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gtampa-my.sharepoint.com/personal/office_mazilihotelgroup_com/Documents/MHG NETWORK DRIVE/1. MHG OFFICES/STATES OFFICES/FLORIDA/JULIAN MAZILI/2023 LISTINGS/Courtyard_Chicago_IL/"/>
    </mc:Choice>
  </mc:AlternateContent>
  <xr:revisionPtr revIDLastSave="0" documentId="8_{52762DDC-CBF5-4A58-90A2-25C74BA05D4B}" xr6:coauthVersionLast="47" xr6:coauthVersionMax="47" xr10:uidLastSave="{00000000-0000-0000-0000-000000000000}"/>
  <bookViews>
    <workbookView xWindow="1470" yWindow="1470" windowWidth="28800" windowHeight="15345" tabRatio="765" firstSheet="1" activeTab="3" xr2:uid="{00000000-000D-0000-FFFF-FFFF00000000}"/>
  </bookViews>
  <sheets>
    <sheet name="Information Worksheet" sheetId="7" state="hidden" r:id="rId1"/>
    <sheet name="BS" sheetId="8" r:id="rId2"/>
    <sheet name="Combined Statement of Ops" sheetId="3" state="hidden" r:id="rId3"/>
    <sheet name="Statement of Ops" sheetId="4" r:id="rId4"/>
    <sheet name="T-12" sheetId="5" r:id="rId5"/>
    <sheet name="Act-Budget" sheetId="6" r:id="rId6"/>
    <sheet name="Statement Of Cash Flows" sheetId="9" state="hidden" r:id="rId7"/>
  </sheets>
  <definedNames>
    <definedName name="Bdgt">'Information Worksheet'!$C$28</definedName>
    <definedName name="BYTD">'Information Worksheet'!$C$29</definedName>
    <definedName name="Calendar">'Information Worksheet'!$A$213:$O$224</definedName>
    <definedName name="CC">'Information Worksheet'!$B$226</definedName>
    <definedName name="Cos">'Information Worksheet'!$B$25</definedName>
    <definedName name="date">'Information Worksheet'!$A$12</definedName>
    <definedName name="Estate_Rms">'Information Worksheet'!$C$271:$N$282</definedName>
    <definedName name="fee">'Information Worksheet'!$K$232:$M$243</definedName>
    <definedName name="h.1">'Information Worksheet'!$D$30</definedName>
    <definedName name="hide">'Information Worksheet'!$D$1</definedName>
    <definedName name="k.1">'Information Worksheet'!$C$30</definedName>
    <definedName name="List">'Information Worksheet'!$A$34:$L$209</definedName>
    <definedName name="Loc">'Information Worksheet'!$B$1</definedName>
    <definedName name="Month">'Information Worksheet'!$B$2</definedName>
    <definedName name="Name">'Information Worksheet'!$A$9</definedName>
    <definedName name="Owners">'Information Worksheet'!$D$2</definedName>
    <definedName name="_xlnm.Print_Area" localSheetId="5">'Act-Budget'!$A$10:$P$1055</definedName>
    <definedName name="_xlnm.Print_Area" localSheetId="1">BS!$B$1:$H$474</definedName>
    <definedName name="_xlnm.Print_Area" localSheetId="2">'Combined Statement of Ops'!$A$8:$S$1055</definedName>
    <definedName name="_xlnm.Print_Area" localSheetId="0">'Information Worksheet'!$A$9:$I$17</definedName>
    <definedName name="_xlnm.Print_Area" localSheetId="6">'Statement Of Cash Flows'!$A$1:$M$54</definedName>
    <definedName name="_xlnm.Print_Area" localSheetId="3">'Statement of Ops'!$A$8:$S$1055</definedName>
    <definedName name="_xlnm.Print_Area" localSheetId="4">'T-12'!$A$10:$P$1055</definedName>
    <definedName name="_xlnm.Print_Titles" localSheetId="5">'Act-Budget'!$4:$9</definedName>
    <definedName name="_xlnm.Print_Titles" localSheetId="2">'Combined Statement of Ops'!$2:$7</definedName>
    <definedName name="_xlnm.Print_Titles" localSheetId="3">'Statement of Ops'!$2:$7</definedName>
    <definedName name="_xlnm.Print_Titles" localSheetId="4">'T-12'!$6:$9</definedName>
    <definedName name="PRY">'Information Worksheet'!$B$29</definedName>
    <definedName name="PYM">'Information Worksheet'!$C$26</definedName>
    <definedName name="R.C">'Information Worksheet'!$B$227</definedName>
    <definedName name="trail">'Information Worksheet'!$C$265:$Q$302</definedName>
    <definedName name="Year">'Information Worksheet'!$B$3</definedName>
    <definedName name="YTD">'Information Worksheet'!$C$27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9" l="1"/>
  <c r="Q39" i="9"/>
  <c r="M6" i="9"/>
  <c r="I6" i="9"/>
  <c r="M4" i="9"/>
  <c r="B1" i="9"/>
  <c r="M12" i="9" l="1"/>
  <c r="M24" i="9"/>
  <c r="M17" i="9"/>
  <c r="M42" i="9"/>
  <c r="M43" i="9" s="1"/>
  <c r="I13" i="9"/>
  <c r="M22" i="9"/>
  <c r="M13" i="9"/>
  <c r="M19" i="9"/>
  <c r="I14" i="9"/>
  <c r="Q14" i="9" s="1"/>
  <c r="M14" i="9"/>
  <c r="M40" i="9"/>
  <c r="M41" i="9"/>
  <c r="M31" i="9"/>
  <c r="M23" i="9" l="1"/>
  <c r="Q13" i="9"/>
  <c r="I23" i="9" l="1"/>
  <c r="Q23" i="9" s="1"/>
  <c r="I22" i="9"/>
  <c r="M34" i="9"/>
  <c r="M36" i="9" s="1"/>
  <c r="I24" i="9"/>
  <c r="Q24" i="9" s="1"/>
  <c r="I18" i="9"/>
  <c r="M25" i="9"/>
  <c r="M18" i="9"/>
  <c r="M20" i="9"/>
  <c r="I48" i="9"/>
  <c r="M48" i="9"/>
  <c r="Q18" i="9" l="1"/>
  <c r="I40" i="9"/>
  <c r="I19" i="9"/>
  <c r="Q19" i="9" s="1"/>
  <c r="I25" i="9"/>
  <c r="Q25" i="9" s="1"/>
  <c r="Q21" i="9" s="1"/>
  <c r="I41" i="9"/>
  <c r="Q41" i="9" s="1"/>
  <c r="I42" i="9"/>
  <c r="Q42" i="9" s="1"/>
  <c r="I31" i="9"/>
  <c r="I17" i="9"/>
  <c r="Q17" i="9" s="1"/>
  <c r="I12" i="9"/>
  <c r="Q12" i="9" s="1"/>
  <c r="I20" i="9"/>
  <c r="Q20" i="9" s="1"/>
  <c r="I34" i="9"/>
  <c r="Q34" i="9" s="1"/>
  <c r="Q33" i="9" s="1"/>
  <c r="Q32" i="9" s="1"/>
  <c r="Q16" i="9" l="1"/>
  <c r="Q31" i="9"/>
  <c r="I36" i="9"/>
  <c r="I43" i="9"/>
  <c r="Q40" i="9"/>
  <c r="M8" i="9" l="1"/>
  <c r="M28" i="9" s="1"/>
  <c r="M45" i="9" s="1"/>
  <c r="M50" i="9" s="1"/>
  <c r="I8" i="9"/>
  <c r="I28" i="9" s="1"/>
  <c r="I45" i="9" s="1"/>
  <c r="I50" i="9" s="1"/>
</calcChain>
</file>

<file path=xl/sharedStrings.xml><?xml version="1.0" encoding="utf-8"?>
<sst xmlns="http://schemas.openxmlformats.org/spreadsheetml/2006/main" count="9452" uniqueCount="2855">
  <si>
    <t>1286-01-??</t>
  </si>
  <si>
    <t>1287-01-??</t>
  </si>
  <si>
    <t>1288-01-??</t>
  </si>
  <si>
    <t>1289-01-??</t>
  </si>
  <si>
    <t>1290-01-??</t>
  </si>
  <si>
    <t>1291-01-??</t>
  </si>
  <si>
    <t>1292-01-??</t>
  </si>
  <si>
    <t>1293-01-??</t>
  </si>
  <si>
    <t>1294-01-??</t>
  </si>
  <si>
    <t>1295-01-??</t>
  </si>
  <si>
    <t>1296-01-??</t>
  </si>
  <si>
    <t>1297-01-??</t>
  </si>
  <si>
    <t>1298-01-??</t>
  </si>
  <si>
    <t>1299-01-??</t>
  </si>
  <si>
    <t>Intercompanies</t>
  </si>
  <si>
    <t>1401-01-??</t>
  </si>
  <si>
    <t>1402-01-??</t>
  </si>
  <si>
    <t>1403-01-??</t>
  </si>
  <si>
    <t>1404-01-??</t>
  </si>
  <si>
    <t>1405-01-??</t>
  </si>
  <si>
    <t>1406-01-??</t>
  </si>
  <si>
    <t>1407-01-??</t>
  </si>
  <si>
    <t>1410-01-??</t>
  </si>
  <si>
    <t>1411-01-??</t>
  </si>
  <si>
    <t>1420-01-??</t>
  </si>
  <si>
    <t>1421-01-??</t>
  </si>
  <si>
    <t>1422-01-??</t>
  </si>
  <si>
    <t>1423-01-??</t>
  </si>
  <si>
    <t>1424-01-??</t>
  </si>
  <si>
    <t>1425-01-??</t>
  </si>
  <si>
    <t>1426-01-??</t>
  </si>
  <si>
    <t>1427-01-??</t>
  </si>
  <si>
    <t>1429-01-??</t>
  </si>
  <si>
    <t>Inventories</t>
  </si>
  <si>
    <t>1504-01-??</t>
  </si>
  <si>
    <t>1502-01-??</t>
  </si>
  <si>
    <t>1503-01-??</t>
  </si>
  <si>
    <t>1505-01-??</t>
  </si>
  <si>
    <t>1506-01-??</t>
  </si>
  <si>
    <t>1508-01-??</t>
  </si>
  <si>
    <t>1509-01-??</t>
  </si>
  <si>
    <t>1510-01-??</t>
  </si>
  <si>
    <t>1513-01-??</t>
  </si>
  <si>
    <t>1537-01-??</t>
  </si>
  <si>
    <t>1533-01-??</t>
  </si>
  <si>
    <t>Prepaids</t>
  </si>
  <si>
    <t>1521-01-??</t>
  </si>
  <si>
    <t>1522-01-??</t>
  </si>
  <si>
    <t>1523-01-??</t>
  </si>
  <si>
    <t>1524-01-??</t>
  </si>
  <si>
    <t>1525-01-??</t>
  </si>
  <si>
    <t>1526-01-??</t>
  </si>
  <si>
    <t>1527-01-??</t>
  </si>
  <si>
    <t>1529-01-??</t>
  </si>
  <si>
    <t>1528-01-??</t>
  </si>
  <si>
    <t>Escrows &amp; Reserves</t>
  </si>
  <si>
    <t>Total Current Assets</t>
  </si>
  <si>
    <t>Other Assets</t>
  </si>
  <si>
    <t>1700-02-??</t>
  </si>
  <si>
    <t>1701-02-??</t>
  </si>
  <si>
    <t>1711-02-??</t>
  </si>
  <si>
    <t>1712-02-??</t>
  </si>
  <si>
    <t>1713-02-??</t>
  </si>
  <si>
    <t>1714-02-??</t>
  </si>
  <si>
    <t>1715-02-??</t>
  </si>
  <si>
    <t>1718-02-??</t>
  </si>
  <si>
    <t>1719-02-??</t>
  </si>
  <si>
    <t>1720-02-??</t>
  </si>
  <si>
    <t>1723-02-??</t>
  </si>
  <si>
    <t>1725-02-??</t>
  </si>
  <si>
    <t>1732-02-??</t>
  </si>
  <si>
    <t>1733-02-??</t>
  </si>
  <si>
    <t>1734-02-??</t>
  </si>
  <si>
    <t>1735-02-??</t>
  </si>
  <si>
    <t>1740-02-??</t>
  </si>
  <si>
    <t>1750-02-??</t>
  </si>
  <si>
    <t>1751-02-??</t>
  </si>
  <si>
    <t>1752-02-??</t>
  </si>
  <si>
    <t>1753-02-??</t>
  </si>
  <si>
    <t>1790-02-??</t>
  </si>
  <si>
    <t>1900-04-??</t>
  </si>
  <si>
    <t>1906-04-??</t>
  </si>
  <si>
    <t>1908-04-??</t>
  </si>
  <si>
    <t>1909-04-??</t>
  </si>
  <si>
    <t>1910-04-??</t>
  </si>
  <si>
    <t>1911-04-??</t>
  </si>
  <si>
    <t>1823-02-??</t>
  </si>
  <si>
    <t>1825-02-??</t>
  </si>
  <si>
    <t>1826-02-??</t>
  </si>
  <si>
    <t>1830-02-??</t>
  </si>
  <si>
    <t>1832-02-??</t>
  </si>
  <si>
    <t>1835-02-??</t>
  </si>
  <si>
    <t>Accumulated Depreciation</t>
  </si>
  <si>
    <t>Total Other Assets</t>
  </si>
  <si>
    <t>Total Assets</t>
  </si>
  <si>
    <t>Liabilities and Owners Equity</t>
  </si>
  <si>
    <t>Current Liabilities</t>
  </si>
  <si>
    <t>2010-06-??</t>
  </si>
  <si>
    <t>Accounts Payable Trade</t>
  </si>
  <si>
    <t>2011-06-??</t>
  </si>
  <si>
    <t>2012-06-??</t>
  </si>
  <si>
    <t>2152-06-??</t>
  </si>
  <si>
    <t>Accounts Payable Other</t>
  </si>
  <si>
    <t>2421-06-??</t>
  </si>
  <si>
    <t>2215-06-??</t>
  </si>
  <si>
    <t>2435-06-??</t>
  </si>
  <si>
    <t>2428-06-??</t>
  </si>
  <si>
    <t>2442-06-??</t>
  </si>
  <si>
    <t>Accrued Holiday</t>
  </si>
  <si>
    <t>2437-06-??</t>
  </si>
  <si>
    <t>2438-06-??</t>
  </si>
  <si>
    <t>2440-06-??</t>
  </si>
  <si>
    <t>2445-06-??</t>
  </si>
  <si>
    <t>2453-06-??</t>
  </si>
  <si>
    <t>2454-06-??</t>
  </si>
  <si>
    <t>2455-06-??</t>
  </si>
  <si>
    <t>2456-06-??</t>
  </si>
  <si>
    <t>2457-06-??</t>
  </si>
  <si>
    <t>2458-06-??</t>
  </si>
  <si>
    <t>2149-06-??</t>
  </si>
  <si>
    <t>2450-06-??</t>
  </si>
  <si>
    <t>2459-06-??</t>
  </si>
  <si>
    <t>2460-06-??</t>
  </si>
  <si>
    <t>2461-06-??</t>
  </si>
  <si>
    <t>2462-06-??</t>
  </si>
  <si>
    <t>2621-06-??</t>
  </si>
  <si>
    <t>Accrued Payroll</t>
  </si>
  <si>
    <t>2224-06-??</t>
  </si>
  <si>
    <t>2226-06-??</t>
  </si>
  <si>
    <t>2310-06-??</t>
  </si>
  <si>
    <t>2311-06-??</t>
  </si>
  <si>
    <t>2312-06-??</t>
  </si>
  <si>
    <t>2313-06-??</t>
  </si>
  <si>
    <t>2314-06-??</t>
  </si>
  <si>
    <t>2315-06-??</t>
  </si>
  <si>
    <t>2316-06-??</t>
  </si>
  <si>
    <t>2317-06-??</t>
  </si>
  <si>
    <t>2318-06-??</t>
  </si>
  <si>
    <t>2319-06-??</t>
  </si>
  <si>
    <t>2320-06-??</t>
  </si>
  <si>
    <t>2321-06-??</t>
  </si>
  <si>
    <t>Accrued Taxes</t>
  </si>
  <si>
    <t>2146-06-??</t>
  </si>
  <si>
    <t>2200-06-??</t>
  </si>
  <si>
    <t>2201-06-??</t>
  </si>
  <si>
    <t>2202-06-??</t>
  </si>
  <si>
    <t>2203-06-??</t>
  </si>
  <si>
    <t>2204-06-??</t>
  </si>
  <si>
    <t>2205-06-??</t>
  </si>
  <si>
    <t>2206-06-??</t>
  </si>
  <si>
    <t>2207-06-??</t>
  </si>
  <si>
    <t>2208-06-??</t>
  </si>
  <si>
    <t>2209-06-??</t>
  </si>
  <si>
    <t>2210-06-??</t>
  </si>
  <si>
    <t>2211-06-??</t>
  </si>
  <si>
    <t>2212-06-??</t>
  </si>
  <si>
    <t>2213-06-??</t>
  </si>
  <si>
    <t>2214-06-??</t>
  </si>
  <si>
    <t>2216-06-??</t>
  </si>
  <si>
    <t>2217-06-??</t>
  </si>
  <si>
    <t>2218-06-??</t>
  </si>
  <si>
    <t>2235-06-??</t>
  </si>
  <si>
    <t>2238-06-??</t>
  </si>
  <si>
    <t>2239-06-??</t>
  </si>
  <si>
    <t>2250-06-??</t>
  </si>
  <si>
    <t>2260-06-??</t>
  </si>
  <si>
    <t>2144-06-??</t>
  </si>
  <si>
    <t>2147-06-??</t>
  </si>
  <si>
    <t>2148-06-??</t>
  </si>
  <si>
    <t>2153-06-??</t>
  </si>
  <si>
    <t>2154-06-??</t>
  </si>
  <si>
    <t>2156-06-??</t>
  </si>
  <si>
    <t>2157-06-??</t>
  </si>
  <si>
    <t>2159-06-??</t>
  </si>
  <si>
    <t>2436-06-??</t>
  </si>
  <si>
    <t>2633-06-??</t>
  </si>
  <si>
    <t>2634-06-??</t>
  </si>
  <si>
    <t>Accrued Expenses</t>
  </si>
  <si>
    <t>2701-07-??</t>
  </si>
  <si>
    <t>Total Current Liabilities</t>
  </si>
  <si>
    <t>Long Term Liabilities</t>
  </si>
  <si>
    <t>2808-06-??</t>
  </si>
  <si>
    <t>2700-07-??</t>
  </si>
  <si>
    <t>2801-07-??</t>
  </si>
  <si>
    <t>2802-07-??</t>
  </si>
  <si>
    <t>2803-07-??</t>
  </si>
  <si>
    <t>2804-07-??</t>
  </si>
  <si>
    <t>2805-07-??</t>
  </si>
  <si>
    <t>2806-07-??</t>
  </si>
  <si>
    <t>2807-07-??</t>
  </si>
  <si>
    <t>2808-07-??</t>
  </si>
  <si>
    <t>2809-07-??</t>
  </si>
  <si>
    <t>2811-07-??</t>
  </si>
  <si>
    <t>2812-07-??</t>
  </si>
  <si>
    <t>2813-07-??</t>
  </si>
  <si>
    <t>2814-07-??</t>
  </si>
  <si>
    <t>2843-07-??</t>
  </si>
  <si>
    <t>2821-07-??</t>
  </si>
  <si>
    <t>Mortgage Payable</t>
  </si>
  <si>
    <t>2850-07-??</t>
  </si>
  <si>
    <t>Total Long Term Liabilities</t>
  </si>
  <si>
    <t>Total Liabilites</t>
  </si>
  <si>
    <t>Equity</t>
  </si>
  <si>
    <t>2900-09-??</t>
  </si>
  <si>
    <t>2902-09-??</t>
  </si>
  <si>
    <t>2903-09-??</t>
  </si>
  <si>
    <t>2910-09-??</t>
  </si>
  <si>
    <t>2930-09-??</t>
  </si>
  <si>
    <t>2931-09-??</t>
  </si>
  <si>
    <t>2932-09-??</t>
  </si>
  <si>
    <t>2935-09-??</t>
  </si>
  <si>
    <t>2936-09-??</t>
  </si>
  <si>
    <t>2937-09-??</t>
  </si>
  <si>
    <t>2938-09-??</t>
  </si>
  <si>
    <t>2939-09-??</t>
  </si>
  <si>
    <t>2901-09-??</t>
  </si>
  <si>
    <t>2940-09-??</t>
  </si>
  <si>
    <t>2941-09-??</t>
  </si>
  <si>
    <t>2945-09-??</t>
  </si>
  <si>
    <t>2949-09-??</t>
  </si>
  <si>
    <t>2953-09-??</t>
  </si>
  <si>
    <t>2954-09-??</t>
  </si>
  <si>
    <t>2905-09-??</t>
  </si>
  <si>
    <t>Owners Equity</t>
  </si>
  <si>
    <t>2994-09-??</t>
  </si>
  <si>
    <t>2990-09-??</t>
  </si>
  <si>
    <t>2995-09-??</t>
  </si>
  <si>
    <t>2996-09-??</t>
  </si>
  <si>
    <t>2997-09-??</t>
  </si>
  <si>
    <t>2998-09-??</t>
  </si>
  <si>
    <t>2999-09-??</t>
  </si>
  <si>
    <t>Retained Earnings</t>
  </si>
  <si>
    <t>Net Profit</t>
  </si>
  <si>
    <t>Total Equity</t>
  </si>
  <si>
    <t>Total Liablilities and Equity</t>
  </si>
  <si>
    <t>Period</t>
  </si>
  <si>
    <t>Room Count</t>
  </si>
  <si>
    <t>Company #1</t>
  </si>
  <si>
    <t>Company #2</t>
  </si>
  <si>
    <t># Days In Month</t>
  </si>
  <si>
    <t>Company #3</t>
  </si>
  <si>
    <t># Days In Year</t>
  </si>
  <si>
    <t># Days in Month Prior Year</t>
  </si>
  <si>
    <t>Prior Year</t>
  </si>
  <si>
    <t># Days in Prior Year</t>
  </si>
  <si>
    <t>Combined Statement of Operations</t>
  </si>
  <si>
    <t>Budget</t>
  </si>
  <si>
    <t>YTD</t>
  </si>
  <si>
    <t>Account #</t>
  </si>
  <si>
    <t>Actual</t>
  </si>
  <si>
    <t>%/Per Rm</t>
  </si>
  <si>
    <t>Variance</t>
  </si>
  <si>
    <t>Available Rooms/RevPar</t>
  </si>
  <si>
    <t>Room Revenue/Average Rate</t>
  </si>
  <si>
    <t>Departmental Revenue</t>
  </si>
  <si>
    <t>Food</t>
  </si>
  <si>
    <t>Beverage</t>
  </si>
  <si>
    <t>Parking</t>
  </si>
  <si>
    <t>Other Operating Sales</t>
  </si>
  <si>
    <t>Total Revenue</t>
  </si>
  <si>
    <t>Departmental Costs &amp; Expenses</t>
  </si>
  <si>
    <t>Other Operating Expenses</t>
  </si>
  <si>
    <t>Total Departmental Expenses</t>
  </si>
  <si>
    <t>Gross Contribution</t>
  </si>
  <si>
    <t>General &amp; Unapplied Expenses</t>
  </si>
  <si>
    <t>General &amp; Administration</t>
  </si>
  <si>
    <t>Advertising &amp; Promotion</t>
  </si>
  <si>
    <t>Franchise Expense</t>
  </si>
  <si>
    <t>Repairs &amp; Maintenance</t>
  </si>
  <si>
    <t>Utilities</t>
  </si>
  <si>
    <t>Total General &amp; Unapplied Expenses</t>
  </si>
  <si>
    <t>House Profit</t>
  </si>
  <si>
    <t>Management Fees</t>
  </si>
  <si>
    <t>Equipment Rentals</t>
  </si>
  <si>
    <t>Insurance</t>
  </si>
  <si>
    <t>Property &amp; Other Taxes</t>
  </si>
  <si>
    <t>Total Other Operating Expenses</t>
  </si>
  <si>
    <t>Net Operating Income</t>
  </si>
  <si>
    <t>Other Expenses</t>
  </si>
  <si>
    <t>3408-10-??</t>
  </si>
  <si>
    <t>3410-10-??</t>
  </si>
  <si>
    <t>3411-10-??</t>
  </si>
  <si>
    <t>3420-10-??</t>
  </si>
  <si>
    <t>3440-10-??</t>
  </si>
  <si>
    <t>3441-10-??</t>
  </si>
  <si>
    <t>3442-10-??</t>
  </si>
  <si>
    <t>3443-10-??</t>
  </si>
  <si>
    <t>3447-10-??</t>
  </si>
  <si>
    <t>3449-10-??</t>
  </si>
  <si>
    <t>3488-10-??</t>
  </si>
  <si>
    <t>3444-10-??</t>
  </si>
  <si>
    <t>3450-10-??</t>
  </si>
  <si>
    <t>3530-10-??</t>
  </si>
  <si>
    <t>3499-10-??</t>
  </si>
  <si>
    <t>3445-10-??</t>
  </si>
  <si>
    <t>0008-00-??</t>
  </si>
  <si>
    <t>0010-00-??</t>
  </si>
  <si>
    <t>0011-00-??</t>
  </si>
  <si>
    <t>0020-00-??</t>
  </si>
  <si>
    <t>0040-00-??</t>
  </si>
  <si>
    <t>0041-00-??</t>
  </si>
  <si>
    <t>0042-00-??</t>
  </si>
  <si>
    <t>0043-00-??</t>
  </si>
  <si>
    <t>0047-00-??</t>
  </si>
  <si>
    <t>0049-00-??</t>
  </si>
  <si>
    <t>0048-00-??</t>
  </si>
  <si>
    <t>0088-00-??</t>
  </si>
  <si>
    <t>0044-00-??</t>
  </si>
  <si>
    <t>0050-00-??</t>
  </si>
  <si>
    <t>0030-00-??</t>
  </si>
  <si>
    <t>0046-00-??</t>
  </si>
  <si>
    <t>0045-00-??</t>
  </si>
  <si>
    <t/>
  </si>
  <si>
    <t>Rate By Market Segment</t>
  </si>
  <si>
    <t>Distress</t>
  </si>
  <si>
    <t>Available Sq Ft Banquet Space</t>
  </si>
  <si>
    <t>Restaurant Revenue</t>
  </si>
  <si>
    <t>3310-14-??</t>
  </si>
  <si>
    <t>3315-14-??</t>
  </si>
  <si>
    <t>3320-14-??</t>
  </si>
  <si>
    <t>3330-14-??</t>
  </si>
  <si>
    <t>3340-14-??</t>
  </si>
  <si>
    <t>3345-14-??</t>
  </si>
  <si>
    <t>3347-14-??</t>
  </si>
  <si>
    <t>3349-14-??</t>
  </si>
  <si>
    <t>3325-14-??</t>
  </si>
  <si>
    <t>Total Ala Carte Revenues</t>
  </si>
  <si>
    <t>3350-14-??</t>
  </si>
  <si>
    <t>3351-14-??</t>
  </si>
  <si>
    <t>Total Food Revenues</t>
  </si>
  <si>
    <t>3360-14-??</t>
  </si>
  <si>
    <t>3361-14-??</t>
  </si>
  <si>
    <t>3380-14-??</t>
  </si>
  <si>
    <t>Total Banquet &amp; Other</t>
  </si>
  <si>
    <t>Total Food Department Revenues</t>
  </si>
  <si>
    <t>Total Banquet Revenues</t>
  </si>
  <si>
    <t>4310-14-??</t>
  </si>
  <si>
    <t>Beverage Revenue</t>
  </si>
  <si>
    <t>3305-18-??</t>
  </si>
  <si>
    <t>3310-18-??</t>
  </si>
  <si>
    <t>3315-18-??</t>
  </si>
  <si>
    <t>3320-18-??</t>
  </si>
  <si>
    <t>3323-18-??</t>
  </si>
  <si>
    <t>3324-18-??</t>
  </si>
  <si>
    <t>3325-18-??</t>
  </si>
  <si>
    <t>3330-18-??</t>
  </si>
  <si>
    <t>3348-18-??</t>
  </si>
  <si>
    <t>3350-18-??</t>
  </si>
  <si>
    <t>3352-18-??</t>
  </si>
  <si>
    <t>3353-18-??</t>
  </si>
  <si>
    <t>3354-18-??</t>
  </si>
  <si>
    <t>3355-18-??</t>
  </si>
  <si>
    <t>3351-18-??</t>
  </si>
  <si>
    <t>3362-18-??</t>
  </si>
  <si>
    <t>3363-18-??</t>
  </si>
  <si>
    <t>3364-18-??</t>
  </si>
  <si>
    <t>3550-18-??</t>
  </si>
  <si>
    <t>Total Beverage Sales</t>
  </si>
  <si>
    <t>4311-18-??</t>
  </si>
  <si>
    <t>Total Cost Of Sales</t>
  </si>
  <si>
    <t>Parking Revenue</t>
  </si>
  <si>
    <t>9200-30-??</t>
  </si>
  <si>
    <t>9203-30-??</t>
  </si>
  <si>
    <t>9206-30-??</t>
  </si>
  <si>
    <t>9209-30-??</t>
  </si>
  <si>
    <t>Total Parking Revenue</t>
  </si>
  <si>
    <t>3320-20-??</t>
  </si>
  <si>
    <t>3321-20-??</t>
  </si>
  <si>
    <t>3322-20-??</t>
  </si>
  <si>
    <t>3325-20-??</t>
  </si>
  <si>
    <t>5112-10-??</t>
  </si>
  <si>
    <t>5113-10-??</t>
  </si>
  <si>
    <t>5114-10-??</t>
  </si>
  <si>
    <t>5115-10-??</t>
  </si>
  <si>
    <t>5118-10-??</t>
  </si>
  <si>
    <t>5121-10-??</t>
  </si>
  <si>
    <t>5122-10-??</t>
  </si>
  <si>
    <t>5123-10-??</t>
  </si>
  <si>
    <t>5124-10-??</t>
  </si>
  <si>
    <t>5119-10-??</t>
  </si>
  <si>
    <t>5125-10-??</t>
  </si>
  <si>
    <t>5120-10-??</t>
  </si>
  <si>
    <t>5126-10-??</t>
  </si>
  <si>
    <t>5110-10-??</t>
  </si>
  <si>
    <t>5127-10-??</t>
  </si>
  <si>
    <t>5128-10-??</t>
  </si>
  <si>
    <t>5129-10-??</t>
  </si>
  <si>
    <t>5141-10-??</t>
  </si>
  <si>
    <t>5130-10-??</t>
  </si>
  <si>
    <t xml:space="preserve">Vacations Pay </t>
  </si>
  <si>
    <t>5131-10-??</t>
  </si>
  <si>
    <t>Holiday Pay Rooms</t>
  </si>
  <si>
    <t>5132-10-??</t>
  </si>
  <si>
    <t>Sick Pay Rooms</t>
  </si>
  <si>
    <t>Total Vacation Sick &amp; Holiday Pay</t>
  </si>
  <si>
    <t>5058-10-??</t>
  </si>
  <si>
    <t>Bonus</t>
  </si>
  <si>
    <t>5059-10-??</t>
  </si>
  <si>
    <t>5140-10-??</t>
  </si>
  <si>
    <t>5142-10-??</t>
  </si>
  <si>
    <t>5143-10-??</t>
  </si>
  <si>
    <t>Fica</t>
  </si>
  <si>
    <t>5144-10-??</t>
  </si>
  <si>
    <t>Fed Unemployment</t>
  </si>
  <si>
    <t>5145-10-??</t>
  </si>
  <si>
    <t>State Unemployment</t>
  </si>
  <si>
    <t>5146-10-??</t>
  </si>
  <si>
    <t>5147-10-??</t>
  </si>
  <si>
    <t>Group Insurance</t>
  </si>
  <si>
    <t>5148-10-??</t>
  </si>
  <si>
    <t>Workers Comp</t>
  </si>
  <si>
    <t>5150-10-??</t>
  </si>
  <si>
    <t>Pension</t>
  </si>
  <si>
    <t>5151-10-??</t>
  </si>
  <si>
    <t>Total Benefits &amp; Employer Taxes</t>
  </si>
  <si>
    <t>Total Payroll</t>
  </si>
  <si>
    <t>Total P/R &amp; Related Expenses</t>
  </si>
  <si>
    <t>Food Department</t>
  </si>
  <si>
    <t>5101-14-??</t>
  </si>
  <si>
    <t>5102-14-??</t>
  </si>
  <si>
    <t>5103-14-??</t>
  </si>
  <si>
    <t>5104-14-??</t>
  </si>
  <si>
    <t>5105-14-??</t>
  </si>
  <si>
    <t>5106-14-??</t>
  </si>
  <si>
    <t>5128-14-??</t>
  </si>
  <si>
    <t>5107-14-??</t>
  </si>
  <si>
    <t>5126-14-??</t>
  </si>
  <si>
    <t>5108-14-??</t>
  </si>
  <si>
    <t>5109-14-??</t>
  </si>
  <si>
    <t>5110-14-??</t>
  </si>
  <si>
    <t>5111-14-??</t>
  </si>
  <si>
    <t>5112-14-??</t>
  </si>
  <si>
    <t>5113-14-??</t>
  </si>
  <si>
    <t>5114-14-??</t>
  </si>
  <si>
    <t>5116-14-??</t>
  </si>
  <si>
    <t>5121-14-??</t>
  </si>
  <si>
    <t>5127-14-??</t>
  </si>
  <si>
    <t>5129-14-??</t>
  </si>
  <si>
    <t>5141-14-??</t>
  </si>
  <si>
    <t>5120-14-??</t>
  </si>
  <si>
    <t>Food Payroll Costs</t>
  </si>
  <si>
    <t>5130-14-??</t>
  </si>
  <si>
    <t>5131-14-??</t>
  </si>
  <si>
    <t>5132-14-??</t>
  </si>
  <si>
    <t>Total Food Payroll Costs</t>
  </si>
  <si>
    <t>5058-14-??</t>
  </si>
  <si>
    <t>5059-14-??</t>
  </si>
  <si>
    <t>5140-14-??</t>
  </si>
  <si>
    <t>5142-14-??</t>
  </si>
  <si>
    <t>5143-14-??</t>
  </si>
  <si>
    <t>5144-14-??</t>
  </si>
  <si>
    <t>5145-14-??</t>
  </si>
  <si>
    <t>5146-14-??</t>
  </si>
  <si>
    <t>5147-14-??</t>
  </si>
  <si>
    <t>5148-14-??</t>
  </si>
  <si>
    <t>5150-14-??</t>
  </si>
  <si>
    <t>5151-14-??</t>
  </si>
  <si>
    <t>Total P/R &amp; Related Benefits</t>
  </si>
  <si>
    <t>Beverage Department</t>
  </si>
  <si>
    <t>5040-18-??</t>
  </si>
  <si>
    <t>5041-18-??</t>
  </si>
  <si>
    <t>5042-18-??</t>
  </si>
  <si>
    <t>5043-18-??</t>
  </si>
  <si>
    <t>5044-18-??</t>
  </si>
  <si>
    <t>5045-18-??</t>
  </si>
  <si>
    <t>5141-18-??</t>
  </si>
  <si>
    <t>Bar Payroll Costs</t>
  </si>
  <si>
    <t>5130-18-??</t>
  </si>
  <si>
    <t>5131-18-??</t>
  </si>
  <si>
    <t>5132-18-??</t>
  </si>
  <si>
    <t>Total Bar Payroll Costs</t>
  </si>
  <si>
    <t>5058-18-??</t>
  </si>
  <si>
    <t>5059-18-??</t>
  </si>
  <si>
    <t>5140-18-??</t>
  </si>
  <si>
    <t>5142-18-??</t>
  </si>
  <si>
    <t>5143-18-??</t>
  </si>
  <si>
    <t>5144-18-??</t>
  </si>
  <si>
    <t>5145-18-??</t>
  </si>
  <si>
    <t>5146-18-??</t>
  </si>
  <si>
    <t>5147-18-??</t>
  </si>
  <si>
    <t>5148-18-??</t>
  </si>
  <si>
    <t>5150-18-??</t>
  </si>
  <si>
    <t>5151-18-??</t>
  </si>
  <si>
    <t>Parking Department</t>
  </si>
  <si>
    <t>5106-30-??</t>
  </si>
  <si>
    <t>Parking Payroll Costs</t>
  </si>
  <si>
    <t>5130-30-??</t>
  </si>
  <si>
    <t>5131-30-??</t>
  </si>
  <si>
    <t>5132-30-??</t>
  </si>
  <si>
    <t>Total Parking Payroll Costs</t>
  </si>
  <si>
    <t>5058-30-??</t>
  </si>
  <si>
    <t>5059-30-??</t>
  </si>
  <si>
    <t>5140-30-??</t>
  </si>
  <si>
    <t>5142-30-??</t>
  </si>
  <si>
    <t>5143-30-??</t>
  </si>
  <si>
    <t>5144-30-??</t>
  </si>
  <si>
    <t>5145-30-??</t>
  </si>
  <si>
    <t>5146-30-??</t>
  </si>
  <si>
    <t>5147-30-??</t>
  </si>
  <si>
    <t>5148-30-??</t>
  </si>
  <si>
    <t>5150-30-??</t>
  </si>
  <si>
    <t>5151-30-??</t>
  </si>
  <si>
    <t>5130-20-??</t>
  </si>
  <si>
    <t>5106-20-??</t>
  </si>
  <si>
    <t>5131-20-??</t>
  </si>
  <si>
    <t>5132-20-??</t>
  </si>
  <si>
    <t>5058-20-??</t>
  </si>
  <si>
    <t>5059-20-??</t>
  </si>
  <si>
    <t>5140-20-??</t>
  </si>
  <si>
    <t>5142-20-??</t>
  </si>
  <si>
    <t>5143-20-??</t>
  </si>
  <si>
    <t>5144-20-??</t>
  </si>
  <si>
    <t>5145-20-??</t>
  </si>
  <si>
    <t>5146-20-??</t>
  </si>
  <si>
    <t>5147-20-??</t>
  </si>
  <si>
    <t>5148-20-??</t>
  </si>
  <si>
    <t>5150-20-??</t>
  </si>
  <si>
    <t>5151-20-??</t>
  </si>
  <si>
    <t>Administrative &amp; General</t>
  </si>
  <si>
    <t>5050-40-??</t>
  </si>
  <si>
    <t>5051-40-??</t>
  </si>
  <si>
    <t>5054-40-??</t>
  </si>
  <si>
    <t>5056-40-??</t>
  </si>
  <si>
    <t>5999-40-??</t>
  </si>
  <si>
    <t>5141-40-??</t>
  </si>
  <si>
    <t>A&amp;G Payroll Costs</t>
  </si>
  <si>
    <t>5130-40-??</t>
  </si>
  <si>
    <t>Vacations Pay : A&amp;G</t>
  </si>
  <si>
    <t>5131-40-??</t>
  </si>
  <si>
    <t>Holiday Pay A&amp;G</t>
  </si>
  <si>
    <t>5132-40-??</t>
  </si>
  <si>
    <t>Sick Pay A&amp;G</t>
  </si>
  <si>
    <t>Total A&amp;G Payroll Costs</t>
  </si>
  <si>
    <t>5058-40-??</t>
  </si>
  <si>
    <t>5059-40-??</t>
  </si>
  <si>
    <t>5140-40-??</t>
  </si>
  <si>
    <t>5142-40-??</t>
  </si>
  <si>
    <t>Employee Benefit</t>
  </si>
  <si>
    <t>5143-40-??</t>
  </si>
  <si>
    <t>Fica:</t>
  </si>
  <si>
    <t>5144-40-??</t>
  </si>
  <si>
    <t>Fed Unemployment:</t>
  </si>
  <si>
    <t>5145-40-??</t>
  </si>
  <si>
    <t>5146-40-??</t>
  </si>
  <si>
    <t>5147-40-??</t>
  </si>
  <si>
    <t>5148-40-??</t>
  </si>
  <si>
    <t>5150-40-??</t>
  </si>
  <si>
    <t>5151-40-??</t>
  </si>
  <si>
    <t>Sales Department</t>
  </si>
  <si>
    <t>5106-44-??</t>
  </si>
  <si>
    <t>5107-44-??</t>
  </si>
  <si>
    <t>5141-44-??</t>
  </si>
  <si>
    <t>Sales Payroll Costs</t>
  </si>
  <si>
    <t>5130-44-??</t>
  </si>
  <si>
    <t>5131-44-??</t>
  </si>
  <si>
    <t xml:space="preserve">Holiday Pay </t>
  </si>
  <si>
    <t>5132-44-??</t>
  </si>
  <si>
    <t xml:space="preserve">Sick Pay </t>
  </si>
  <si>
    <t>Total Sales Payroll Costs</t>
  </si>
  <si>
    <t>5058-44-??</t>
  </si>
  <si>
    <t>5059-44-??</t>
  </si>
  <si>
    <t>5140-44-??</t>
  </si>
  <si>
    <t>5142-44-??</t>
  </si>
  <si>
    <t>5143-44-??</t>
  </si>
  <si>
    <t>5144-44-??</t>
  </si>
  <si>
    <t>5145-44-??</t>
  </si>
  <si>
    <t>5146-44-??</t>
  </si>
  <si>
    <t>5147-44-??</t>
  </si>
  <si>
    <t>5148-44-??</t>
  </si>
  <si>
    <t>5150-44-??</t>
  </si>
  <si>
    <t>5151-44-??</t>
  </si>
  <si>
    <t>Maintenance Department</t>
  </si>
  <si>
    <t>5120-52-??</t>
  </si>
  <si>
    <t>5122-52-??</t>
  </si>
  <si>
    <t>5141-52-??</t>
  </si>
  <si>
    <t>M&amp;R Payroll Costs</t>
  </si>
  <si>
    <t>5130-52-??</t>
  </si>
  <si>
    <t>5131-52-??</t>
  </si>
  <si>
    <t>5132-52-??</t>
  </si>
  <si>
    <t>Total M&amp;R Payroll Costs</t>
  </si>
  <si>
    <t>5058-52-??</t>
  </si>
  <si>
    <t>5059-52-??</t>
  </si>
  <si>
    <t>5140-52-??</t>
  </si>
  <si>
    <t>5142-52-??</t>
  </si>
  <si>
    <t>5143-52-??</t>
  </si>
  <si>
    <t>5144-52-??</t>
  </si>
  <si>
    <t>5145-52-??</t>
  </si>
  <si>
    <t>5146-52-??</t>
  </si>
  <si>
    <t>5147-52-??</t>
  </si>
  <si>
    <t>5148-52-??</t>
  </si>
  <si>
    <t>5150-52-??</t>
  </si>
  <si>
    <t>5151-52-??</t>
  </si>
  <si>
    <t>Payroll &amp; Related Expense</t>
  </si>
  <si>
    <t>Payroll Taxes And Benefits</t>
  </si>
  <si>
    <t>Other Expense</t>
  </si>
  <si>
    <t>6410-10-??</t>
  </si>
  <si>
    <t>6411-10-??</t>
  </si>
  <si>
    <t>6412-10-??</t>
  </si>
  <si>
    <t>6413-10-??</t>
  </si>
  <si>
    <t>6414-10-??</t>
  </si>
  <si>
    <t>Tourism Tax</t>
  </si>
  <si>
    <t>6415-10-??</t>
  </si>
  <si>
    <t>6416-10-??</t>
  </si>
  <si>
    <t>6417-10-??</t>
  </si>
  <si>
    <t>6418-10-??</t>
  </si>
  <si>
    <t>6419-10-??</t>
  </si>
  <si>
    <t>Uniforms</t>
  </si>
  <si>
    <t>6420-10-??</t>
  </si>
  <si>
    <t>6422-10-??</t>
  </si>
  <si>
    <t>6423-10-??</t>
  </si>
  <si>
    <t>6428-10-??</t>
  </si>
  <si>
    <t>6430-10-??</t>
  </si>
  <si>
    <t>6445-10-??</t>
  </si>
  <si>
    <t>6458-10-??</t>
  </si>
  <si>
    <t>6467-10-??</t>
  </si>
  <si>
    <t>6544-10-??</t>
  </si>
  <si>
    <t>Total Other Expense</t>
  </si>
  <si>
    <t>Total Ala Carte Food</t>
  </si>
  <si>
    <t>Total Banquet Food</t>
  </si>
  <si>
    <t>Sundry &amp; Banquet Room Rental</t>
  </si>
  <si>
    <t>Total Restaurant &amp; Banquet Sales</t>
  </si>
  <si>
    <t>Food Cost</t>
  </si>
  <si>
    <t>Food Payroll</t>
  </si>
  <si>
    <t>6410-14-??</t>
  </si>
  <si>
    <t>6412-14-??</t>
  </si>
  <si>
    <t>6414-14-??</t>
  </si>
  <si>
    <t>6415-14-??</t>
  </si>
  <si>
    <t>6416-14-??</t>
  </si>
  <si>
    <t>6418-14-??</t>
  </si>
  <si>
    <t>6420-14-??</t>
  </si>
  <si>
    <t>6422-14-??</t>
  </si>
  <si>
    <t>6423-14-??</t>
  </si>
  <si>
    <t>6426-14-??</t>
  </si>
  <si>
    <t>6428-14-??</t>
  </si>
  <si>
    <t>6429-14-??</t>
  </si>
  <si>
    <t>6430-14-??</t>
  </si>
  <si>
    <t>6434-14-??</t>
  </si>
  <si>
    <t>6436-14-??</t>
  </si>
  <si>
    <t>6438-14-??</t>
  </si>
  <si>
    <t>6440-14-??</t>
  </si>
  <si>
    <t>6442-14-??</t>
  </si>
  <si>
    <t>6444-14-??</t>
  </si>
  <si>
    <t>6446-14-??</t>
  </si>
  <si>
    <t>6447-14-??</t>
  </si>
  <si>
    <t>6544-14-??</t>
  </si>
  <si>
    <t>Food Department Other</t>
  </si>
  <si>
    <t>Total Food Department Expenses</t>
  </si>
  <si>
    <t>Food Department Profit</t>
  </si>
  <si>
    <t>Total Bar Sales</t>
  </si>
  <si>
    <t>Bar Banquet Sales</t>
  </si>
  <si>
    <t>Cover Charges/Club Dues</t>
  </si>
  <si>
    <t>Cost Of Beverage</t>
  </si>
  <si>
    <t>Gross Profit</t>
  </si>
  <si>
    <t>Beverage Payroll</t>
  </si>
  <si>
    <t>6411-18-??</t>
  </si>
  <si>
    <t>6413-18-??</t>
  </si>
  <si>
    <t>6415-18-??</t>
  </si>
  <si>
    <t>6416-18-??</t>
  </si>
  <si>
    <t>6417-18-??</t>
  </si>
  <si>
    <t>6419-18-??</t>
  </si>
  <si>
    <t>6421-18-??</t>
  </si>
  <si>
    <t>6423-18-??</t>
  </si>
  <si>
    <t>6424-18-??</t>
  </si>
  <si>
    <t>6425-18-??</t>
  </si>
  <si>
    <t>6426-18-??</t>
  </si>
  <si>
    <t>6427-18-??</t>
  </si>
  <si>
    <t>6429-18-??</t>
  </si>
  <si>
    <t>6431-18-??</t>
  </si>
  <si>
    <t>6432-18-??</t>
  </si>
  <si>
    <t>6433-18-??</t>
  </si>
  <si>
    <t>6435-18-??</t>
  </si>
  <si>
    <t>6442-18-??</t>
  </si>
  <si>
    <t>6447-18-??</t>
  </si>
  <si>
    <t>6544-18-??</t>
  </si>
  <si>
    <t>Beverage Department Other</t>
  </si>
  <si>
    <t>Total Beverage Department Expenses</t>
  </si>
  <si>
    <t>Beverage Department Profit</t>
  </si>
  <si>
    <t>Total F&amp;B Profit</t>
  </si>
  <si>
    <t>Total Payroll Expense</t>
  </si>
  <si>
    <t>9212-30-??</t>
  </si>
  <si>
    <t>9215-30-??</t>
  </si>
  <si>
    <t>Total Department Expense</t>
  </si>
  <si>
    <t>Total Department Profit</t>
  </si>
  <si>
    <t>Payroll</t>
  </si>
  <si>
    <t>Payroll Taxes &amp; Benefits</t>
  </si>
  <si>
    <t>Cost Of Sales</t>
  </si>
  <si>
    <t>4320-20-??</t>
  </si>
  <si>
    <t>4321-20-??</t>
  </si>
  <si>
    <t>4322-20-??</t>
  </si>
  <si>
    <t>4324-20-??</t>
  </si>
  <si>
    <t>6419-20-??</t>
  </si>
  <si>
    <t>6428-20-??</t>
  </si>
  <si>
    <t>6434-20-??</t>
  </si>
  <si>
    <t>6467-20-??</t>
  </si>
  <si>
    <t>6473-20-??</t>
  </si>
  <si>
    <t>6582-20-??</t>
  </si>
  <si>
    <t>6590-20-??</t>
  </si>
  <si>
    <t>6612-20-??</t>
  </si>
  <si>
    <t>Total Other Expenses</t>
  </si>
  <si>
    <t>Total Department Expenses</t>
  </si>
  <si>
    <t>9027-22-??</t>
  </si>
  <si>
    <t>9030-22-??</t>
  </si>
  <si>
    <t>Other Operating Income</t>
  </si>
  <si>
    <t>9100-26-??</t>
  </si>
  <si>
    <t>9101-26-??</t>
  </si>
  <si>
    <t>9102-26-??</t>
  </si>
  <si>
    <t>9103-26-??</t>
  </si>
  <si>
    <t>9105-26-??</t>
  </si>
  <si>
    <t>9106-26-??</t>
  </si>
  <si>
    <t>9107-26-??</t>
  </si>
  <si>
    <t>9108-26-??</t>
  </si>
  <si>
    <t>9109-26-??</t>
  </si>
  <si>
    <t>9110-26-??</t>
  </si>
  <si>
    <t>9111-26-??</t>
  </si>
  <si>
    <t>9112-26-??</t>
  </si>
  <si>
    <t>9113-26-??</t>
  </si>
  <si>
    <t>9114-26-??</t>
  </si>
  <si>
    <t>9115-26-??</t>
  </si>
  <si>
    <t>9116-26-??</t>
  </si>
  <si>
    <t>9119-26-??</t>
  </si>
  <si>
    <t>9120-26-??</t>
  </si>
  <si>
    <t>9117-26-??</t>
  </si>
  <si>
    <t>Total Other Operating Income</t>
  </si>
  <si>
    <t>Expenses</t>
  </si>
  <si>
    <t>9124-26-??</t>
  </si>
  <si>
    <t>9122-26-??</t>
  </si>
  <si>
    <t>9123-26-??</t>
  </si>
  <si>
    <t>9125-26-??</t>
  </si>
  <si>
    <t>9126-26-??</t>
  </si>
  <si>
    <t>9127-26-??</t>
  </si>
  <si>
    <t>9130-26-??</t>
  </si>
  <si>
    <t>9131-26-??</t>
  </si>
  <si>
    <t>9150-26-??</t>
  </si>
  <si>
    <t>9151-26-??</t>
  </si>
  <si>
    <t>9155-26-??</t>
  </si>
  <si>
    <t>9156-26-??</t>
  </si>
  <si>
    <t>9160-26-??</t>
  </si>
  <si>
    <t>9212-26-??</t>
  </si>
  <si>
    <t>4310-26-??</t>
  </si>
  <si>
    <t>9171-26-??</t>
  </si>
  <si>
    <t>Total Expenses</t>
  </si>
  <si>
    <t>Net Other Operating Income</t>
  </si>
  <si>
    <t>A&amp;G Payroll</t>
  </si>
  <si>
    <t>6510-40-??</t>
  </si>
  <si>
    <t>Office Supplies</t>
  </si>
  <si>
    <t>6512-40-??</t>
  </si>
  <si>
    <t>6514-40-??</t>
  </si>
  <si>
    <t>6516-40-??</t>
  </si>
  <si>
    <t>6517-40-??</t>
  </si>
  <si>
    <t>6518-40-??</t>
  </si>
  <si>
    <t>Postage</t>
  </si>
  <si>
    <t>6520-40-??</t>
  </si>
  <si>
    <t>6522-40-??</t>
  </si>
  <si>
    <t>6524-40-??</t>
  </si>
  <si>
    <t>6526-40-??</t>
  </si>
  <si>
    <t>6528-40-??</t>
  </si>
  <si>
    <t>6529-40-??</t>
  </si>
  <si>
    <t>6530-40-??</t>
  </si>
  <si>
    <t>6532-40-??</t>
  </si>
  <si>
    <t>Travel</t>
  </si>
  <si>
    <t>6534-40-??</t>
  </si>
  <si>
    <t>6535-40-??</t>
  </si>
  <si>
    <t>6536-40-??</t>
  </si>
  <si>
    <t>6540-40-??</t>
  </si>
  <si>
    <t>6542-40-??</t>
  </si>
  <si>
    <t>6544-40-??</t>
  </si>
  <si>
    <t>6546-40-??</t>
  </si>
  <si>
    <t>6548-40-??</t>
  </si>
  <si>
    <t>6547-40-??</t>
  </si>
  <si>
    <t>6549-40-??</t>
  </si>
  <si>
    <t>6550-40-??</t>
  </si>
  <si>
    <t>6552-40-??</t>
  </si>
  <si>
    <t>6553-40-??</t>
  </si>
  <si>
    <t>6554-40-??</t>
  </si>
  <si>
    <t>6559-40-??</t>
  </si>
  <si>
    <t>6556-40-??</t>
  </si>
  <si>
    <t>Total Other</t>
  </si>
  <si>
    <t>Total Departmental Expense</t>
  </si>
  <si>
    <t>6596-45-??</t>
  </si>
  <si>
    <t>6596-50-??</t>
  </si>
  <si>
    <t>6598-45-??</t>
  </si>
  <si>
    <t>6584-44-??</t>
  </si>
  <si>
    <t>Total Franchise Expense</t>
  </si>
  <si>
    <t>A&amp;P Payroll</t>
  </si>
  <si>
    <t>6510-44-??</t>
  </si>
  <si>
    <t>6518-44-??</t>
  </si>
  <si>
    <t>6532-44-??</t>
  </si>
  <si>
    <t>6560-44-??</t>
  </si>
  <si>
    <t>6562-44-??</t>
  </si>
  <si>
    <t>6564-44-??</t>
  </si>
  <si>
    <t>6566-44-??</t>
  </si>
  <si>
    <t>6567-44-??</t>
  </si>
  <si>
    <t>6568-44-??</t>
  </si>
  <si>
    <t>6569-44-??</t>
  </si>
  <si>
    <t>6570-44-??</t>
  </si>
  <si>
    <t>6571-44-??</t>
  </si>
  <si>
    <t>6572-44-??</t>
  </si>
  <si>
    <t>6573-44-??</t>
  </si>
  <si>
    <t>6574-44-??</t>
  </si>
  <si>
    <t>6575-44-??</t>
  </si>
  <si>
    <t>6576-44-??</t>
  </si>
  <si>
    <t>6578-44-??</t>
  </si>
  <si>
    <t>6580-44-??</t>
  </si>
  <si>
    <t>6582-44-??</t>
  </si>
  <si>
    <t>Maintenance &amp; Repair</t>
  </si>
  <si>
    <t>M&amp;R Payroll</t>
  </si>
  <si>
    <t>6710-52-??</t>
  </si>
  <si>
    <t>6436-52-??</t>
  </si>
  <si>
    <t>6712-52-??</t>
  </si>
  <si>
    <t>6714-52-??</t>
  </si>
  <si>
    <t>6716-52-??</t>
  </si>
  <si>
    <t>6717-52-??</t>
  </si>
  <si>
    <t>6718-52-??</t>
  </si>
  <si>
    <t>6719-52-??</t>
  </si>
  <si>
    <t>6720-52-??</t>
  </si>
  <si>
    <t>6722-52-??</t>
  </si>
  <si>
    <t>6724-52-??</t>
  </si>
  <si>
    <t>6726-52-??</t>
  </si>
  <si>
    <t>6728-52-??</t>
  </si>
  <si>
    <t>6730-52-??</t>
  </si>
  <si>
    <t>6732-52-??</t>
  </si>
  <si>
    <t>6734-52-??</t>
  </si>
  <si>
    <t>6738-52-??</t>
  </si>
  <si>
    <t>6736-52-??</t>
  </si>
  <si>
    <t>6600-48-??</t>
  </si>
  <si>
    <t>6610-48-??</t>
  </si>
  <si>
    <t>6615-48-??</t>
  </si>
  <si>
    <t>Total Utility Expense</t>
  </si>
  <si>
    <t>7008-56-??</t>
  </si>
  <si>
    <t>7014-56-??</t>
  </si>
  <si>
    <t>7021-56-??</t>
  </si>
  <si>
    <t>7028-56-??</t>
  </si>
  <si>
    <t>7032-56-??</t>
  </si>
  <si>
    <t>7033-56-??</t>
  </si>
  <si>
    <t>Other Income &amp; Expenses</t>
  </si>
  <si>
    <t>9133-26-??</t>
  </si>
  <si>
    <t>8123-70-??</t>
  </si>
  <si>
    <t>8105-70-??</t>
  </si>
  <si>
    <t>8108-70-??</t>
  </si>
  <si>
    <t>8109-70-??</t>
  </si>
  <si>
    <t>8107-70-??</t>
  </si>
  <si>
    <t>8124-70-??</t>
  </si>
  <si>
    <t>8125-70-??</t>
  </si>
  <si>
    <t>8131-70-??</t>
  </si>
  <si>
    <t>8126-70-??</t>
  </si>
  <si>
    <t>8127-70-??</t>
  </si>
  <si>
    <t>8143-70-??</t>
  </si>
  <si>
    <t>8175-70-??</t>
  </si>
  <si>
    <t>8190-70-??</t>
  </si>
  <si>
    <t>8135-70-??</t>
  </si>
  <si>
    <t>6600-56-??</t>
  </si>
  <si>
    <t>8163-70-??</t>
  </si>
  <si>
    <t>Total Other Income &amp; Expenses</t>
  </si>
  <si>
    <t>Total Primary Sales</t>
  </si>
  <si>
    <t>Total Departmental Payroll</t>
  </si>
  <si>
    <t>Bonuses</t>
  </si>
  <si>
    <t>Commission</t>
  </si>
  <si>
    <t>Employee Meals</t>
  </si>
  <si>
    <t>Employee Benefits</t>
  </si>
  <si>
    <t xml:space="preserve">Fica </t>
  </si>
  <si>
    <t>State Disability</t>
  </si>
  <si>
    <t>Workers Compensation</t>
  </si>
  <si>
    <t>Union Benefits</t>
  </si>
  <si>
    <t>3359-18-??</t>
  </si>
  <si>
    <t>6426-10-??</t>
  </si>
  <si>
    <t>0099-00-??</t>
  </si>
  <si>
    <t># Months in Year</t>
  </si>
  <si>
    <t>Historical Statement of Operations</t>
  </si>
  <si>
    <t>Total</t>
  </si>
  <si>
    <t>Available Rooms</t>
  </si>
  <si>
    <t>Rooms Sold</t>
  </si>
  <si>
    <t>Occupancy</t>
  </si>
  <si>
    <t>Average Rate</t>
  </si>
  <si>
    <t>Rev/Par</t>
  </si>
  <si>
    <t>Parking Expense Other</t>
  </si>
  <si>
    <t>Total Parking Expense</t>
  </si>
  <si>
    <t>Parking Department Profit</t>
  </si>
  <si>
    <t>Commissions</t>
  </si>
  <si>
    <t>Parking Payroll Expense</t>
  </si>
  <si>
    <t>Parking  Department Other</t>
  </si>
  <si>
    <t>Total Parking Dept Expenses</t>
  </si>
  <si>
    <t>Parking Dept Profit</t>
  </si>
  <si>
    <t>1724-02-??</t>
  </si>
  <si>
    <t>2463-06-??</t>
  </si>
  <si>
    <t>1900-01-??</t>
  </si>
  <si>
    <t>6600-52-??</t>
  </si>
  <si>
    <t>Uninsured Loss</t>
  </si>
  <si>
    <t>Property ID</t>
  </si>
  <si>
    <t>Month</t>
  </si>
  <si>
    <t>Year</t>
  </si>
  <si>
    <t>Multiple Companies</t>
  </si>
  <si>
    <t>Balanced</t>
  </si>
  <si>
    <t>Financial Statements for the Period Ending</t>
  </si>
  <si>
    <t>Balance Sheet</t>
  </si>
  <si>
    <t>Statement of Operations</t>
  </si>
  <si>
    <t>Historical Twelve Months of Operations</t>
  </si>
  <si>
    <t>Actual - Budget Statement of Operations</t>
  </si>
  <si>
    <t>Hotel #</t>
  </si>
  <si>
    <t>Hotel Name</t>
  </si>
  <si>
    <t>Address</t>
  </si>
  <si>
    <t>Rooms Count</t>
  </si>
  <si>
    <t>Banquet Sq. Feet</t>
  </si>
  <si>
    <t>Old co.</t>
  </si>
  <si>
    <t>Take-Over Date</t>
  </si>
  <si>
    <t>Calendar Cycle</t>
  </si>
  <si>
    <t>FFE Reserve %</t>
  </si>
  <si>
    <t>N</t>
  </si>
  <si>
    <t>Houston Galleria │ Indigo Hotel</t>
  </si>
  <si>
    <t>5160 Hidalgo St, Houston TX 77056</t>
  </si>
  <si>
    <t>2100 South Priest Drive. Tempe, AZ 85281</t>
  </si>
  <si>
    <t>Y</t>
  </si>
  <si>
    <t>Denver Tech Center │ Staybridge Suites</t>
  </si>
  <si>
    <t>7150 South Clinton. Centennial, CO 80112</t>
  </si>
  <si>
    <t>Wood Dale │ Courtyard by Marriot</t>
  </si>
  <si>
    <t>900 N. Wood Dale Road Wood Dale, IL 60191</t>
  </si>
  <si>
    <t>Sheraton Salt Lake City Hotel</t>
  </si>
  <si>
    <t>150 West 500 South. Salt Lake City, UT 84101</t>
  </si>
  <si>
    <t>Date</t>
  </si>
  <si>
    <t>Closing dates</t>
  </si>
  <si>
    <t>Title</t>
  </si>
  <si>
    <t>Title YTD</t>
  </si>
  <si>
    <t>Month 12</t>
  </si>
  <si>
    <t>BALANCE SHEET</t>
  </si>
  <si>
    <t>Month Net Change</t>
  </si>
  <si>
    <t>Current Year</t>
  </si>
  <si>
    <t xml:space="preserve"> Net Change YTD</t>
  </si>
  <si>
    <t>ASSETS</t>
  </si>
  <si>
    <t>Current Assets</t>
  </si>
  <si>
    <t>1000-01-??</t>
  </si>
  <si>
    <t>Cash</t>
  </si>
  <si>
    <t>1001-01-??</t>
  </si>
  <si>
    <t>1003-01-??</t>
  </si>
  <si>
    <t>1004-01-??</t>
  </si>
  <si>
    <t>1005-01-??</t>
  </si>
  <si>
    <t>1006-01-??</t>
  </si>
  <si>
    <t>1008-01-??</t>
  </si>
  <si>
    <t>1009-01-??</t>
  </si>
  <si>
    <t>1010-01-??</t>
  </si>
  <si>
    <t>1011-01-??</t>
  </si>
  <si>
    <t>1012-01-??</t>
  </si>
  <si>
    <t>1013-01-??</t>
  </si>
  <si>
    <t>1014-01-??</t>
  </si>
  <si>
    <t>1015-01-??</t>
  </si>
  <si>
    <t>1016-01-??</t>
  </si>
  <si>
    <t>1060-01-??</t>
  </si>
  <si>
    <t>1065-01-??</t>
  </si>
  <si>
    <t>1101-01-??</t>
  </si>
  <si>
    <t>Accounts Receivable - Hotel</t>
  </si>
  <si>
    <t>1102-01-??</t>
  </si>
  <si>
    <t>1109-01-??</t>
  </si>
  <si>
    <t>1103-01-??</t>
  </si>
  <si>
    <t>Allowance For Doubtful Acccts</t>
  </si>
  <si>
    <t>1100-01-??</t>
  </si>
  <si>
    <t>Guest Accounts Receivable</t>
  </si>
  <si>
    <t>1105-01-??</t>
  </si>
  <si>
    <t>1104-01-??</t>
  </si>
  <si>
    <t>1106-01-??</t>
  </si>
  <si>
    <t>1107-01-??</t>
  </si>
  <si>
    <t>1110-01-??</t>
  </si>
  <si>
    <t>1111-01-??</t>
  </si>
  <si>
    <t>1112-01-??</t>
  </si>
  <si>
    <t>1113-01-??</t>
  </si>
  <si>
    <t>1114-01-??</t>
  </si>
  <si>
    <t>1115-01-??</t>
  </si>
  <si>
    <t>1117-01-??</t>
  </si>
  <si>
    <t>1118-01-??</t>
  </si>
  <si>
    <t>1120-01-??</t>
  </si>
  <si>
    <t>1121-01-??</t>
  </si>
  <si>
    <t>1300-01-??</t>
  </si>
  <si>
    <t>1301-01-??</t>
  </si>
  <si>
    <t>1302-01-??</t>
  </si>
  <si>
    <t>1303-06-??</t>
  </si>
  <si>
    <t>1304-01-??</t>
  </si>
  <si>
    <t>1305-01-??</t>
  </si>
  <si>
    <t>1306-01-??</t>
  </si>
  <si>
    <t>1308-01-??</t>
  </si>
  <si>
    <t>1310-01-??</t>
  </si>
  <si>
    <t>1311-01-??</t>
  </si>
  <si>
    <t>1312-01-??</t>
  </si>
  <si>
    <t>1313-01-??</t>
  </si>
  <si>
    <t>1315-01-??</t>
  </si>
  <si>
    <t>1316-01-??</t>
  </si>
  <si>
    <t>Other AR</t>
  </si>
  <si>
    <t>1201-01-??</t>
  </si>
  <si>
    <t>1202-01-??</t>
  </si>
  <si>
    <t>1203-01-??</t>
  </si>
  <si>
    <t>1204-01-??</t>
  </si>
  <si>
    <t>1205-01-??</t>
  </si>
  <si>
    <t>1206-01-??</t>
  </si>
  <si>
    <t>1207-01-??</t>
  </si>
  <si>
    <t>1208-01-??</t>
  </si>
  <si>
    <t>1209-01-??</t>
  </si>
  <si>
    <t>1210-01-??</t>
  </si>
  <si>
    <t>1211-01-??</t>
  </si>
  <si>
    <t>1212-01-??</t>
  </si>
  <si>
    <t>1214-01-??</t>
  </si>
  <si>
    <t>1215-01-??</t>
  </si>
  <si>
    <t>1216-01-??</t>
  </si>
  <si>
    <t>1217-01-??</t>
  </si>
  <si>
    <t>1220-01-??</t>
  </si>
  <si>
    <t>1221-01-??</t>
  </si>
  <si>
    <t>1222-01-??</t>
  </si>
  <si>
    <t>1223-01-??</t>
  </si>
  <si>
    <t>1224-01-??</t>
  </si>
  <si>
    <t>1225-01-??</t>
  </si>
  <si>
    <t>1226-01-??</t>
  </si>
  <si>
    <t>1227-01-??</t>
  </si>
  <si>
    <t>1228-01-??</t>
  </si>
  <si>
    <t>1229-01-??</t>
  </si>
  <si>
    <t>1230-01-??</t>
  </si>
  <si>
    <t>1231-01-??</t>
  </si>
  <si>
    <t>1232-01-??</t>
  </si>
  <si>
    <t>1233-01-??</t>
  </si>
  <si>
    <t>1234-01-??</t>
  </si>
  <si>
    <t>1235-01-??</t>
  </si>
  <si>
    <t>1236-01-??</t>
  </si>
  <si>
    <t>1237-01-??</t>
  </si>
  <si>
    <t>1238-01-??</t>
  </si>
  <si>
    <t>1239-01-??</t>
  </si>
  <si>
    <t>1240-01-??</t>
  </si>
  <si>
    <t>1241-01-??</t>
  </si>
  <si>
    <t>1242-01-??</t>
  </si>
  <si>
    <t>1243-01-??</t>
  </si>
  <si>
    <t>1244-01-??</t>
  </si>
  <si>
    <t>1245-01-??</t>
  </si>
  <si>
    <t>1246-01-??</t>
  </si>
  <si>
    <t>1247-01-??</t>
  </si>
  <si>
    <t>1248-01-??</t>
  </si>
  <si>
    <t>1249-01-??</t>
  </si>
  <si>
    <t>1250-01-??</t>
  </si>
  <si>
    <t>1251-01-??</t>
  </si>
  <si>
    <t>1252-01-??</t>
  </si>
  <si>
    <t>1253-01-??</t>
  </si>
  <si>
    <t>1254-01-??</t>
  </si>
  <si>
    <t>1255-01-??</t>
  </si>
  <si>
    <t>1256-01-??</t>
  </si>
  <si>
    <t>1257-01-??</t>
  </si>
  <si>
    <t>1258-01-??</t>
  </si>
  <si>
    <t>1259-01-??</t>
  </si>
  <si>
    <t>1260-01-??</t>
  </si>
  <si>
    <t>1261-01-??</t>
  </si>
  <si>
    <t>1262-01-??</t>
  </si>
  <si>
    <t>1263-01-??</t>
  </si>
  <si>
    <t>1264-01-??</t>
  </si>
  <si>
    <t>1265-01-??</t>
  </si>
  <si>
    <t>1266-01-??</t>
  </si>
  <si>
    <t>1267-01-??</t>
  </si>
  <si>
    <t>1268-01-??</t>
  </si>
  <si>
    <t>1269-01-??</t>
  </si>
  <si>
    <t>1270-01-??</t>
  </si>
  <si>
    <t>1271-01-??</t>
  </si>
  <si>
    <t>1272-01-??</t>
  </si>
  <si>
    <t>1273-01-??</t>
  </si>
  <si>
    <t>1274-01-??</t>
  </si>
  <si>
    <t>1275-01-??</t>
  </si>
  <si>
    <t>1276-01-??</t>
  </si>
  <si>
    <t>1277-01-??</t>
  </si>
  <si>
    <t>1278-01-??</t>
  </si>
  <si>
    <t>1279-01-??</t>
  </si>
  <si>
    <t>1280-01-??</t>
  </si>
  <si>
    <t>1281-01-??</t>
  </si>
  <si>
    <t>1282-01-??</t>
  </si>
  <si>
    <t>1283-01-??</t>
  </si>
  <si>
    <t>1284-01-??</t>
  </si>
  <si>
    <t>1285-01-??</t>
  </si>
  <si>
    <t>6418-18-??</t>
  </si>
  <si>
    <t>2904-09-??</t>
  </si>
  <si>
    <t>2906-09-??</t>
  </si>
  <si>
    <t>2907-09-??</t>
  </si>
  <si>
    <t>2908-09-??</t>
  </si>
  <si>
    <t>2909-09-??</t>
  </si>
  <si>
    <t>2911-09-??</t>
  </si>
  <si>
    <t>2912-09-??</t>
  </si>
  <si>
    <t>6467-14-??</t>
  </si>
  <si>
    <t>Old Rooms Count.</t>
  </si>
  <si>
    <t>Rooms Count date Change</t>
  </si>
  <si>
    <t>PRY Closing dates</t>
  </si>
  <si>
    <t>Rooms # Change</t>
  </si>
  <si>
    <t>Change date</t>
  </si>
  <si>
    <t>Old Rooms #</t>
  </si>
  <si>
    <t>Next Closing date</t>
  </si>
  <si>
    <t>New Rooms #</t>
  </si>
  <si>
    <t>Days</t>
  </si>
  <si>
    <t>Closing date</t>
  </si>
  <si>
    <t>Days Allocation</t>
  </si>
  <si>
    <t>Old</t>
  </si>
  <si>
    <t>New</t>
  </si>
  <si>
    <t>Rooms available PY</t>
  </si>
  <si>
    <t>Rooms available PY YTD</t>
  </si>
  <si>
    <t xml:space="preserve">Rooms available </t>
  </si>
  <si>
    <t>Rooms available  YTD</t>
  </si>
  <si>
    <t>7015-56-??</t>
  </si>
  <si>
    <t>Payroll &amp; Related Expenses</t>
  </si>
  <si>
    <t>New P&amp;L Format</t>
  </si>
  <si>
    <t>New P&amp;L Form</t>
  </si>
  <si>
    <t>2500-06-??</t>
  </si>
  <si>
    <t>2464-06-??</t>
  </si>
  <si>
    <t>2220-06-??</t>
  </si>
  <si>
    <t>2449-06-??</t>
  </si>
  <si>
    <t>2451-06-??</t>
  </si>
  <si>
    <t>2452-06-??</t>
  </si>
  <si>
    <t>6557-40-??</t>
  </si>
  <si>
    <t>6526-44-??</t>
  </si>
  <si>
    <t>6544-44-??</t>
  </si>
  <si>
    <t>Internet Advertising: A&amp;P</t>
  </si>
  <si>
    <t>6539-40-??</t>
  </si>
  <si>
    <t>Courtyard │ Miami Flagler</t>
  </si>
  <si>
    <t>7450 Augusta National Drive, Orlando, FL 32822</t>
  </si>
  <si>
    <t>11580 Northwest 105th Street, Miami, FL 33178</t>
  </si>
  <si>
    <t>2225-06-??</t>
  </si>
  <si>
    <t>2920-09-??</t>
  </si>
  <si>
    <t>2921-09-??</t>
  </si>
  <si>
    <t>2922-09-??</t>
  </si>
  <si>
    <t>1108-01-??</t>
  </si>
  <si>
    <t>Director Of Sales: A&amp;P</t>
  </si>
  <si>
    <t>Sales Personnel: A&amp;P</t>
  </si>
  <si>
    <t>Extra Labor: Sales</t>
  </si>
  <si>
    <t>Chief Engineer: R&amp;M</t>
  </si>
  <si>
    <t>Maintenance Personnel: R&amp;M</t>
  </si>
  <si>
    <t>Extra Labor: R&amp;M</t>
  </si>
  <si>
    <t>1500 North 51st Avenue, Phoenix, AZ 85043</t>
  </si>
  <si>
    <t>1213-01-??</t>
  </si>
  <si>
    <t>6466-10-??</t>
  </si>
  <si>
    <t>Holiday Inn Express │ Orlando</t>
  </si>
  <si>
    <t>7900 Conway Road, Orlando, FL 32812</t>
  </si>
  <si>
    <t>Springhill Suites │ Altamonte</t>
  </si>
  <si>
    <t>205 W State Rd, Altamonte Springs, FL 32714</t>
  </si>
  <si>
    <t>1100..1299-31-??</t>
  </si>
  <si>
    <t>Accounts Receivable: Office Tower</t>
  </si>
  <si>
    <t>Accrued Payables: OT</t>
  </si>
  <si>
    <t>2300-36-??</t>
  </si>
  <si>
    <t>2999-39-??</t>
  </si>
  <si>
    <t>1017-01-??</t>
  </si>
  <si>
    <t>1950..1960-31-??</t>
  </si>
  <si>
    <t>Advance Deposit Refund: Rooms</t>
  </si>
  <si>
    <t>Orlando │ Staybridge Suites</t>
  </si>
  <si>
    <t>8136-70-??</t>
  </si>
  <si>
    <t>8164-70-??</t>
  </si>
  <si>
    <t>G/L Account</t>
  </si>
  <si>
    <t>Rooms Available</t>
  </si>
  <si>
    <t>Rooms Occupied</t>
  </si>
  <si>
    <t>Days In Period</t>
  </si>
  <si>
    <t>Room Revenue</t>
  </si>
  <si>
    <t>3408-10</t>
  </si>
  <si>
    <t>Food Revenue</t>
  </si>
  <si>
    <t>3310-14</t>
  </si>
  <si>
    <t>3305-18</t>
  </si>
  <si>
    <t>Telephone Revenue</t>
  </si>
  <si>
    <t>9103-26</t>
  </si>
  <si>
    <t>Total Sales</t>
  </si>
  <si>
    <t>Rooms Expense</t>
  </si>
  <si>
    <t>6410-10</t>
  </si>
  <si>
    <t>Food Expense</t>
  </si>
  <si>
    <t>4310-14</t>
  </si>
  <si>
    <t>Beverage Expense</t>
  </si>
  <si>
    <t>4310-18</t>
  </si>
  <si>
    <t>Telephone Expense</t>
  </si>
  <si>
    <t>Other Operating Expense</t>
  </si>
  <si>
    <t>9124-26</t>
  </si>
  <si>
    <t>General &amp; Administrative</t>
  </si>
  <si>
    <t>6510-40</t>
  </si>
  <si>
    <t>6510-44</t>
  </si>
  <si>
    <t>6443-10</t>
  </si>
  <si>
    <t>6710-52</t>
  </si>
  <si>
    <t>6600-48</t>
  </si>
  <si>
    <t>Total A &amp; G</t>
  </si>
  <si>
    <t>7007-56</t>
  </si>
  <si>
    <t>7014-56</t>
  </si>
  <si>
    <t>Property Taxes</t>
  </si>
  <si>
    <t>7028-56</t>
  </si>
  <si>
    <t>1560-31-??</t>
  </si>
  <si>
    <t>Prepaid Other: Office Tower</t>
  </si>
  <si>
    <t>1200-01-??</t>
  </si>
  <si>
    <t>5117-10-??</t>
  </si>
  <si>
    <t>5111-10-??</t>
  </si>
  <si>
    <t>8128-70-??</t>
  </si>
  <si>
    <t>31</t>
  </si>
  <si>
    <t>Reservation Exp in Rooms</t>
  </si>
  <si>
    <t>Guest Transportation</t>
  </si>
  <si>
    <t>6499-14-??</t>
  </si>
  <si>
    <t>1721-02-??</t>
  </si>
  <si>
    <t>1722-02-??</t>
  </si>
  <si>
    <t>1000..1099-30-??,1000.1099-31-??</t>
  </si>
  <si>
    <t>3398-14-??</t>
  </si>
  <si>
    <t>3399-14-??</t>
  </si>
  <si>
    <t>3362-14-??</t>
  </si>
  <si>
    <t>3363-14-??</t>
  </si>
  <si>
    <t>3399-18-??</t>
  </si>
  <si>
    <t>5199-10-??</t>
  </si>
  <si>
    <t>5197-10-??</t>
  </si>
  <si>
    <t>5199-14-??</t>
  </si>
  <si>
    <t>5197-14-??</t>
  </si>
  <si>
    <t>5099-18-??</t>
  </si>
  <si>
    <t>5197-18-??</t>
  </si>
  <si>
    <t>5197-30-??</t>
  </si>
  <si>
    <t>5197-20-??</t>
  </si>
  <si>
    <t>5198-40-??</t>
  </si>
  <si>
    <t>5199-40-??</t>
  </si>
  <si>
    <t>5197-40-??</t>
  </si>
  <si>
    <t>5199-44-??</t>
  </si>
  <si>
    <t>5197-44-??</t>
  </si>
  <si>
    <t>5198-52-??</t>
  </si>
  <si>
    <t>5199-52-??</t>
  </si>
  <si>
    <t>5197-52-??</t>
  </si>
  <si>
    <t>6498-10-??</t>
  </si>
  <si>
    <t>6499-10-??</t>
  </si>
  <si>
    <t>Department Profit-Loss</t>
  </si>
  <si>
    <t>Osage Beach │ Tan-Tar-A Resort</t>
  </si>
  <si>
    <t>494 Tan-Tar-A Drive, Osage Beach, MO 65065</t>
  </si>
  <si>
    <t>FFE Reserve</t>
  </si>
  <si>
    <t>Contra Reserve</t>
  </si>
  <si>
    <t>9105-20-??</t>
  </si>
  <si>
    <t>9107-20-??</t>
  </si>
  <si>
    <t>9110-20-??</t>
  </si>
  <si>
    <t>9111-20-??</t>
  </si>
  <si>
    <t>9114-20-??</t>
  </si>
  <si>
    <t>9117-20-??</t>
  </si>
  <si>
    <t>5050-20-??</t>
  </si>
  <si>
    <t>5054-20-??</t>
  </si>
  <si>
    <t>5107-20-??</t>
  </si>
  <si>
    <t>5112-20-??</t>
  </si>
  <si>
    <t>5113-20-??</t>
  </si>
  <si>
    <t>5101-20-??</t>
  </si>
  <si>
    <t>5102-20-??</t>
  </si>
  <si>
    <t>5103-20-??</t>
  </si>
  <si>
    <t>5104-20-??</t>
  </si>
  <si>
    <t>5105-20-??</t>
  </si>
  <si>
    <t>5108-20-??</t>
  </si>
  <si>
    <t>5109-20-??</t>
  </si>
  <si>
    <t>5110-20-??</t>
  </si>
  <si>
    <t>5111-20-??</t>
  </si>
  <si>
    <t>5114-20-??</t>
  </si>
  <si>
    <t>5115-20-??</t>
  </si>
  <si>
    <t>5116-20-??</t>
  </si>
  <si>
    <t>5117-20-??</t>
  </si>
  <si>
    <t>5118-20-??</t>
  </si>
  <si>
    <t>5119-20-??</t>
  </si>
  <si>
    <t>5120-20-??</t>
  </si>
  <si>
    <t>5122-20-??</t>
  </si>
  <si>
    <t>5123-20-??</t>
  </si>
  <si>
    <t>5124-20-??</t>
  </si>
  <si>
    <t>5125-20-??</t>
  </si>
  <si>
    <t>5126-20-??</t>
  </si>
  <si>
    <t>5127-20-??</t>
  </si>
  <si>
    <t>5051-20-??</t>
  </si>
  <si>
    <t>5141-20-??</t>
  </si>
  <si>
    <t>6410-20-??</t>
  </si>
  <si>
    <t>6413-20-??</t>
  </si>
  <si>
    <t>6417-20-??</t>
  </si>
  <si>
    <t>6422-20-??</t>
  </si>
  <si>
    <t>6423-20-??</t>
  </si>
  <si>
    <t>6430-20-??</t>
  </si>
  <si>
    <t>6510-20-??</t>
  </si>
  <si>
    <t>6512-20-??</t>
  </si>
  <si>
    <t>9160-20-??</t>
  </si>
  <si>
    <t>Land Rent</t>
  </si>
  <si>
    <t>5121-20-??</t>
  </si>
  <si>
    <t>Extra Labor</t>
  </si>
  <si>
    <t>Total Payroll Costs</t>
  </si>
  <si>
    <t>Payroll Costs</t>
  </si>
  <si>
    <t>Tempe │ Doubletree</t>
  </si>
  <si>
    <t>Comfort Suites │ San Marcos</t>
  </si>
  <si>
    <t>104 IH 35 North, San Marcos, TX 78666</t>
  </si>
  <si>
    <t>Cambria Suites Blue Lagoon</t>
  </si>
  <si>
    <t>6750 NW 7th St, Miami, FL  33128</t>
  </si>
  <si>
    <t xml:space="preserve">Cocoa Beach │ Hilton </t>
  </si>
  <si>
    <t>1550 N Atlantic Ave, Cocoa Beach, FL 32931</t>
  </si>
  <si>
    <t>Travel Agent Commissions</t>
  </si>
  <si>
    <t>Miami │ Townplace Lakes</t>
  </si>
  <si>
    <t>Miami │ Townplace Airport</t>
  </si>
  <si>
    <t>10505 NW 36th Street, Miami, FL 33178</t>
  </si>
  <si>
    <t>8079 NW 154th Street, Miami, FL 33016</t>
  </si>
  <si>
    <t>5129-18-??</t>
  </si>
  <si>
    <t>Springfield │ Crowne Plaza</t>
  </si>
  <si>
    <t>Springfield │ Holiday Inn Express</t>
  </si>
  <si>
    <t>3000 South Dirksen Parkway, Springfield, IL 62703</t>
  </si>
  <si>
    <t>3050 South Dirksen Parkway, Springfield, IL 62703</t>
  </si>
  <si>
    <t>Tysons Corner │ Westin</t>
  </si>
  <si>
    <t>Hilton │ Rockville</t>
  </si>
  <si>
    <t>1750 Rockville Pike, Rockville, MD 20852</t>
  </si>
  <si>
    <t>Banquet Room Rental</t>
  </si>
  <si>
    <t xml:space="preserve">Saratoga │ Hilton </t>
  </si>
  <si>
    <t>534 Broadway</t>
  </si>
  <si>
    <t>Boston Logan Four Points</t>
  </si>
  <si>
    <t>407 Squire Rd</t>
  </si>
  <si>
    <t>Residence Inn │ Miami West Turnpike</t>
  </si>
  <si>
    <t>11500 NW 105th St, Miami, FL 33178</t>
  </si>
  <si>
    <t>2810-07-??</t>
  </si>
  <si>
    <t>Cocoa Beach │ International Palms Resort</t>
  </si>
  <si>
    <t>Other Food Revenue</t>
  </si>
  <si>
    <t>Total Other Food Revenue</t>
  </si>
  <si>
    <t>4399-14-??</t>
  </si>
  <si>
    <t>Total Cost Of Sales and Other Food Revenue</t>
  </si>
  <si>
    <t>Cost of Sales and Other Food Revenue</t>
  </si>
  <si>
    <t>6421-10-??</t>
  </si>
  <si>
    <t>Information and Telecommunications Systems</t>
  </si>
  <si>
    <t>9099-22-??</t>
  </si>
  <si>
    <t>Total  ITS  Expense</t>
  </si>
  <si>
    <t>Information and Telecom Systems</t>
  </si>
  <si>
    <t>Other Food Revenue Costs</t>
  </si>
  <si>
    <t>9000..9012-22-??</t>
  </si>
  <si>
    <t>9018..9021-22-??</t>
  </si>
  <si>
    <t>Internet Expense</t>
  </si>
  <si>
    <t>Las Vegas │ Hampton Inn Tropicana</t>
  </si>
  <si>
    <t>Dallas │ Sheraton Galleria</t>
  </si>
  <si>
    <t>Mechanicsburg │ Park Inn</t>
  </si>
  <si>
    <t>5404 Carlisle Pike</t>
  </si>
  <si>
    <t>Total Cost of Sales &amp; Other Food Revenue</t>
  </si>
  <si>
    <t>Total Cost Of Sales &amp; Other Food Revenue</t>
  </si>
  <si>
    <t>6599-40-??</t>
  </si>
  <si>
    <t>6799-52-??</t>
  </si>
  <si>
    <t>3800 Hillsborough Rd, Durham NC 27705</t>
  </si>
  <si>
    <t>Durham │ Hilton</t>
  </si>
  <si>
    <t>6615-48-00</t>
  </si>
  <si>
    <t>Cash on Hand</t>
  </si>
  <si>
    <t>1002-??-??</t>
  </si>
  <si>
    <t>Cash in Banks</t>
  </si>
  <si>
    <t>1408-01-??</t>
  </si>
  <si>
    <t>1409-01-??</t>
  </si>
  <si>
    <t>1414-01-??</t>
  </si>
  <si>
    <t>1416-01-??</t>
  </si>
  <si>
    <t>1511-01-??</t>
  </si>
  <si>
    <t>Prepaid Insurance</t>
  </si>
  <si>
    <t>1754-02-??</t>
  </si>
  <si>
    <t>1791-02-??</t>
  </si>
  <si>
    <t>Property &amp; Equipment</t>
  </si>
  <si>
    <t>1912-??-??</t>
  </si>
  <si>
    <t>1913-??-??</t>
  </si>
  <si>
    <t>1914-??-??</t>
  </si>
  <si>
    <t>1915-??-??</t>
  </si>
  <si>
    <t>1916-??-??</t>
  </si>
  <si>
    <t>1917-??-??</t>
  </si>
  <si>
    <t>1918-??-??</t>
  </si>
  <si>
    <t>1920-??-??</t>
  </si>
  <si>
    <t>1901-??-??</t>
  </si>
  <si>
    <t>1902-??-??</t>
  </si>
  <si>
    <t>1903-??-??</t>
  </si>
  <si>
    <t>1904-??-??</t>
  </si>
  <si>
    <t>1905-??-??</t>
  </si>
  <si>
    <t>1921-??-??</t>
  </si>
  <si>
    <t>1949-??-??</t>
  </si>
  <si>
    <t>1950-??-??</t>
  </si>
  <si>
    <t>1951-??-??</t>
  </si>
  <si>
    <t>1952-??-??</t>
  </si>
  <si>
    <t>1953-??-??</t>
  </si>
  <si>
    <t>1954-??-??</t>
  </si>
  <si>
    <t>1955-??-??</t>
  </si>
  <si>
    <t>1956-??-??</t>
  </si>
  <si>
    <t>1967-??-??</t>
  </si>
  <si>
    <t>1970-??-??</t>
  </si>
  <si>
    <t>1990-??-??</t>
  </si>
  <si>
    <t>Advanced Deposits</t>
  </si>
  <si>
    <t>2110-06-??</t>
  </si>
  <si>
    <t>2140-06-??</t>
  </si>
  <si>
    <t>2219-06-??</t>
  </si>
  <si>
    <t>2221-06-??</t>
  </si>
  <si>
    <t>2222-06-??</t>
  </si>
  <si>
    <t>Accrued Real Estate Tax - OT</t>
  </si>
  <si>
    <t>Accrued Property Taxes</t>
  </si>
  <si>
    <t>Accrued Insurance: OT</t>
  </si>
  <si>
    <t>2630-06-??</t>
  </si>
  <si>
    <t>Accrued Interest</t>
  </si>
  <si>
    <t>Distribution Payable</t>
  </si>
  <si>
    <t>Equipment/ Auto Loans</t>
  </si>
  <si>
    <t>2800-07-??</t>
  </si>
  <si>
    <t>Retained Earnings: OT</t>
  </si>
  <si>
    <t>Statement of Cash Flows</t>
  </si>
  <si>
    <t>One</t>
  </si>
  <si>
    <t>Ended</t>
  </si>
  <si>
    <t>Cash Flow from Operating Activities</t>
  </si>
  <si>
    <t>Net Income</t>
  </si>
  <si>
    <t>Adjustments to reconcile net income to net cash</t>
  </si>
  <si>
    <t xml:space="preserve"> provided by operating activities:</t>
  </si>
  <si>
    <t>Depreciation</t>
  </si>
  <si>
    <t>Gain/Loss Asset disposal</t>
  </si>
  <si>
    <t>Amortization of Deferred Loan Costs</t>
  </si>
  <si>
    <t>Changes in assets and liabilities:</t>
  </si>
  <si>
    <t xml:space="preserve"> (Increase) decrease in:</t>
  </si>
  <si>
    <t>Cash held in escrow</t>
  </si>
  <si>
    <t>Accounts receivable</t>
  </si>
  <si>
    <t>Prepaid expenses</t>
  </si>
  <si>
    <t>Increase (decrease) in:</t>
  </si>
  <si>
    <t>Unearned Revenue</t>
  </si>
  <si>
    <t>Accounts payable</t>
  </si>
  <si>
    <t>Advanced deposits and AMEX liability</t>
  </si>
  <si>
    <t>Accrued expenses (incl accrued interest)</t>
  </si>
  <si>
    <t>Other long-term liabilities</t>
  </si>
  <si>
    <t>Net cash provided by operating activities</t>
  </si>
  <si>
    <t>Cash flow from Investing Activities</t>
  </si>
  <si>
    <t>Purchases of property and equipment</t>
  </si>
  <si>
    <t>Increase in deposits and other assets</t>
  </si>
  <si>
    <t>Net cash provided by investing activities</t>
  </si>
  <si>
    <t>Cash flow from Financing Activities</t>
  </si>
  <si>
    <t>Increase in restricted cash</t>
  </si>
  <si>
    <t>Change in Mortgage Payable</t>
  </si>
  <si>
    <t>Payments on long-term debt</t>
  </si>
  <si>
    <t>Net cash used in financing activities</t>
  </si>
  <si>
    <t>Net increase (decrease) in cash</t>
  </si>
  <si>
    <t>Beginning</t>
  </si>
  <si>
    <t>Ending</t>
  </si>
  <si>
    <t>2051-06-??</t>
  </si>
  <si>
    <t>2851-07-??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</si>
  <si>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</si>
  <si>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</si>
  <si>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</si>
  <si>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</si>
  <si>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</si>
  <si>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</si>
  <si>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</si>
  <si>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</si>
  <si>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</si>
  <si>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</si>
  <si>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</si>
  <si>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Utility Usage</t>
  </si>
  <si>
    <t>0600-00-??</t>
  </si>
  <si>
    <t>Electricity Usage Rate</t>
  </si>
  <si>
    <t>0610-00-??</t>
  </si>
  <si>
    <t>0611-00-??</t>
  </si>
  <si>
    <t>0612-00-??</t>
  </si>
  <si>
    <t>Gas Usage Rate</t>
  </si>
  <si>
    <t>0615-00-??</t>
  </si>
  <si>
    <t>0616-00-??</t>
  </si>
  <si>
    <t>0617-00-??</t>
  </si>
  <si>
    <t>Water Usage Rate</t>
  </si>
  <si>
    <t>0615-00-00</t>
  </si>
  <si>
    <t>0616-00-00</t>
  </si>
  <si>
    <t>0617-00-00</t>
  </si>
  <si>
    <t>Chilled Water Usage Rate</t>
  </si>
  <si>
    <t>Historical Data Company</t>
  </si>
  <si>
    <t>St Augustine │ Doubletree</t>
  </si>
  <si>
    <t>Daytona Beach │ Hampton Inn</t>
  </si>
  <si>
    <t>Member contributions / (distributions)</t>
  </si>
  <si>
    <t>1895 Sidewinder Dr, Park City, UT 84060</t>
  </si>
  <si>
    <t>116 San Marco Ave, St. Augustine, FL 32084</t>
  </si>
  <si>
    <t>1024 N Atlantic Ave, Daytona Beach, FL 32118</t>
  </si>
  <si>
    <t>4975 Dean Martin Dr, Las Vegas, NV 89118</t>
  </si>
  <si>
    <t>1300 N Atlantic Ave, Cocoa Beach, FL 32931</t>
  </si>
  <si>
    <t>829 Elkridge Landing Rd, Linthicum Heights, MD 21090</t>
  </si>
  <si>
    <t>4801 Lyndon B Johnson Fwy, Dallas, TX 75244</t>
  </si>
  <si>
    <t>2050-06-??</t>
  </si>
  <si>
    <t>Gulfport Ramada</t>
  </si>
  <si>
    <t>9415 US 49, Gulfport, MS 39503</t>
  </si>
  <si>
    <t>205 W. Highway 4368144 Glades Rd</t>
  </si>
  <si>
    <t>Holiday Inn Express │ Boca Raton</t>
  </si>
  <si>
    <t>1919-??-??</t>
  </si>
  <si>
    <t>1999-04-??</t>
  </si>
  <si>
    <t>Miami │ El Paseo</t>
  </si>
  <si>
    <t>405 Española Way, Miami Beach, FL 33139</t>
  </si>
  <si>
    <t>Outlet II</t>
  </si>
  <si>
    <t>Outlet II Revenue</t>
  </si>
  <si>
    <t>Total Outlet II Revenue</t>
  </si>
  <si>
    <t>Outlet II Payroll</t>
  </si>
  <si>
    <t>Outlet II Department Profit</t>
  </si>
  <si>
    <t>Outlet II Income</t>
  </si>
  <si>
    <t>Rockwall | Hilton</t>
  </si>
  <si>
    <t>Detroit Novi | Sheraton</t>
  </si>
  <si>
    <t>Pittsburgh | Sheraton Station Square</t>
  </si>
  <si>
    <t>300 W Station Square Dr, Pittsburgh, PA 15219</t>
  </si>
  <si>
    <t>1907-??-??</t>
  </si>
  <si>
    <t>Construction in Progress</t>
  </si>
  <si>
    <t>Tideline Resort Palm Beach</t>
  </si>
  <si>
    <t>2842 S Ocean Blvd</t>
  </si>
  <si>
    <t>5116-10-??</t>
  </si>
  <si>
    <t>Holiday Inn Houston Westway</t>
  </si>
  <si>
    <t>Largo | Holiday Inn Express</t>
  </si>
  <si>
    <t>Miami │ Doubletree Doral</t>
  </si>
  <si>
    <t>3535-60-??</t>
  </si>
  <si>
    <t>3540-60-??</t>
  </si>
  <si>
    <t>3545-60-??</t>
  </si>
  <si>
    <t>3550-60-??</t>
  </si>
  <si>
    <t>3555-60-??</t>
  </si>
  <si>
    <t>3596-60-??</t>
  </si>
  <si>
    <t>3597-60-??</t>
  </si>
  <si>
    <t>3598-60-??</t>
  </si>
  <si>
    <t>3599-60-??</t>
  </si>
  <si>
    <t>9100-60-??</t>
  </si>
  <si>
    <t>9103-60-??</t>
  </si>
  <si>
    <t>9105-60-??</t>
  </si>
  <si>
    <t>9113-60-??</t>
  </si>
  <si>
    <t>9199-60-??</t>
  </si>
  <si>
    <t>5180-60-??</t>
  </si>
  <si>
    <t>5108-60-??</t>
  </si>
  <si>
    <t>5183-60-??</t>
  </si>
  <si>
    <t>5101-60-??</t>
  </si>
  <si>
    <t>5124-60-??</t>
  </si>
  <si>
    <t>5152-60-??</t>
  </si>
  <si>
    <t>5195-60-??</t>
  </si>
  <si>
    <t>5196-60-??</t>
  </si>
  <si>
    <t>5194-60-??</t>
  </si>
  <si>
    <t>5198-60-??</t>
  </si>
  <si>
    <t>5199-60-??</t>
  </si>
  <si>
    <t>5141-60-??</t>
  </si>
  <si>
    <t>5130-60-??</t>
  </si>
  <si>
    <t>5131-60-??</t>
  </si>
  <si>
    <t>5132-60-??</t>
  </si>
  <si>
    <t>5058-60-??</t>
  </si>
  <si>
    <t>5059-60-??</t>
  </si>
  <si>
    <t>5140-60-??</t>
  </si>
  <si>
    <t>5142-60-??</t>
  </si>
  <si>
    <t>5143-60-??</t>
  </si>
  <si>
    <t>5144-60-??</t>
  </si>
  <si>
    <t>5145-60-??</t>
  </si>
  <si>
    <t>5146-60-??</t>
  </si>
  <si>
    <t>5147-60-??</t>
  </si>
  <si>
    <t>5148-60-??</t>
  </si>
  <si>
    <t>5150-60-??</t>
  </si>
  <si>
    <t>5197-60-??</t>
  </si>
  <si>
    <t>5151-60-??</t>
  </si>
  <si>
    <t>4320-60-??</t>
  </si>
  <si>
    <t>4321-60-??</t>
  </si>
  <si>
    <t>4322-60-??</t>
  </si>
  <si>
    <t>4324-60-??</t>
  </si>
  <si>
    <t>6419-60-??</t>
  </si>
  <si>
    <t>6428-60-??</t>
  </si>
  <si>
    <t>6430-60-??</t>
  </si>
  <si>
    <t>6431-60-??</t>
  </si>
  <si>
    <t>6433-60-??</t>
  </si>
  <si>
    <t>6435-60-??</t>
  </si>
  <si>
    <t>6436-60-??</t>
  </si>
  <si>
    <t>6437-60-??</t>
  </si>
  <si>
    <t>6438-60-??</t>
  </si>
  <si>
    <t>6439-60-??</t>
  </si>
  <si>
    <t>6532-60-??</t>
  </si>
  <si>
    <t>6499-60-??</t>
  </si>
  <si>
    <t>6526-60-??</t>
  </si>
  <si>
    <t>6556-60-??</t>
  </si>
  <si>
    <t>6712-60-??</t>
  </si>
  <si>
    <t>6600-60-??</t>
  </si>
  <si>
    <t>6610-60-??</t>
  </si>
  <si>
    <t>6615-60-??</t>
  </si>
  <si>
    <t>Miami South Beach │ Lennox</t>
  </si>
  <si>
    <t>6538-??-??</t>
  </si>
  <si>
    <t>Saratoga │ 534 Bistro</t>
  </si>
  <si>
    <t>Long Term Other Assets</t>
  </si>
  <si>
    <t>Houston North | Hilton</t>
  </si>
  <si>
    <t>Houston North | Marriott</t>
  </si>
  <si>
    <t>Melbourne | Crowne Plaza</t>
  </si>
  <si>
    <t>Alpharetta | Springhill Suites</t>
  </si>
  <si>
    <t>12730 Deerfield Pkwy Alpharetta, GA  30004</t>
  </si>
  <si>
    <t>Alpharetta | Townplace Suites</t>
  </si>
  <si>
    <t>7925 Westside Pkwy Alpharetta, GA  30009</t>
  </si>
  <si>
    <t>Kennesaw | Townplace Suites</t>
  </si>
  <si>
    <t>1074 Cobb Place Kennesaw GA  30132</t>
  </si>
  <si>
    <t>Hilton | Hasbrouck Heights</t>
  </si>
  <si>
    <t>650 Terrace Ave Hasbrouck Heights NJ 07604</t>
  </si>
  <si>
    <t>Atlanta Buckhead | Fairfield Inn</t>
  </si>
  <si>
    <t>Atlanta Perimeter | Fairfield Inn</t>
  </si>
  <si>
    <t>Alpharetta | Fairfield Inn</t>
  </si>
  <si>
    <t>Houston Northwest | Hampton</t>
  </si>
  <si>
    <t>20035 Northwest Freeway, Houston, Texas, 77065</t>
  </si>
  <si>
    <t>San Diego Marriott Mission Valley</t>
  </si>
  <si>
    <t>8757 Rio San Diego Drive, San Diego, CA 92108</t>
  </si>
  <si>
    <t>5102-10-??</t>
  </si>
  <si>
    <t>5109-10-??</t>
  </si>
  <si>
    <t>5108-10-??</t>
  </si>
  <si>
    <t>5103-10-??</t>
  </si>
  <si>
    <t>5105-10-??</t>
  </si>
  <si>
    <t>5115-14-??</t>
  </si>
  <si>
    <t>5123-14-??</t>
  </si>
  <si>
    <t>5122-14-??</t>
  </si>
  <si>
    <t>5117-14-??</t>
  </si>
  <si>
    <t>5118-14-??</t>
  </si>
  <si>
    <t>5119-14-??</t>
  </si>
  <si>
    <t>5047-18-??</t>
  </si>
  <si>
    <t>5046-18-??</t>
  </si>
  <si>
    <t>Management Salary</t>
  </si>
  <si>
    <t>5124-14-??</t>
  </si>
  <si>
    <t>Houston | Comfort Suites</t>
  </si>
  <si>
    <t>21222 Tomball Parkway, Houston, TX  77070</t>
  </si>
  <si>
    <t>Herndon | Residence Inn</t>
  </si>
  <si>
    <t>Houston | Candlewood Suites</t>
  </si>
  <si>
    <t>11280 Westheimer Road, Houston, TX  77042</t>
  </si>
  <si>
    <t>Valley Forge | Hampton Inn</t>
  </si>
  <si>
    <t>Morgantown | Holiday Inn</t>
  </si>
  <si>
    <t>Valley Forge | Homewood Suites</t>
  </si>
  <si>
    <t>100 Cresson Blvd, Phoenixville, PA  19460</t>
  </si>
  <si>
    <t>Valley Forge | Hilton Garden Inn</t>
  </si>
  <si>
    <t>500 Cresson Blvd, Phoenixville, PA  19460</t>
  </si>
  <si>
    <t>6170 Morgantown Road, Morgantown, PA  19543</t>
  </si>
  <si>
    <t>681 Shannondell Boulevard, Audubon, PA  19403</t>
  </si>
  <si>
    <t>Houston Westchase | Holiday Inn</t>
  </si>
  <si>
    <t>10609 Westpark Dr, Houston, TX  77042</t>
  </si>
  <si>
    <t>Albany | Red Lion</t>
  </si>
  <si>
    <t>205 Wolf Road, Albany, NY  12205</t>
  </si>
  <si>
    <t>Cheyenne | Red Lion</t>
  </si>
  <si>
    <t>204 West Fox Farm Road, Cheyenne, WY  82007</t>
  </si>
  <si>
    <t>Hartford | Red Lion</t>
  </si>
  <si>
    <t>50 Morgan Street S, Hartford, CT  06120</t>
  </si>
  <si>
    <t>Lake Charles | Springhill Suites</t>
  </si>
  <si>
    <t>Park City │ Sheraton</t>
  </si>
  <si>
    <t>Baltimore │ Rodeway Inn</t>
  </si>
  <si>
    <t>Houston Sheraton Galleria</t>
  </si>
  <si>
    <t>2400 W Loop S</t>
  </si>
  <si>
    <t>Valley Forge | Tru Audubon</t>
  </si>
  <si>
    <t>Weston TownePlace Suites</t>
  </si>
  <si>
    <t>Miami North I95 | Holiday Inn</t>
  </si>
  <si>
    <t>7927 North 7th Avenue, Miami FL 33150</t>
  </si>
  <si>
    <t>St Louis | Red Lion</t>
  </si>
  <si>
    <t>Winchester | Fairfield Inn</t>
  </si>
  <si>
    <t>250 Front Royal Pike, Winchester, VA  22602</t>
  </si>
  <si>
    <t>7035-??-??</t>
  </si>
  <si>
    <t>9213-26-??</t>
  </si>
  <si>
    <t>Appleton Paper Valley | Red Lion</t>
  </si>
  <si>
    <t>333 W College Ave, Appleton, WI 54911</t>
  </si>
  <si>
    <t>9173-70-??</t>
  </si>
  <si>
    <t>Fox Cities Exhibition Center</t>
  </si>
  <si>
    <t>West Palm Beach Canopy</t>
  </si>
  <si>
    <t>380 Trinity Place</t>
  </si>
  <si>
    <t>Houston Four Points Hobby Airport</t>
  </si>
  <si>
    <t>Fort Lauderdale Tru/Home2</t>
  </si>
  <si>
    <t>315 NW 1st Ave.</t>
  </si>
  <si>
    <t>Kendall TownPlace Suites</t>
  </si>
  <si>
    <t>9055 SW 162nd Ave</t>
  </si>
  <si>
    <t>Tempe Canopy</t>
  </si>
  <si>
    <t>108 E. University Dr</t>
  </si>
  <si>
    <t>St Louis | OYO Hotel</t>
  </si>
  <si>
    <t>Covington Mandeville Hilton Garden Inn</t>
  </si>
  <si>
    <t>Doral Holiday Inn Express</t>
  </si>
  <si>
    <t>Daytona Tapestry</t>
  </si>
  <si>
    <t>Fernandina Beach Tapestry</t>
  </si>
  <si>
    <t>Jacksonville South Mandarin Tru</t>
  </si>
  <si>
    <t>Columbia Holiday Inn</t>
  </si>
  <si>
    <t>Pompano Tru Home2</t>
  </si>
  <si>
    <t>Hillsboro Beach Resort</t>
  </si>
  <si>
    <t>6514-20-??</t>
  </si>
  <si>
    <t>St Louis | City Place</t>
  </si>
  <si>
    <t>6699-48-??</t>
  </si>
  <si>
    <t>Philadelphia City Center HGI</t>
  </si>
  <si>
    <t>3310-20-??</t>
  </si>
  <si>
    <t>3315-20-??</t>
  </si>
  <si>
    <t>3330-20-??</t>
  </si>
  <si>
    <t>3324-20-??</t>
  </si>
  <si>
    <t>Southlake Hilton</t>
  </si>
  <si>
    <t>Columbus Courtyard</t>
  </si>
  <si>
    <t>Lake Charles Holiday Inn Express</t>
  </si>
  <si>
    <t>1507-??-??</t>
  </si>
  <si>
    <t>Cranberry Home2</t>
  </si>
  <si>
    <t>Miami Beach Balfour Hotel</t>
  </si>
  <si>
    <t>350 Ocean Drive</t>
  </si>
  <si>
    <t>350 Holiday Square Blvd.</t>
  </si>
  <si>
    <t>Poughkeepsie Holiday Inn Express</t>
  </si>
  <si>
    <t>2750 South Road</t>
  </si>
  <si>
    <t>Fairfax Hilton</t>
  </si>
  <si>
    <t>12777 Fair Lakes Circle</t>
  </si>
  <si>
    <t>9205-26-??</t>
  </si>
  <si>
    <t>224?-06-??</t>
  </si>
  <si>
    <t>Aventura Tapestry Serena Hotel</t>
  </si>
  <si>
    <t>Sanford Springhill Suites</t>
  </si>
  <si>
    <t>Lake Mary Courtyard</t>
  </si>
  <si>
    <t>Ridgecrest Springhill Suites</t>
  </si>
  <si>
    <t>Ridgecrest Hampton Inn</t>
  </si>
  <si>
    <t>2251-06-??</t>
  </si>
  <si>
    <t>2252-06-??</t>
  </si>
  <si>
    <t>2253-06-??</t>
  </si>
  <si>
    <t>2254-06-??</t>
  </si>
  <si>
    <t>2255-06-??</t>
  </si>
  <si>
    <t>2256-06-??</t>
  </si>
  <si>
    <t>9118-??-??</t>
  </si>
  <si>
    <t>7031-??-??</t>
  </si>
  <si>
    <t>7009-56-??</t>
  </si>
  <si>
    <t>6620-48-??</t>
  </si>
  <si>
    <t>6622-48-??</t>
  </si>
  <si>
    <t>9172-??-??</t>
  </si>
  <si>
    <t>Phoenix West │ GreenTree Inn</t>
  </si>
  <si>
    <t>Phoenix Sky Harbor GreenTree</t>
  </si>
  <si>
    <t>1520-01-??</t>
  </si>
  <si>
    <t>San Juan Sheraton</t>
  </si>
  <si>
    <t>100 Brumbaugh St, San Juan, PR 00901</t>
  </si>
  <si>
    <t>Ridgecrest Rodeway Inn</t>
  </si>
  <si>
    <t>Santa Fe GreenTree Inn</t>
  </si>
  <si>
    <t>3340-18-??</t>
  </si>
  <si>
    <t>70?7-56-??</t>
  </si>
  <si>
    <t>Scottsdale McCormick Ranch</t>
  </si>
  <si>
    <t>Russellville La Quinta</t>
  </si>
  <si>
    <t>Rochester HIE</t>
  </si>
  <si>
    <t>No</t>
  </si>
  <si>
    <t>Yes</t>
  </si>
  <si>
    <t>414</t>
  </si>
  <si>
    <t>Last Year Month 12</t>
  </si>
  <si>
    <t>Month 12 Year To Date Ending Balance</t>
  </si>
  <si>
    <t>12 Budget</t>
  </si>
  <si>
    <t>Month 12 Year To Date Ending Budget Balance</t>
  </si>
  <si>
    <t>Month 11 Year To Date Ending Balance</t>
  </si>
  <si>
    <t>Four Weeks EndedOne</t>
  </si>
  <si>
    <t>Month Ended  January 31, 2021</t>
  </si>
  <si>
    <t>One Month Ended  January 31, 2021</t>
  </si>
  <si>
    <t>Four Weeks EndedOne Month Ended  January 31, 2021</t>
  </si>
  <si>
    <t>Four Weeks EndedTwo</t>
  </si>
  <si>
    <t>Eight Weeks EndedTwo</t>
  </si>
  <si>
    <t>Month Ended  February 28, 2021</t>
  </si>
  <si>
    <t>Two Months Ended  February 28, 2021</t>
  </si>
  <si>
    <t>Four Weeks EndedTwo Months Ended  February 28, 2021</t>
  </si>
  <si>
    <t>Five Weeks EndedThree</t>
  </si>
  <si>
    <t>Thirteen Weeks EndedThree</t>
  </si>
  <si>
    <t>Month Ended  March 31, 2021</t>
  </si>
  <si>
    <t>Three Months Ended  March 31, 2021</t>
  </si>
  <si>
    <t>Five Weeks EndedThree Months Ended  March 31, 2021</t>
  </si>
  <si>
    <t>Four Weeks EndedFour</t>
  </si>
  <si>
    <t>Seventeen Weeks EndedFour</t>
  </si>
  <si>
    <t>Month Ended  April 30, 2021</t>
  </si>
  <si>
    <t>Four Months Ended  April 30, 2021</t>
  </si>
  <si>
    <t>Four Weeks EndedFour Months Ended  April 30, 2021</t>
  </si>
  <si>
    <t>Four Weeks EndedFive</t>
  </si>
  <si>
    <t>Twenty - One Weeks EndedFive</t>
  </si>
  <si>
    <t>Month Ended  May 31, 2021</t>
  </si>
  <si>
    <t>Five Months Ended  May 31, 2021</t>
  </si>
  <si>
    <t>Four Weeks EndedFive Months Ended  May 31, 2021</t>
  </si>
  <si>
    <t>Five Weeks EndedSix</t>
  </si>
  <si>
    <t>Twenty - Six Weeks EndedSix</t>
  </si>
  <si>
    <t>Month Ended  June 30, 2021</t>
  </si>
  <si>
    <t>Six Months Ended  June 30, 2021</t>
  </si>
  <si>
    <t>Five Weeks EndedSix Months Ended  June 30, 2021</t>
  </si>
  <si>
    <t>Four Weeks EndedSeven</t>
  </si>
  <si>
    <t>Thirty Weeks EndedSeven</t>
  </si>
  <si>
    <t>Month Ended  July 31, 2021</t>
  </si>
  <si>
    <t>Seven Months Ended  July 31, 2021</t>
  </si>
  <si>
    <t>Four Weeks EndedSeven Months Ended  July 31, 2021</t>
  </si>
  <si>
    <t>Four Weeks EndedEight</t>
  </si>
  <si>
    <t>Thirty - Four Weeks EndedEight</t>
  </si>
  <si>
    <t>Month Ended  August 31, 2021</t>
  </si>
  <si>
    <t>Eight Months Ended  August 31, 2021</t>
  </si>
  <si>
    <t>Four Weeks EndedEight Months Ended  August 31, 2021</t>
  </si>
  <si>
    <t>Five Weeks EndedNine</t>
  </si>
  <si>
    <t>Thirty - Nine Weeks EndedNine</t>
  </si>
  <si>
    <t>Month Ended  September 30, 2021</t>
  </si>
  <si>
    <t>Nine Months Ended  September 30, 2021</t>
  </si>
  <si>
    <t>Five Weeks EndedNine Months Ended  September 30, 2021</t>
  </si>
  <si>
    <t>Four Weeks EndedTen</t>
  </si>
  <si>
    <t>Forty - Three Weeks EndedTen</t>
  </si>
  <si>
    <t>Month Ended  October 31, 2021</t>
  </si>
  <si>
    <t>Ten Months Ended  October 31, 2021</t>
  </si>
  <si>
    <t>Four Weeks EndedTen Months Ended  October 31, 2021</t>
  </si>
  <si>
    <t>Four Weeks EndedEleven</t>
  </si>
  <si>
    <t>Forty - Seven Weeks EndedEleven</t>
  </si>
  <si>
    <t>Month Ended  November 30, 2021</t>
  </si>
  <si>
    <t>Eleven Months Ended  November 30, 2021</t>
  </si>
  <si>
    <t>Four Weeks EndedEleven Months Ended  November 30, 2021</t>
  </si>
  <si>
    <t>Six Weeks EndedTwelve</t>
  </si>
  <si>
    <t>Fifty - Three Weeks EndedTwelve</t>
  </si>
  <si>
    <t>Month Ended  December 31, 2021</t>
  </si>
  <si>
    <t>Twelve Months Ended  December 31, 2021</t>
  </si>
  <si>
    <t>Five Weeks EndedTwelve Months Ended  December 31, 2021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</si>
  <si>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</si>
  <si>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</si>
  <si>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</si>
  <si>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</si>
  <si>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</si>
  <si>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</si>
  <si>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</si>
  <si>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</si>
  <si>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</si>
  <si>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</si>
  <si>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</si>
  <si>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</si>
  <si>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</si>
  <si>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</si>
  <si>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</si>
  <si>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</si>
  <si>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</si>
  <si>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</si>
  <si>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</si>
  <si>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</si>
  <si>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</si>
  <si>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</si>
  <si>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</si>
  <si>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</si>
  <si>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</si>
  <si>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</si>
  <si>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</si>
  <si>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</si>
  <si>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</si>
  <si>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</si>
  <si>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</si>
  <si>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</si>
  <si>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</si>
  <si>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</si>
  <si>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</si>
  <si>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2021 Actual - Budget' Statement</t>
  </si>
  <si>
    <t xml:space="preserve"> Actual</t>
  </si>
  <si>
    <t>Reported as of  January 18, 2022</t>
  </si>
  <si>
    <t>Month Ended</t>
  </si>
  <si>
    <t>Rooms</t>
  </si>
  <si>
    <t>Outlet</t>
  </si>
  <si>
    <t>Guest Parking Income</t>
  </si>
  <si>
    <t>Income Office Tower</t>
  </si>
  <si>
    <t>Guest Parking Expense:Misc</t>
  </si>
  <si>
    <t>Office Tower Expense</t>
  </si>
  <si>
    <t>Office Expense 13Th Floor:Fixed</t>
  </si>
  <si>
    <t>Room Revenue By Market Segment</t>
  </si>
  <si>
    <t>Rack-Transient: Rooms</t>
  </si>
  <si>
    <t>Corporate-Transient: Rooms</t>
  </si>
  <si>
    <t>Local Corp: Rooms</t>
  </si>
  <si>
    <t>Contract: Rooms</t>
  </si>
  <si>
    <t>Group: Rooms</t>
  </si>
  <si>
    <t>Franchise: Rooms</t>
  </si>
  <si>
    <t>Government: Rooms</t>
  </si>
  <si>
    <t>F9 [Sage 100 Standard] Account Number Does Not Exist - 3443-10-??</t>
  </si>
  <si>
    <t>Packages: Rooms</t>
  </si>
  <si>
    <t>F9 [Sage 100 Standard] Account Number Does Not Exist - 3449-10-??</t>
  </si>
  <si>
    <t>Internet: Rooms</t>
  </si>
  <si>
    <t>Discount: Rooms</t>
  </si>
  <si>
    <t>Wholesale: Rooms</t>
  </si>
  <si>
    <t>Group Smerf: Rooms</t>
  </si>
  <si>
    <t>F9 [Sage 100 Standard] Account Number Does Not Exist - 3445-10-??</t>
  </si>
  <si>
    <t>F9 [Sage 100 Standard] Account Number Does Not Exist - 3499-10-??</t>
  </si>
  <si>
    <t>No Show Revenue: Misc</t>
  </si>
  <si>
    <t>Rooms Occ. By Market Segment</t>
  </si>
  <si>
    <t>Transient Rack</t>
  </si>
  <si>
    <t>Transient Corp</t>
  </si>
  <si>
    <t>Local Corp</t>
  </si>
  <si>
    <t>Contract</t>
  </si>
  <si>
    <t>Group</t>
  </si>
  <si>
    <t>Franchise</t>
  </si>
  <si>
    <t>Government</t>
  </si>
  <si>
    <t>F9 [Sage 100 Standard] Account Number Does Not Exist - 0043-00-??</t>
  </si>
  <si>
    <t>Packages</t>
  </si>
  <si>
    <t>Internet</t>
  </si>
  <si>
    <t>F9 [Sage 100 Standard] Account Number Does Not Exist - 0088-00-??</t>
  </si>
  <si>
    <t>Discount</t>
  </si>
  <si>
    <t>Wholesale</t>
  </si>
  <si>
    <t>F9 [Sage 100 Standard] Account Number Does Not Exist - 0030-00-??</t>
  </si>
  <si>
    <t>Comp Rooms</t>
  </si>
  <si>
    <t>Suites</t>
  </si>
  <si>
    <t xml:space="preserve">0.00  </t>
  </si>
  <si>
    <t>Breakfast: Food</t>
  </si>
  <si>
    <t>Lunch - Food</t>
  </si>
  <si>
    <t>Dinner - Food</t>
  </si>
  <si>
    <t>Room Service: Food</t>
  </si>
  <si>
    <t>Lounge Food: Food</t>
  </si>
  <si>
    <t>F9 [Sage 100 Standard] Account Number Does Not Exist - 3340-14-??</t>
  </si>
  <si>
    <t>Brunch: Food</t>
  </si>
  <si>
    <t>Starbucks: Food</t>
  </si>
  <si>
    <t>F9 [Sage 100 Standard] Account Number Does Not Exist - 3398-14-??</t>
  </si>
  <si>
    <t>F9 [Sage 100 Standard] Account Number Does Not Exist - 3399-14-??</t>
  </si>
  <si>
    <t>F9 [Sage 100 Standard] Account Number Does Not Exist - 3325-14-??</t>
  </si>
  <si>
    <t>Banquets: Food</t>
  </si>
  <si>
    <t>F9 [Sage 100 Standard] Account Number Does Not Exist - 3351-14-??</t>
  </si>
  <si>
    <t>F9 [Sage 100 Standard] Account Number Does Not Exist - 3361-14-??</t>
  </si>
  <si>
    <t>F9 [Sage 100 Standard] Account Number Does Not Exist - 3362-14-??</t>
  </si>
  <si>
    <t>F9 [Sage 100 Standard] Account Number Does Not Exist - 3363-14-??</t>
  </si>
  <si>
    <t>9?04-26-??</t>
  </si>
  <si>
    <t>A/V Rental Income: Misc</t>
  </si>
  <si>
    <t>Other Income: Food</t>
  </si>
  <si>
    <t>Cost Of Food</t>
  </si>
  <si>
    <t>9129-26-??</t>
  </si>
  <si>
    <t>Audio Visual Expense: Misc</t>
  </si>
  <si>
    <t>F9 [Sage 100 Standard] Account Number Does Not Exist - 4399-14-??</t>
  </si>
  <si>
    <t>Beer Sales-Lounge</t>
  </si>
  <si>
    <t>Liquor Sales-Lounge</t>
  </si>
  <si>
    <t>Wine Sales-Lounge</t>
  </si>
  <si>
    <t>Beer Sales-Restaurant</t>
  </si>
  <si>
    <t>Liquor Sales-Restaurant</t>
  </si>
  <si>
    <t>Wine Sales-Restaurant</t>
  </si>
  <si>
    <t>F9 [Sage 100 Standard] Account Number Does Not Exist - 3325-18-??</t>
  </si>
  <si>
    <t>Roomservice: Bev</t>
  </si>
  <si>
    <t>Beer Sales-Banquets</t>
  </si>
  <si>
    <t>Liquor Sales-Banquets</t>
  </si>
  <si>
    <t>Wine Sales-Banquets</t>
  </si>
  <si>
    <t>F9 [Sage 100 Standard] Account Number Does Not Exist - 3353-18-??</t>
  </si>
  <si>
    <t>F9 [Sage 100 Standard] Account Number Does Not Exist - 3354-18-??</t>
  </si>
  <si>
    <t>F9 [Sage 100 Standard] Account Number Does Not Exist - 3355-18-??</t>
  </si>
  <si>
    <t>F9 [Sage 100 Standard] Account Number Does Not Exist - 3351-18-??</t>
  </si>
  <si>
    <t>F9 [Sage 100 Standard] Account Number Does Not Exist - 3359-18-??</t>
  </si>
  <si>
    <t>F9 [Sage 100 Standard] Account Number Does Not Exist - 3362-18-??</t>
  </si>
  <si>
    <t>F9 [Sage 100 Standard] Account Number Does Not Exist - 3363-18-??</t>
  </si>
  <si>
    <t>F9 [Sage 100 Standard] Account Number Does Not Exist - 3364-18-??</t>
  </si>
  <si>
    <t>F9 [Sage 100 Standard] Account Number Does Not Exist - 3340-18-??</t>
  </si>
  <si>
    <t>F9 [Sage 100 Standard] Account Number Does Not Exist - 3399-18-??</t>
  </si>
  <si>
    <t>F9 [Sage 100 Standard] Account Number Does Not Exist - 3550-18-??</t>
  </si>
  <si>
    <t>4312-18-??</t>
  </si>
  <si>
    <t>F9 [Sage 100 Standard] Account Number Does Not Exist - 4312-18-??</t>
  </si>
  <si>
    <t>F9 [Sage 100 Standard] Account Number Does Not Exist - 4311-18-??</t>
  </si>
  <si>
    <t>4313-18-??</t>
  </si>
  <si>
    <t>F9 [Sage 100 Standard] Account Number Does Not Exist - 4313-18-??</t>
  </si>
  <si>
    <t>4310-18-??</t>
  </si>
  <si>
    <t>Beverage Cost</t>
  </si>
  <si>
    <t>F9 [Sage 100 Standard] Account Number Does Not Exist - 9200-30-??</t>
  </si>
  <si>
    <t>F9 [Sage 100 Standard] Account Number Does Not Exist - 9203-30-??</t>
  </si>
  <si>
    <t>F9 [Sage 100 Standard] Account Number Does Not Exist - 9206-30-??</t>
  </si>
  <si>
    <t>F9 [Sage 100 Standard] Account Number Does Not Exist - 9209-30-??</t>
  </si>
  <si>
    <t>Outlet Revenue</t>
  </si>
  <si>
    <t>F9 [Sage 100 Standard] Account Number Does Not Exist - 3310-20-??</t>
  </si>
  <si>
    <t>F9 [Sage 100 Standard] Account Number Does Not Exist - 3315-20-??</t>
  </si>
  <si>
    <t>Starbuck'S Food</t>
  </si>
  <si>
    <t>Starbuck'S Beverage</t>
  </si>
  <si>
    <t>F9 [Sage 100 Standard] Account Number Does Not Exist - 3325-20-??</t>
  </si>
  <si>
    <t>F9 [Sage 100 Standard] Account Number Does Not Exist - 3330-20-??</t>
  </si>
  <si>
    <t>Starbuck'S Other</t>
  </si>
  <si>
    <t>F9 [Sage 100 Standard] Account Number Does Not Exist - 3324-20-??</t>
  </si>
  <si>
    <t>F9 [Sage 100 Standard] Account Number Does Not Exist - 9105-20-??</t>
  </si>
  <si>
    <t>F9 [Sage 100 Standard] Account Number Does Not Exist - 9107-20-??</t>
  </si>
  <si>
    <t>F9 [Sage 100 Standard] Account Number Does Not Exist - 9110-20-??</t>
  </si>
  <si>
    <t>F9 [Sage 100 Standard] Account Number Does Not Exist - 9111-20-??</t>
  </si>
  <si>
    <t>F9 [Sage 100 Standard] Account Number Does Not Exist - 9114-20-??</t>
  </si>
  <si>
    <t>F9 [Sage 100 Standard] Account Number Does Not Exist - 9117-20-??</t>
  </si>
  <si>
    <t>Total Outlet Revenue</t>
  </si>
  <si>
    <t>F9 [Sage 100 Standard] Account Number Does Not Exist - 3535-60-??</t>
  </si>
  <si>
    <t>F9 [Sage 100 Standard] Account Number Does Not Exist - 3540-60-??</t>
  </si>
  <si>
    <t>F9 [Sage 100 Standard] Account Number Does Not Exist - 3545-60-??</t>
  </si>
  <si>
    <t>F9 [Sage 100 Standard] Account Number Does Not Exist - 3550-60-??</t>
  </si>
  <si>
    <t>F9 [Sage 100 Standard] Account Number Does Not Exist - 3555-60-??</t>
  </si>
  <si>
    <t>F9 [Sage 100 Standard] Account Number Does Not Exist - 3596-60-??</t>
  </si>
  <si>
    <t>F9 [Sage 100 Standard] Account Number Does Not Exist - 3597-60-??</t>
  </si>
  <si>
    <t>F9 [Sage 100 Standard] Account Number Does Not Exist - 3598-60-??</t>
  </si>
  <si>
    <t>F9 [Sage 100 Standard] Account Number Does Not Exist - 3599-60-??</t>
  </si>
  <si>
    <t>F9 [Sage 100 Standard] Account Number Does Not Exist - 9100-60-??</t>
  </si>
  <si>
    <t>F9 [Sage 100 Standard] Account Number Does Not Exist - 9103-60-??</t>
  </si>
  <si>
    <t>F9 [Sage 100 Standard] Account Number Does Not Exist - 9105-60-??</t>
  </si>
  <si>
    <t>F9 [Sage 100 Standard] Account Number Does Not Exist - 9113-60-??</t>
  </si>
  <si>
    <t>F9 [Sage 100 Standard] Account Number Does Not Exist - 9199-60-??</t>
  </si>
  <si>
    <t>Rooms Division</t>
  </si>
  <si>
    <t>Front Desk: Rooms</t>
  </si>
  <si>
    <t>Extra Labor - Front Desk</t>
  </si>
  <si>
    <t>Front Office Manager: Rooms</t>
  </si>
  <si>
    <t>Reservations: Rooms</t>
  </si>
  <si>
    <t>Night Auditor: Rooms</t>
  </si>
  <si>
    <t>Pbx Operator</t>
  </si>
  <si>
    <t>Exec Housekeeper: Rooms</t>
  </si>
  <si>
    <t>F9 [Sage 100 Standard] Account Number Does Not Exist - 5111-10-??</t>
  </si>
  <si>
    <t>F9 [Sage 100 Standard] Account Number Does Not Exist - 5117-10-??</t>
  </si>
  <si>
    <t>Asst Housekeeper: Rooms</t>
  </si>
  <si>
    <t>Extra Labor - Inspectress</t>
  </si>
  <si>
    <t>F9 [Sage 100 Standard] Account Number Does Not Exist - 5103-10-??</t>
  </si>
  <si>
    <t>Room Attendant: Rooms</t>
  </si>
  <si>
    <t>Extra Labor - Rm Atten</t>
  </si>
  <si>
    <t>Houseman: Rooms</t>
  </si>
  <si>
    <t>Extra Labor - Houseman</t>
  </si>
  <si>
    <t>F9 [Sage 100 Standard] Account Number Does Not Exist - 5120-10-??</t>
  </si>
  <si>
    <t>Laundry: Rooms</t>
  </si>
  <si>
    <t>Extra Labor - Laundry</t>
  </si>
  <si>
    <t>Brkfst Bar Atten</t>
  </si>
  <si>
    <t>Extra Labor - Concierge/ Brkfs</t>
  </si>
  <si>
    <t>Bellman/Drivers: Rooms</t>
  </si>
  <si>
    <t>Extra Labor Bellman</t>
  </si>
  <si>
    <t>F9 [Sage 100 Standard] Account Number Does Not Exist - 5129-10-??</t>
  </si>
  <si>
    <t>F9 [Sage 100 Standard] Account Number Does Not Exist - 5116-10-??</t>
  </si>
  <si>
    <t>F9 [Sage 100 Standard] Account Number Does Not Exist - 5199-10-??</t>
  </si>
  <si>
    <t>Extra Labor: Rooms</t>
  </si>
  <si>
    <t>Rooms Payroll Costs</t>
  </si>
  <si>
    <t>Total Rooms Payroll</t>
  </si>
  <si>
    <t>Bonuses: Rooms</t>
  </si>
  <si>
    <t>F9 [Sage 100 Standard] Account Number Does Not Exist - 5059-10-??</t>
  </si>
  <si>
    <t>Employee Meals: Rooms</t>
  </si>
  <si>
    <t>Employee Benefits: Rooms</t>
  </si>
  <si>
    <t>Fica: Rooms</t>
  </si>
  <si>
    <t>Fed Unemployment: Rooms</t>
  </si>
  <si>
    <t>State Unemployment: Rooms</t>
  </si>
  <si>
    <t>F9 [Sage 100 Standard] Account Number Does Not Exist - 5146-10-??</t>
  </si>
  <si>
    <t>Group Insurance: Rooms</t>
  </si>
  <si>
    <t>Workers Compensation-Rooms: Ro</t>
  </si>
  <si>
    <t>Pension: Rooms</t>
  </si>
  <si>
    <t>F9 [Sage 100 Standard] Account Number Does Not Exist - 5197-10-??</t>
  </si>
  <si>
    <t>Union Benefits: Rooms-Clv</t>
  </si>
  <si>
    <t>Servers: Food</t>
  </si>
  <si>
    <t>Extra Labor - Restaurant Serve</t>
  </si>
  <si>
    <t>Bus Persons: Food</t>
  </si>
  <si>
    <t>Extra Labor - Bus Person</t>
  </si>
  <si>
    <t>Cashier-Host: Food</t>
  </si>
  <si>
    <t>F9 [Sage 100 Standard] Account Number Does Not Exist - 5124-14-??</t>
  </si>
  <si>
    <t>F&amp;B Management: Food</t>
  </si>
  <si>
    <t>Chef: Food-</t>
  </si>
  <si>
    <t>Cooks: Food</t>
  </si>
  <si>
    <t>Extra Labor - Cooks</t>
  </si>
  <si>
    <t>F9 [Sage 100 Standard] Account Number Does Not Exist - 5128-14-??</t>
  </si>
  <si>
    <t>Dishwashers: Food</t>
  </si>
  <si>
    <t>Extra Labor - Dishwasher</t>
  </si>
  <si>
    <t>F9 [Sage 100 Standard] Account Number Does Not Exist - 5126-14-??</t>
  </si>
  <si>
    <t>Steward/Night Clean:Food</t>
  </si>
  <si>
    <t>Catering Management: Food</t>
  </si>
  <si>
    <t>Catering Servers: Food</t>
  </si>
  <si>
    <t>Extra Labor - Catering Servers</t>
  </si>
  <si>
    <t>Banquet Captain: Food</t>
  </si>
  <si>
    <t>Extra Labor - Banquet Captain</t>
  </si>
  <si>
    <t>Catering Bus Persons: Food</t>
  </si>
  <si>
    <t>Extra Labor - Catering Bus Per</t>
  </si>
  <si>
    <t>Room Service Server: Food</t>
  </si>
  <si>
    <t>F9 [Sage 100 Standard] Account Number Does Not Exist - 5116-14-??</t>
  </si>
  <si>
    <t>Servers Outlet: Food</t>
  </si>
  <si>
    <t>F9 [Sage 100 Standard] Account Number Does Not Exist - 5127-14-??</t>
  </si>
  <si>
    <t>Training: Food</t>
  </si>
  <si>
    <t>Extra Labor: Food</t>
  </si>
  <si>
    <t>F9 [Sage 100 Standard] Account Number Does Not Exist - 5199-14-??</t>
  </si>
  <si>
    <t>Service Charges Net: Food</t>
  </si>
  <si>
    <t>Vacation Pay: Food</t>
  </si>
  <si>
    <t>Holiday Pay: Food</t>
  </si>
  <si>
    <t>Sick Pay: Food</t>
  </si>
  <si>
    <t>Bonuses: Food</t>
  </si>
  <si>
    <t>F9 [Sage 100 Standard] Account Number Does Not Exist - 5059-14-??</t>
  </si>
  <si>
    <t>Employee Meals: Food</t>
  </si>
  <si>
    <t>Employee Benefits: Food</t>
  </si>
  <si>
    <t>Fica: Food-</t>
  </si>
  <si>
    <t>Fed Unemployment: Food</t>
  </si>
  <si>
    <t>State Unemployment: Food</t>
  </si>
  <si>
    <t>F9 [Sage 100 Standard] Account Number Does Not Exist - 5146-14-??</t>
  </si>
  <si>
    <t>Group Insurance: Food</t>
  </si>
  <si>
    <t>Workers Compensation: Food</t>
  </si>
  <si>
    <t>Pension: Food</t>
  </si>
  <si>
    <t>F9 [Sage 100 Standard] Account Number Does Not Exist - 5197-14-??</t>
  </si>
  <si>
    <t>Union Benefits: Food Dept</t>
  </si>
  <si>
    <t>F9 [Sage 100 Standard] Account Number Does Not Exist - 5040-18-??</t>
  </si>
  <si>
    <t>Bartender</t>
  </si>
  <si>
    <t>Extra Labor - Bartender</t>
  </si>
  <si>
    <t>Lounge Servers</t>
  </si>
  <si>
    <t>F9 [Sage 100 Standard] Account Number Does Not Exist - 5043-18-??</t>
  </si>
  <si>
    <t>Lounge Security</t>
  </si>
  <si>
    <t>Catering Bartender</t>
  </si>
  <si>
    <t>Extra Labor - Catering Bartend</t>
  </si>
  <si>
    <t>F9 [Sage 100 Standard] Account Number Does Not Exist - 5129-18-??</t>
  </si>
  <si>
    <t>F9 [Sage 100 Standard] Account Number Does Not Exist - 5099-18-??</t>
  </si>
  <si>
    <t>F9 [Sage 100 Standard] Account Number Does Not Exist - 5141-18-??</t>
  </si>
  <si>
    <t>Vacation Pay: Bev</t>
  </si>
  <si>
    <t>Holiday Pay: Bev</t>
  </si>
  <si>
    <t>Sick Pay: Bev</t>
  </si>
  <si>
    <t>F9 [Sage 100 Standard] Account Number Does Not Exist - 5058-18-??</t>
  </si>
  <si>
    <t>F9 [Sage 100 Standard] Account Number Does Not Exist - 5059-18-??</t>
  </si>
  <si>
    <t>Employee Meals: Bev</t>
  </si>
  <si>
    <t>Employee Benefits: Bev</t>
  </si>
  <si>
    <t>Fica: Bev</t>
  </si>
  <si>
    <t>Fed Unemployment: Bev</t>
  </si>
  <si>
    <t>State Unemployment: Bev</t>
  </si>
  <si>
    <t>F9 [Sage 100 Standard] Account Number Does Not Exist - 5146-18-??</t>
  </si>
  <si>
    <t>Group Insurance: Bev</t>
  </si>
  <si>
    <t>Workers Compensation: Bev</t>
  </si>
  <si>
    <t>Pension: Rooms:Bev</t>
  </si>
  <si>
    <t>F9 [Sage 100 Standard] Account Number Does Not Exist - 5197-18-??</t>
  </si>
  <si>
    <t>Union Benefits Bev</t>
  </si>
  <si>
    <t>F9 [Sage 100 Standard] Account Number Does Not Exist - 5106-30-??</t>
  </si>
  <si>
    <t>F9 [Sage 100 Standard] Account Number Does Not Exist - 5130-30-??</t>
  </si>
  <si>
    <t>F9 [Sage 100 Standard] Account Number Does Not Exist - 5131-30-??</t>
  </si>
  <si>
    <t>F9 [Sage 100 Standard] Account Number Does Not Exist - 5132-30-??</t>
  </si>
  <si>
    <t>F9 [Sage 100 Standard] Account Number Does Not Exist - 5058-30-??</t>
  </si>
  <si>
    <t>F9 [Sage 100 Standard] Account Number Does Not Exist - 5059-30-??</t>
  </si>
  <si>
    <t>F9 [Sage 100 Standard] Account Number Does Not Exist - 5140-30-??</t>
  </si>
  <si>
    <t>F9 [Sage 100 Standard] Account Number Does Not Exist - 5142-30-??</t>
  </si>
  <si>
    <t>F9 [Sage 100 Standard] Account Number Does Not Exist - 5143-30-??</t>
  </si>
  <si>
    <t>F9 [Sage 100 Standard] Account Number Does Not Exist - 5144-30-??</t>
  </si>
  <si>
    <t>F9 [Sage 100 Standard] Account Number Does Not Exist - 5145-30-??</t>
  </si>
  <si>
    <t>F9 [Sage 100 Standard] Account Number Does Not Exist - 5146-30-??</t>
  </si>
  <si>
    <t>F9 [Sage 100 Standard] Account Number Does Not Exist - 5147-30-??</t>
  </si>
  <si>
    <t>F9 [Sage 100 Standard] Account Number Does Not Exist - 5148-30-??</t>
  </si>
  <si>
    <t>F9 [Sage 100 Standard] Account Number Does Not Exist - 5150-30-??</t>
  </si>
  <si>
    <t>F9 [Sage 100 Standard] Account Number Does Not Exist - 5197-30-??</t>
  </si>
  <si>
    <t>F9 [Sage 100 Standard] Account Number Does Not Exist - 5151-30-??</t>
  </si>
  <si>
    <t>Outlet Department</t>
  </si>
  <si>
    <t>F9 [Sage 100 Standard] Account Number Does Not Exist - 5050-20-??</t>
  </si>
  <si>
    <t>F9 [Sage 100 Standard] Account Number Does Not Exist - 5051-20-??</t>
  </si>
  <si>
    <t>F9 [Sage 100 Standard] Account Number Does Not Exist - 5054-20-??</t>
  </si>
  <si>
    <t>F9 [Sage 100 Standard] Account Number Does Not Exist - 5101-20-??</t>
  </si>
  <si>
    <t>F9 [Sage 100 Standard] Account Number Does Not Exist - 5102-20-??</t>
  </si>
  <si>
    <t>F9 [Sage 100 Standard] Account Number Does Not Exist - 5103-20-??</t>
  </si>
  <si>
    <t>F9 [Sage 100 Standard] Account Number Does Not Exist - 5104-20-??</t>
  </si>
  <si>
    <t>F9 [Sage 100 Standard] Account Number Does Not Exist - 5105-20-??</t>
  </si>
  <si>
    <t>F9 [Sage 100 Standard] Account Number Does Not Exist - 5106-20-??</t>
  </si>
  <si>
    <t>F9 [Sage 100 Standard] Account Number Does Not Exist - 5107-20-??</t>
  </si>
  <si>
    <t>F9 [Sage 100 Standard] Account Number Does Not Exist - 5108-20-??</t>
  </si>
  <si>
    <t>F9 [Sage 100 Standard] Account Number Does Not Exist - 5109-20-??</t>
  </si>
  <si>
    <t>F9 [Sage 100 Standard] Account Number Does Not Exist - 5110-20-??</t>
  </si>
  <si>
    <t>F9 [Sage 100 Standard] Account Number Does Not Exist - 5111-20-??</t>
  </si>
  <si>
    <t>F9 [Sage 100 Standard] Account Number Does Not Exist - 5112-20-??</t>
  </si>
  <si>
    <t>F9 [Sage 100 Standard] Account Number Does Not Exist - 5113-20-??</t>
  </si>
  <si>
    <t>F9 [Sage 100 Standard] Account Number Does Not Exist - 5114-20-??</t>
  </si>
  <si>
    <t>F9 [Sage 100 Standard] Account Number Does Not Exist - 5115-20-??</t>
  </si>
  <si>
    <t>F9 [Sage 100 Standard] Account Number Does Not Exist - 5116-20-??</t>
  </si>
  <si>
    <t>F9 [Sage 100 Standard] Account Number Does Not Exist - 5117-20-??</t>
  </si>
  <si>
    <t>F9 [Sage 100 Standard] Account Number Does Not Exist - 5118-20-??</t>
  </si>
  <si>
    <t>F9 [Sage 100 Standard] Account Number Does Not Exist - 5119-20-??</t>
  </si>
  <si>
    <t>F9 [Sage 100 Standard] Account Number Does Not Exist - 5120-20-??</t>
  </si>
  <si>
    <t>F9 [Sage 100 Standard] Account Number Does Not Exist - 5122-20-??</t>
  </si>
  <si>
    <t>F9 [Sage 100 Standard] Account Number Does Not Exist - 5123-20-??</t>
  </si>
  <si>
    <t>F9 [Sage 100 Standard] Account Number Does Not Exist - 5124-20-??</t>
  </si>
  <si>
    <t>F9 [Sage 100 Standard] Account Number Does Not Exist - 5125-20-??</t>
  </si>
  <si>
    <t>F9 [Sage 100 Standard] Account Number Does Not Exist - 5126-20-??</t>
  </si>
  <si>
    <t>F9 [Sage 100 Standard] Account Number Does Not Exist - 5127-20-??</t>
  </si>
  <si>
    <t>Starbuck'S Payroll</t>
  </si>
  <si>
    <t>F9 [Sage 100 Standard] Account Number Does Not Exist - 5141-20-??</t>
  </si>
  <si>
    <t>Outlet Payroll Costs</t>
  </si>
  <si>
    <t>Vacation Pay</t>
  </si>
  <si>
    <t>Holiday Pay</t>
  </si>
  <si>
    <t>Sick Pay</t>
  </si>
  <si>
    <t>Total Outlet Payroll Costs</t>
  </si>
  <si>
    <t>F9 [Sage 100 Standard] Account Number Does Not Exist - 5058-20-??</t>
  </si>
  <si>
    <t>F9 [Sage 100 Standard] Account Number Does Not Exist - 5059-20-??</t>
  </si>
  <si>
    <t>F9 [Sage 100 Standard] Account Number Does Not Exist - 5140-20-??</t>
  </si>
  <si>
    <t>Fica: Starbuck'S</t>
  </si>
  <si>
    <t>F9 [Sage 100 Standard] Account Number Does Not Exist - 5146-20-??</t>
  </si>
  <si>
    <t>F9 [Sage 100 Standard] Account Number Does Not Exist - 5197-20-??</t>
  </si>
  <si>
    <t>F9 [Sage 100 Standard] Account Number Does Not Exist - 5151-20-??</t>
  </si>
  <si>
    <t>F9 [Sage 100 Standard] Account Number Does Not Exist - 5180-60-??</t>
  </si>
  <si>
    <t>F9 [Sage 100 Standard] Account Number Does Not Exist - 5108-60-??</t>
  </si>
  <si>
    <t>F9 [Sage 100 Standard] Account Number Does Not Exist - 5183-60-??</t>
  </si>
  <si>
    <t>F9 [Sage 100 Standard] Account Number Does Not Exist - 5101-60-??</t>
  </si>
  <si>
    <t>F9 [Sage 100 Standard] Account Number Does Not Exist - 5124-60-??</t>
  </si>
  <si>
    <t>F9 [Sage 100 Standard] Account Number Does Not Exist - 5152-60-??</t>
  </si>
  <si>
    <t>F9 [Sage 100 Standard] Account Number Does Not Exist - 5195-60-??</t>
  </si>
  <si>
    <t>F9 [Sage 100 Standard] Account Number Does Not Exist - 5196-60-??</t>
  </si>
  <si>
    <t>F9 [Sage 100 Standard] Account Number Does Not Exist - 5194-60-??</t>
  </si>
  <si>
    <t>F9 [Sage 100 Standard] Account Number Does Not Exist - 5198-60-??</t>
  </si>
  <si>
    <t>F9 [Sage 100 Standard] Account Number Does Not Exist - 5199-60-??</t>
  </si>
  <si>
    <t>F9 [Sage 100 Standard] Account Number Does Not Exist - 5141-60-??</t>
  </si>
  <si>
    <t>F9 [Sage 100 Standard] Account Number Does Not Exist - 5130-60-??</t>
  </si>
  <si>
    <t>F9 [Sage 100 Standard] Account Number Does Not Exist - 5131-60-??</t>
  </si>
  <si>
    <t>F9 [Sage 100 Standard] Account Number Does Not Exist - 5132-60-??</t>
  </si>
  <si>
    <t>F9 [Sage 100 Standard] Account Number Does Not Exist - 5058-60-??</t>
  </si>
  <si>
    <t>F9 [Sage 100 Standard] Account Number Does Not Exist - 5059-60-??</t>
  </si>
  <si>
    <t>F9 [Sage 100 Standard] Account Number Does Not Exist - 5140-60-??</t>
  </si>
  <si>
    <t>F9 [Sage 100 Standard] Account Number Does Not Exist - 5142-60-??</t>
  </si>
  <si>
    <t>F9 [Sage 100 Standard] Account Number Does Not Exist - 5143-60-??</t>
  </si>
  <si>
    <t>F9 [Sage 100 Standard] Account Number Does Not Exist - 5144-60-??</t>
  </si>
  <si>
    <t>F9 [Sage 100 Standard] Account Number Does Not Exist - 5145-60-??</t>
  </si>
  <si>
    <t>F9 [Sage 100 Standard] Account Number Does Not Exist - 5146-60-??</t>
  </si>
  <si>
    <t>F9 [Sage 100 Standard] Account Number Does Not Exist - 5147-60-??</t>
  </si>
  <si>
    <t>F9 [Sage 100 Standard] Account Number Does Not Exist - 5148-60-??</t>
  </si>
  <si>
    <t>F9 [Sage 100 Standard] Account Number Does Not Exist - 5150-60-??</t>
  </si>
  <si>
    <t>F9 [Sage 100 Standard] Account Number Does Not Exist - 5197-60-??</t>
  </si>
  <si>
    <t>F9 [Sage 100 Standard] Account Number Does Not Exist - 5151-60-??</t>
  </si>
  <si>
    <t>Administration Salary: A&amp;G</t>
  </si>
  <si>
    <t>5053-40-??</t>
  </si>
  <si>
    <t>F9 [Sage 100 Standard] Account Number Does Not Exist - 5053-40-??</t>
  </si>
  <si>
    <t>Payroll-Accounting: A&amp;G</t>
  </si>
  <si>
    <t>Security</t>
  </si>
  <si>
    <t>F9 [Sage 100 Standard] Account Number Does Not Exist - 5198-40-??</t>
  </si>
  <si>
    <t>F9 [Sage 100 Standard] Account Number Does Not Exist - 5199-40-??</t>
  </si>
  <si>
    <t>Payroll Clearing: A&amp;G</t>
  </si>
  <si>
    <t>Extra Labor Ag</t>
  </si>
  <si>
    <t>F9 [Sage 100 Standard] Account Number Does Not Exist - 5059-40-??</t>
  </si>
  <si>
    <t>Employee Meals-A&amp;G: A&amp;G</t>
  </si>
  <si>
    <t>Employee Benefits: A&amp;G</t>
  </si>
  <si>
    <t>Fica: A&amp;G</t>
  </si>
  <si>
    <t>Fed Unemployment: A&amp;G</t>
  </si>
  <si>
    <t>State Unemployment: A&amp;G</t>
  </si>
  <si>
    <t>F9 [Sage 100 Standard] Account Number Does Not Exist - 5146-40-??</t>
  </si>
  <si>
    <t>Group Insurance: A&amp;G</t>
  </si>
  <si>
    <t>Workers Compensation: A&amp;G</t>
  </si>
  <si>
    <t>Pension: A&amp;G</t>
  </si>
  <si>
    <t>F9 [Sage 100 Standard] Account Number Does Not Exist - 5197-40-??</t>
  </si>
  <si>
    <t>F9 [Sage 100 Standard] Account Number Does Not Exist - 5151-40-??</t>
  </si>
  <si>
    <t>F9 [Sage 100 Standard] Account Number Does Not Exist - 5059-44-??</t>
  </si>
  <si>
    <t>Employee Meals-A&amp;P: A&amp;P</t>
  </si>
  <si>
    <t>Employee Benefits: A&amp;P</t>
  </si>
  <si>
    <t>Fica: A&amp;P</t>
  </si>
  <si>
    <t>Fed Unemployment: A&amp;P</t>
  </si>
  <si>
    <t>State Unemployment: A&amp;P</t>
  </si>
  <si>
    <t>F9 [Sage 100 Standard] Account Number Does Not Exist - 5146-44-??</t>
  </si>
  <si>
    <t>Group Insurance: A&amp;P</t>
  </si>
  <si>
    <t>Workers Compensation: A&amp;P</t>
  </si>
  <si>
    <t>Pension: A&amp;P</t>
  </si>
  <si>
    <t>F9 [Sage 100 Standard] Account Number Does Not Exist - 5197-44-??</t>
  </si>
  <si>
    <t>F9 [Sage 100 Standard] Account Number Does Not Exist - 5151-44-??</t>
  </si>
  <si>
    <t>F9 [Sage 100 Standard] Account Number Does Not Exist - 5059-52-??</t>
  </si>
  <si>
    <t>Employee Meals-M&amp;R: R&amp;M</t>
  </si>
  <si>
    <t>Employee Benefits: R&amp;M</t>
  </si>
  <si>
    <t>Fica: R&amp;M</t>
  </si>
  <si>
    <t>Fed Unemployment: R&amp;M</t>
  </si>
  <si>
    <t>State Unemployment: R&amp;M</t>
  </si>
  <si>
    <t>F9 [Sage 100 Standard] Account Number Does Not Exist - 5146-52-??</t>
  </si>
  <si>
    <t>Group Insurance-R&amp;M: R&amp;M</t>
  </si>
  <si>
    <t>Workers Compensation: R&amp;M</t>
  </si>
  <si>
    <t>Pension M&amp;R</t>
  </si>
  <si>
    <t>F9 [Sage 100 Standard] Account Number Does Not Exist - 5197-52-??</t>
  </si>
  <si>
    <t>Union Benefits: R&amp;M-Clv</t>
  </si>
  <si>
    <t>Rooms Department</t>
  </si>
  <si>
    <t>Total Room Sales</t>
  </si>
  <si>
    <t>Rooms Payroll</t>
  </si>
  <si>
    <t>Laundry &amp; Cleaning Supplies: R</t>
  </si>
  <si>
    <t>Linen Replacement: Rooms</t>
  </si>
  <si>
    <t>F9 [Sage 100 Standard] Account Number Does Not Exist - 6412-10-??</t>
  </si>
  <si>
    <t>Contract Cleaning: Rooms</t>
  </si>
  <si>
    <t>F9 [Sage 100 Standard] Account Number Does Not Exist - 6414-10-??</t>
  </si>
  <si>
    <t>Over &amp; Short: Rooms</t>
  </si>
  <si>
    <t>Guest Relations: Rooms</t>
  </si>
  <si>
    <t>Uniforms: Rooms</t>
  </si>
  <si>
    <t>Comp. Food &amp; Bev: Rooms</t>
  </si>
  <si>
    <t>F9 [Sage 100 Standard] Account Number Does Not Exist - 6422-10-??</t>
  </si>
  <si>
    <t>Decorations: Rooms</t>
  </si>
  <si>
    <t>F9 [Sage 100 Standard] Account Number Does Not Exist - 6426-10-??</t>
  </si>
  <si>
    <t>Guest &amp; Operating Supplies: Ro</t>
  </si>
  <si>
    <t>Equipment Rental: Rooms</t>
  </si>
  <si>
    <t>F9 [Sage 100 Standard] Account Number Does Not Exist - 6445-10-??</t>
  </si>
  <si>
    <t>Cable T.V.: Rooms</t>
  </si>
  <si>
    <t>6497-10-??</t>
  </si>
  <si>
    <t>F9 [Sage 100 Standard] Account Number Does Not Exist - 6497-10-??</t>
  </si>
  <si>
    <t>F9 [Sage 100 Standard] Account Number Does Not Exist - 6498-10-??</t>
  </si>
  <si>
    <t>F9 [Sage 100 Standard] Account Number Does Not Exist - 6499-10-??</t>
  </si>
  <si>
    <t>F9 [Sage 100 Standard] Account Number Does Not Exist - 6544-10-??</t>
  </si>
  <si>
    <t>Total Rooms Department Expense</t>
  </si>
  <si>
    <t>Linen-Replacement: Food</t>
  </si>
  <si>
    <t>Uniforms: Food</t>
  </si>
  <si>
    <t>Contract Laundry: Food</t>
  </si>
  <si>
    <t>Contract Cleaning: Food</t>
  </si>
  <si>
    <t>Guest &amp; Operating Suppl: Food</t>
  </si>
  <si>
    <t>Cleaning Supplies: Food</t>
  </si>
  <si>
    <t>Kitchen Supplies: Food</t>
  </si>
  <si>
    <t>China, Glass, Silver: Food</t>
  </si>
  <si>
    <t>Decorations: Food</t>
  </si>
  <si>
    <t>F9 [Sage 100 Standard] Account Number Does Not Exist - 6426-14-??</t>
  </si>
  <si>
    <t>Menu Lists: Food</t>
  </si>
  <si>
    <t>F9 [Sage 100 Standard] Account Number Does Not Exist - 6429-14-??</t>
  </si>
  <si>
    <t>F9 [Sage 100 Standard] Account Number Does Not Exist - 6430-14-??</t>
  </si>
  <si>
    <t>F9 [Sage 100 Standard] Account Number Does Not Exist - 6499-14-??</t>
  </si>
  <si>
    <t>Over &amp; Short: Food</t>
  </si>
  <si>
    <t>Equipment Rental: Food</t>
  </si>
  <si>
    <t>Extermination/Waste Removal: F</t>
  </si>
  <si>
    <t>Equipment Lease</t>
  </si>
  <si>
    <t>License &amp; Taxes</t>
  </si>
  <si>
    <t>Food Advertising: Food</t>
  </si>
  <si>
    <t>Food Promotion: Food</t>
  </si>
  <si>
    <t>F9 [Sage 100 Standard] Account Number Does Not Exist - 6447-14-??</t>
  </si>
  <si>
    <t>F9 [Sage 100 Standard] Account Number Does Not Exist - 6544-14-??</t>
  </si>
  <si>
    <t>F9 [Sage 100 Standard] Account Number Does Not Exist - 6467-14-??</t>
  </si>
  <si>
    <t>Uniforms: Bev</t>
  </si>
  <si>
    <t>F9 [Sage 100 Standard] Account Number Does Not Exist - 6413-18-??</t>
  </si>
  <si>
    <t>F9 [Sage 100 Standard] Account Number Does Not Exist - 6415-18-??</t>
  </si>
  <si>
    <t>Guest &amp; Operating Supplies: Be</t>
  </si>
  <si>
    <t>F9 [Sage 100 Standard] Account Number Does Not Exist - 6417-18-??</t>
  </si>
  <si>
    <t>F9 [Sage 100 Standard] Account Number Does Not Exist - 6418-18-??</t>
  </si>
  <si>
    <t>China,Glass&amp;Silver: Bev</t>
  </si>
  <si>
    <t>Bar Supplies: Bev</t>
  </si>
  <si>
    <t>Decorations: Bev</t>
  </si>
  <si>
    <t>F9 [Sage 100 Standard] Account Number Does Not Exist - 6424-18-??</t>
  </si>
  <si>
    <t>F9 [Sage 100 Standard] Account Number Does Not Exist - 6425-18-??</t>
  </si>
  <si>
    <t>Live Entertainment Bar: Bev</t>
  </si>
  <si>
    <t>Over &amp; Short: Bev</t>
  </si>
  <si>
    <t>Liquor License: Bev</t>
  </si>
  <si>
    <t>F9 [Sage 100 Standard] Account Number Does Not Exist - 6431-18-??</t>
  </si>
  <si>
    <t>F9 [Sage 100 Standard] Account Number Does Not Exist - 6432-18-??</t>
  </si>
  <si>
    <t>Promotion Bar: Bev</t>
  </si>
  <si>
    <t>F9 [Sage 100 Standard] Account Number Does Not Exist - 6435-18-??</t>
  </si>
  <si>
    <t>Licenses &amp; Taxes-Bar: Bev</t>
  </si>
  <si>
    <t>F9 [Sage 100 Standard] Account Number Does Not Exist - 6447-18-??</t>
  </si>
  <si>
    <t>F9 [Sage 100 Standard] Account Number Does Not Exist - 6544-18-??</t>
  </si>
  <si>
    <t>0.0%</t>
  </si>
  <si>
    <t>F9 [Sage 100 Standard] Account Number Does Not Exist - 9212-30-??</t>
  </si>
  <si>
    <t>F9 [Sage 100 Standard] Account Number Does Not Exist - 9215-30-??</t>
  </si>
  <si>
    <t>Outlet Sales</t>
  </si>
  <si>
    <t>Starbuck'S Food Cost</t>
  </si>
  <si>
    <t>Starbuck'S Beverage Cost</t>
  </si>
  <si>
    <t>Starbuck'S Other Cost</t>
  </si>
  <si>
    <t>F9 [Sage 100 Standard] Account Number Does Not Exist - 4324-20-??</t>
  </si>
  <si>
    <t>F9 [Sage 100 Standard] Account Number Does Not Exist - 6410-20-??</t>
  </si>
  <si>
    <t>F9 [Sage 100 Standard] Account Number Does Not Exist - 6413-20-??</t>
  </si>
  <si>
    <t>F9 [Sage 100 Standard] Account Number Does Not Exist - 6417-20-??</t>
  </si>
  <si>
    <t>Uniforms: Starbuck'S</t>
  </si>
  <si>
    <t>F9 [Sage 100 Standard] Account Number Does Not Exist - 6422-20-??</t>
  </si>
  <si>
    <t>F9 [Sage 100 Standard] Account Number Does Not Exist - 6423-20-??</t>
  </si>
  <si>
    <t>Operating Supplies: Starbuck'S</t>
  </si>
  <si>
    <t>F9 [Sage 100 Standard] Account Number Does Not Exist - 6430-20-??</t>
  </si>
  <si>
    <t>F9 [Sage 100 Standard] Account Number Does Not Exist - 6434-20-??</t>
  </si>
  <si>
    <t>F9 [Sage 100 Standard] Account Number Does Not Exist - 6467-20-??</t>
  </si>
  <si>
    <t>F9 [Sage 100 Standard] Account Number Does Not Exist - 6473-20-??</t>
  </si>
  <si>
    <t>F9 [Sage 100 Standard] Account Number Does Not Exist - 6510-20-??</t>
  </si>
  <si>
    <t>F9 [Sage 100 Standard] Account Number Does Not Exist - 6512-20-??</t>
  </si>
  <si>
    <t>F9 [Sage 100 Standard] Account Number Does Not Exist - 6514-20-??</t>
  </si>
  <si>
    <t>Promotion: Starbuck'S</t>
  </si>
  <si>
    <t>Starbuck'S Royalty Fees</t>
  </si>
  <si>
    <t>F9 [Sage 100 Standard] Account Number Does Not Exist - 6612-20-??</t>
  </si>
  <si>
    <t>F9 [Sage 100 Standard] Account Number Does Not Exist - 9160-20-??</t>
  </si>
  <si>
    <t>Outlet Department Profit</t>
  </si>
  <si>
    <t>F9 [Sage 100 Standard] Account Number Does Not Exist - 4320-60-??</t>
  </si>
  <si>
    <t>F9 [Sage 100 Standard] Account Number Does Not Exist - 4321-60-??</t>
  </si>
  <si>
    <t>F9 [Sage 100 Standard] Account Number Does Not Exist - 4322-60-??</t>
  </si>
  <si>
    <t>F9 [Sage 100 Standard] Account Number Does Not Exist - 4324-60-??</t>
  </si>
  <si>
    <t>F9 [Sage 100 Standard] Account Number Does Not Exist - 6419-60-??</t>
  </si>
  <si>
    <t>F9 [Sage 100 Standard] Account Number Does Not Exist - 6428-60-??</t>
  </si>
  <si>
    <t>F9 [Sage 100 Standard] Account Number Does Not Exist - 6430-60-??</t>
  </si>
  <si>
    <t>F9 [Sage 100 Standard] Account Number Does Not Exist - 6431-60-??</t>
  </si>
  <si>
    <t>F9 [Sage 100 Standard] Account Number Does Not Exist - 6433-60-??</t>
  </si>
  <si>
    <t>F9 [Sage 100 Standard] Account Number Does Not Exist - 6435-60-??</t>
  </si>
  <si>
    <t>F9 [Sage 100 Standard] Account Number Does Not Exist - 6436-60-??</t>
  </si>
  <si>
    <t>F9 [Sage 100 Standard] Account Number Does Not Exist - 6437-60-??</t>
  </si>
  <si>
    <t>F9 [Sage 100 Standard] Account Number Does Not Exist - 6438-60-??</t>
  </si>
  <si>
    <t>F9 [Sage 100 Standard] Account Number Does Not Exist - 6439-60-??</t>
  </si>
  <si>
    <t>F9 [Sage 100 Standard] Account Number Does Not Exist - 6532-60-??</t>
  </si>
  <si>
    <t>F9 [Sage 100 Standard] Account Number Does Not Exist - 6499-60-??</t>
  </si>
  <si>
    <t>F9 [Sage 100 Standard] Account Number Does Not Exist - 6526-60-??</t>
  </si>
  <si>
    <t>F9 [Sage 100 Standard] Account Number Does Not Exist - 6556-60-??</t>
  </si>
  <si>
    <t>F9 [Sage 100 Standard] Account Number Does Not Exist - 6712-60-??</t>
  </si>
  <si>
    <t>F9 [Sage 100 Standard] Account Number Does Not Exist - 6600-60-??</t>
  </si>
  <si>
    <t>F9 [Sage 100 Standard] Account Number Does Not Exist - 6610-60-??</t>
  </si>
  <si>
    <t>F9 [Sage 100 Standard] Account Number Does Not Exist - 6615-60-??</t>
  </si>
  <si>
    <t>In Room Movie Income: Misc</t>
  </si>
  <si>
    <t>F9 [Sage 100 Standard] Account Number Does Not Exist - 9101-26-??</t>
  </si>
  <si>
    <t>Coin Operated Laundry</t>
  </si>
  <si>
    <t>Miscellaneous Income: Misc</t>
  </si>
  <si>
    <t>9199-26-??</t>
  </si>
  <si>
    <t>F9 [Sage 100 Standard] Account Number Does Not Exist - 9199-26-??</t>
  </si>
  <si>
    <t>Market Income</t>
  </si>
  <si>
    <t>Guest Laundry Income: Misc</t>
  </si>
  <si>
    <t>Restaurant Rental</t>
  </si>
  <si>
    <t>Fax/Copy Income: Misc</t>
  </si>
  <si>
    <t>Internet Income: Misc</t>
  </si>
  <si>
    <t>Atm Commissions: Misc</t>
  </si>
  <si>
    <t>Attraction Ticket Revenue: Mis</t>
  </si>
  <si>
    <t>Vending Commissions: Misc</t>
  </si>
  <si>
    <t>Mini Bar Income</t>
  </si>
  <si>
    <t>F9 [Sage 100 Standard] Account Number Does Not Exist - 9116-26-??</t>
  </si>
  <si>
    <t>F9 [Sage 100 Standard] Account Number Does Not Exist - 9119-26-??</t>
  </si>
  <si>
    <t>F9 [Sage 100 Standard] Account Number Does Not Exist - 9120-26-??</t>
  </si>
  <si>
    <t>F9 [Sage 100 Standard] Account Number Does Not Exist - 9213-26-??</t>
  </si>
  <si>
    <t>Rollaway/ Crib Rental</t>
  </si>
  <si>
    <t>Miscellaneous Expense: Misc</t>
  </si>
  <si>
    <t>F9 [Sage 100 Standard] Account Number Does Not Exist - 9122-26-??</t>
  </si>
  <si>
    <t>F9 [Sage 100 Standard] Account Number Does Not Exist - 9126-26-??</t>
  </si>
  <si>
    <t>F9 [Sage 100 Standard] Account Number Does Not Exist - 9127-26-??</t>
  </si>
  <si>
    <t>F9 [Sage 100 Standard] Account Number Does Not Exist - 9133-26-??</t>
  </si>
  <si>
    <t>F9 [Sage 100 Standard] Account Number Does Not Exist - 9130-26-??</t>
  </si>
  <si>
    <t>F9 [Sage 100 Standard] Account Number Does Not Exist - 9131-26-??</t>
  </si>
  <si>
    <t>F9 [Sage 100 Standard] Account Number Does Not Exist - 9125-26-??</t>
  </si>
  <si>
    <t>Guest Laundry Charges: Misc</t>
  </si>
  <si>
    <t>F9 [Sage 100 Standard] Account Number Does Not Exist - 9151-26-??</t>
  </si>
  <si>
    <t>Market Expense</t>
  </si>
  <si>
    <t>F9 [Sage 100 Standard] Account Number Does Not Exist - 9156-26-??</t>
  </si>
  <si>
    <t>Mini Bar Expense</t>
  </si>
  <si>
    <t>Movie Expense: Misc</t>
  </si>
  <si>
    <t>Office Supplies: A&amp;G</t>
  </si>
  <si>
    <t>Equipment Rent: A&amp;G</t>
  </si>
  <si>
    <t>Licenses &amp; Taxes: A&amp;G</t>
  </si>
  <si>
    <t>Sales &amp; Use Tax: A&amp;G</t>
  </si>
  <si>
    <t>F9 [Sage 100 Standard] Account Number Does Not Exist - 6517-40-??</t>
  </si>
  <si>
    <t>Postage: A&amp;G</t>
  </si>
  <si>
    <t>Express Mail Charges: A&amp;G</t>
  </si>
  <si>
    <t>F9 [Sage 100 Standard] Account Number Does Not Exist - 6522-40-??</t>
  </si>
  <si>
    <t>Employee Recruitment: A&amp;G</t>
  </si>
  <si>
    <t>Dues &amp; Subscriptions: A&amp;G</t>
  </si>
  <si>
    <t>F9 [Sage 100 Standard] Account Number Does Not Exist - 6528-40-??</t>
  </si>
  <si>
    <t>F9 [Sage 100 Standard] Account Number Does Not Exist - 6529-40-??</t>
  </si>
  <si>
    <t>Credit Card Commissions: Rooms</t>
  </si>
  <si>
    <t>Travel-Operations: A&amp;G</t>
  </si>
  <si>
    <t>Bank Charges: A&amp;G</t>
  </si>
  <si>
    <t>Employee Relocation: A&amp;G</t>
  </si>
  <si>
    <t>Bad Debt: A&amp;G</t>
  </si>
  <si>
    <t>F9 [Sage 100 Standard] Account Number Does Not Exist - 6539-40-??</t>
  </si>
  <si>
    <t>Associate Training: A&amp;G</t>
  </si>
  <si>
    <t>Audit Fees: A&amp;G</t>
  </si>
  <si>
    <t>Legal Fees</t>
  </si>
  <si>
    <t>Other Professional Fees: A&amp;G</t>
  </si>
  <si>
    <t>F9 [Sage 100 Standard] Account Number Does Not Exist - 6547-40-??</t>
  </si>
  <si>
    <t>F9 [Sage 100 Standard] Account Number Does Not Exist - 6599-40-??</t>
  </si>
  <si>
    <t>Payroll Processing: A&amp;G</t>
  </si>
  <si>
    <t>Accounting Costs: A&amp;G</t>
  </si>
  <si>
    <t>F9 [Sage 100 Standard] Account Number Does Not Exist - 6552-40-??</t>
  </si>
  <si>
    <t>F9 [Sage 100 Standard] Account Number Does Not Exist - 6553-40-??</t>
  </si>
  <si>
    <t>Contract Security: A&amp;G</t>
  </si>
  <si>
    <t>Offsite Storage Rental:A&amp;G</t>
  </si>
  <si>
    <t>F9 [Sage 100 Standard] Account Number Does Not Exist - 6557-40-??</t>
  </si>
  <si>
    <t>Miscellaneous: A&amp;G</t>
  </si>
  <si>
    <t>Telephone Sales - Local: Phone</t>
  </si>
  <si>
    <t>Telephone Cost-Local: Phone</t>
  </si>
  <si>
    <t>Equipment Rental: Phone</t>
  </si>
  <si>
    <t>Telephone-Maintenance &amp; Repair</t>
  </si>
  <si>
    <t>Guest Internet</t>
  </si>
  <si>
    <t>Computer Services: A&amp;G</t>
  </si>
  <si>
    <t>Computer Hardware: R&amp;M</t>
  </si>
  <si>
    <t>F9 [Sage 100 Standard] Account Number Does Not Exist - 9099-22-??</t>
  </si>
  <si>
    <t>Franchise Royalties: A&amp;G</t>
  </si>
  <si>
    <t>Franchise Guest Program Fees</t>
  </si>
  <si>
    <t>F9 [Sage 100 Standard] Account Number Does Not Exist - 6596-50-??</t>
  </si>
  <si>
    <t>Other Franchise Service Fees</t>
  </si>
  <si>
    <t>6443-10-??</t>
  </si>
  <si>
    <t>Reservation Expense: Rooms</t>
  </si>
  <si>
    <t>National Adv Assessment: A&amp;P</t>
  </si>
  <si>
    <t>Office Supplies: A&amp;P</t>
  </si>
  <si>
    <t>Postage: A&amp;P</t>
  </si>
  <si>
    <t>Dues &amp; Subscriptions:A&amp;P</t>
  </si>
  <si>
    <t>Travel: A&amp;P</t>
  </si>
  <si>
    <t>F9 [Sage 100 Standard] Account Number Does Not Exist - 6544-44-??</t>
  </si>
  <si>
    <t>In-House Entertainment: A&amp;P</t>
  </si>
  <si>
    <t>Outside Entertainment: A&amp;P</t>
  </si>
  <si>
    <t>Newspapers &amp; Magazines: A&amp;P</t>
  </si>
  <si>
    <t>Directory Advertising: A&amp;P</t>
  </si>
  <si>
    <t>E Marketing: A&amp;P</t>
  </si>
  <si>
    <t>F9 [Sage 100 Standard] Account Number Does Not Exist - 6568-44-??</t>
  </si>
  <si>
    <t>F9 [Sage 100 Standard] Account Number Does Not Exist - 6569-44-??</t>
  </si>
  <si>
    <t>Copy Preparation: A&amp;P</t>
  </si>
  <si>
    <t>Membership - Trade Show Fees:</t>
  </si>
  <si>
    <t>Outdoor Advertising: A&amp;P</t>
  </si>
  <si>
    <t>F9 [Sage 100 Standard] Account Number Does Not Exist - 6573-44-??</t>
  </si>
  <si>
    <t>F9 [Sage 100 Standard] Account Number Does Not Exist - 6574-44-??</t>
  </si>
  <si>
    <t>F9 [Sage 100 Standard] Account Number Does Not Exist - 6575-44-??</t>
  </si>
  <si>
    <t>Brochures/Cards: A&amp;P</t>
  </si>
  <si>
    <t>Agency Retainer</t>
  </si>
  <si>
    <t>Civic &amp; Community: A&amp;P</t>
  </si>
  <si>
    <t>Promotion In-House: A&amp;P</t>
  </si>
  <si>
    <t>Uniforms: Rooms:R&amp;M</t>
  </si>
  <si>
    <t>Equipment Rental: R&amp;M</t>
  </si>
  <si>
    <t>Maintenance Supplies: R&amp;M</t>
  </si>
  <si>
    <t>Building: R&amp;M</t>
  </si>
  <si>
    <t>Furn, Fixt &amp; Equipment: R&amp;M</t>
  </si>
  <si>
    <t>F9 [Sage 100 Standard] Account Number Does Not Exist - 6799-52-??</t>
  </si>
  <si>
    <t>A/C &amp; Refrigeration: R&amp;M</t>
  </si>
  <si>
    <t>Signs: R&amp;M</t>
  </si>
  <si>
    <t>Grounds &amp; Parking: R&amp;M</t>
  </si>
  <si>
    <t>Swimming Pool: R&amp;M</t>
  </si>
  <si>
    <t>Painting &amp; Decor: R&amp;M</t>
  </si>
  <si>
    <t>Plumbing &amp; Electric: R&amp;M</t>
  </si>
  <si>
    <t>Maintenance Contracts: R&amp;M</t>
  </si>
  <si>
    <t>Floor Maintenance: R&amp;M</t>
  </si>
  <si>
    <t>Maintenance Repair Other: R&amp;M</t>
  </si>
  <si>
    <t>Light Bulbs: R&amp;M</t>
  </si>
  <si>
    <t>F9 [Sage 100 Standard] Account Number Does Not Exist - 6738-52-??</t>
  </si>
  <si>
    <t>Extermination: R&amp;M</t>
  </si>
  <si>
    <t>Electricity: Hl&amp;P</t>
  </si>
  <si>
    <t>Gas/Fuel: Hl&amp;P</t>
  </si>
  <si>
    <t>Water &amp; Sewage: Hl&amp;P</t>
  </si>
  <si>
    <t>F9 [Sage 100 Standard] Account Number Does Not Exist - 6699-48-??</t>
  </si>
  <si>
    <t>Tenant Reimbursement:Hl&amp;P</t>
  </si>
  <si>
    <t>Waste Removal: Hl&amp;P</t>
  </si>
  <si>
    <t>Management Fee</t>
  </si>
  <si>
    <t>Incentive Management Fee: Fixe</t>
  </si>
  <si>
    <t>Asset Management Fee</t>
  </si>
  <si>
    <t>Insurance - General: Fixed</t>
  </si>
  <si>
    <t>F9 [Sage 100 Standard] Account Number Does Not Exist - 7021-56-??</t>
  </si>
  <si>
    <t>Real Estate Property Taxes: Fi</t>
  </si>
  <si>
    <t>Lease Auto: Fixed</t>
  </si>
  <si>
    <t>Leased Equipment: Fixed</t>
  </si>
  <si>
    <t>Interest Income</t>
  </si>
  <si>
    <t>Miscellaneous Interest Expense</t>
  </si>
  <si>
    <t>F9 [Sage 100 Standard] Account Number Does Not Exist - 9173-70-??</t>
  </si>
  <si>
    <t>F9 [Sage 100 Standard] Account Number Does Not Exist - 8164-70-??</t>
  </si>
  <si>
    <t>F9 [Sage 100 Standard] Account Number Does Not Exist - 8105-70-??</t>
  </si>
  <si>
    <t>Interest Expense 1St Mortgage</t>
  </si>
  <si>
    <t>F9 [Sage 100 Standard] Account Number Does Not Exist - 8131-70-??</t>
  </si>
  <si>
    <t>Int Exp - Cap Equipment Lease</t>
  </si>
  <si>
    <t>Employee Settlement</t>
  </si>
  <si>
    <t>F9 [Sage 100 Standard] Account Number Does Not Exist - 8124-70-??</t>
  </si>
  <si>
    <t>Deferred Loan Costs</t>
  </si>
  <si>
    <t>Amortization - Other Costs</t>
  </si>
  <si>
    <t>Conversion Expense</t>
  </si>
  <si>
    <t>F9 [Sage 100 Standard] Account Number Does Not Exist - 8143-70-??</t>
  </si>
  <si>
    <t>Government Aid Income</t>
  </si>
  <si>
    <t>F9 [Sage 100 Standard] Account Number Does Not Exist - 8175-70-??</t>
  </si>
  <si>
    <t>Loss On Impairment</t>
  </si>
  <si>
    <t>Other Non-Operating Income</t>
  </si>
  <si>
    <t>M &amp; R Project</t>
  </si>
  <si>
    <t>F9 [Sage 100 Standard] Account Number Does Not Exist - 7031-??-??</t>
  </si>
  <si>
    <t>7034-??-??</t>
  </si>
  <si>
    <t>F9 [Sage 100 Standard] Account Number Does Not Exist - 7034-??-??</t>
  </si>
  <si>
    <t>Uninsured Loss: Fixed</t>
  </si>
  <si>
    <t>Loss/Gain On Asset Disposal</t>
  </si>
  <si>
    <t>Owners Expense</t>
  </si>
  <si>
    <t>Electricity Usage: Kwh</t>
  </si>
  <si>
    <t>Gas Usage: Therms</t>
  </si>
  <si>
    <t>Gas Usage: Ccf</t>
  </si>
  <si>
    <t>Gas Usage: Mmbtu</t>
  </si>
  <si>
    <t>Water Usage: Gallons</t>
  </si>
  <si>
    <t>Water Usage: Cu Ft</t>
  </si>
  <si>
    <t>Water Usage: Tons/Hour</t>
  </si>
  <si>
    <t>F9 [Sage 100 Standard] Account Number Does Not Exist - 6615-48-00</t>
  </si>
  <si>
    <t>F9 [Sage 100 Standard] Account Number Does Not Exist - 0615-00-00</t>
  </si>
  <si>
    <t>F9 [Sage 100 Standard] Account Number Does Not Exist - 0616-00-00</t>
  </si>
  <si>
    <t>F9 [Sage 100 Standard] Account Number Does Not Exist - 0617-00-00</t>
  </si>
  <si>
    <t>Bonuses: A&amp;P</t>
  </si>
  <si>
    <t>F9 [Sage 100 Standard] Account Number Does Not Exist - 6600-52-??</t>
  </si>
  <si>
    <t>Management Salaries</t>
  </si>
  <si>
    <t>Bonuses: A&amp;G</t>
  </si>
  <si>
    <t>Bonuses: R&amp;M</t>
  </si>
  <si>
    <t>F9 [Sage 100 Standard] Account Number Does Not Exist - 6421-10-??</t>
  </si>
  <si>
    <t xml:space="preserve"> Payroll Costs</t>
  </si>
  <si>
    <t>Travel Agent Commissions: Room</t>
  </si>
  <si>
    <t>WOOD DALE │ COURTYARD BY MARRIOT</t>
  </si>
  <si>
    <t>Operating Account</t>
  </si>
  <si>
    <t>F9 [Sage 100 Standard] Account Number Does Not Exist - 1001-01-??</t>
  </si>
  <si>
    <t>F9 [Sage 100 Standard] Account Number Does Not Exist - 1003-01-??</t>
  </si>
  <si>
    <t>F9 [Sage 100 Standard] Account Number Does Not Exist - 1004-01-??</t>
  </si>
  <si>
    <t>F9 [Sage 100 Standard] Account Number Does Not Exist - 1005-01-??</t>
  </si>
  <si>
    <t>Wells Fargo Operating Account</t>
  </si>
  <si>
    <t>F9 [Sage 100 Standard] Account Number Does Not Exist - 1008-01-??</t>
  </si>
  <si>
    <t>First American Bank</t>
  </si>
  <si>
    <t>Managers Account</t>
  </si>
  <si>
    <t>F9 [Sage 100 Standard] Account Number Does Not Exist - 1011-01-??</t>
  </si>
  <si>
    <t>Zba - Wells Fargo</t>
  </si>
  <si>
    <t>Cash In Bank - Payroll</t>
  </si>
  <si>
    <t>Depository Account</t>
  </si>
  <si>
    <t>Cash In Bank - Local Depositor</t>
  </si>
  <si>
    <t>Waterfall Bank Account</t>
  </si>
  <si>
    <t>F9 [Sage 100 Standard] Account Number Does Not Exist - 1017-01-??</t>
  </si>
  <si>
    <t>F9 [Sage 100 Standard] Account Number Does Not Exist - 1060-01-??</t>
  </si>
  <si>
    <t>F9 [Sage 100 Standard] Account Number Does Not Exist - 1065-01-??</t>
  </si>
  <si>
    <t>Ar Jupiter</t>
  </si>
  <si>
    <t>Nsf Checks/Collections</t>
  </si>
  <si>
    <t>Credit Card Clearing</t>
  </si>
  <si>
    <t>Chargebacks</t>
  </si>
  <si>
    <t>Due From Adp</t>
  </si>
  <si>
    <t>F9 [Sage 100 Standard] Account Number Does Not Exist - 1108-01-??</t>
  </si>
  <si>
    <t>F9 [Sage 100 Standard] Account Number Does Not Exist - 1109-01-??</t>
  </si>
  <si>
    <t>F9 [Sage 100 Standard] Account Number Does Not Exist - 1110-01-??</t>
  </si>
  <si>
    <t>F9 [Sage 100 Standard] Account Number Does Not Exist - 1111-01-??</t>
  </si>
  <si>
    <t>F9 [Sage 100 Standard] Account Number Does Not Exist - 1112-01-??</t>
  </si>
  <si>
    <t>Insurance Claim Receivable</t>
  </si>
  <si>
    <t>Accounts Receivable Other</t>
  </si>
  <si>
    <t>Due From Series B</t>
  </si>
  <si>
    <t>F9 [Sage 100 Standard] Account Number Does Not Exist - 1117-01-??</t>
  </si>
  <si>
    <t>F9 [Sage 100 Standard] Account Number Does Not Exist - 1118-01-??</t>
  </si>
  <si>
    <t>Payroll Receivable</t>
  </si>
  <si>
    <t>F9 [Sage 100 Standard] Account Number Does Not Exist - 1121-01-??</t>
  </si>
  <si>
    <t>F9 [Sage 100 Standard] Account Number Does Not Exist - 1300-01-??</t>
  </si>
  <si>
    <t>F9 [Sage 100 Standard] Account Number Does Not Exist - 1301-01-??</t>
  </si>
  <si>
    <t>F9 [Sage 100 Standard] Account Number Does Not Exist - 1302-01-??</t>
  </si>
  <si>
    <t>F9 [Sage 100 Standard] Account Number Does Not Exist - 1303-06-??</t>
  </si>
  <si>
    <t>F9 [Sage 100 Standard] Account Number Does Not Exist - 1304-01-??</t>
  </si>
  <si>
    <t>F9 [Sage 100 Standard] Account Number Does Not Exist - 1305-01-??</t>
  </si>
  <si>
    <t>F9 [Sage 100 Standard] Account Number Does Not Exist - 1306-01-??</t>
  </si>
  <si>
    <t>F9 [Sage 100 Standard] Account Number Does Not Exist - 1308-01-??</t>
  </si>
  <si>
    <t>F9 [Sage 100 Standard] Account Number Does Not Exist - 1310-01-??</t>
  </si>
  <si>
    <t>F9 [Sage 100 Standard] Account Number Does Not Exist - 1311-01-??</t>
  </si>
  <si>
    <t>F9 [Sage 100 Standard] Account Number Does Not Exist - 1312-01-??</t>
  </si>
  <si>
    <t>F9 [Sage 100 Standard] Account Number Does Not Exist - 1313-01-??</t>
  </si>
  <si>
    <t>F9 [Sage 100 Standard] Account Number Does Not Exist - 1315-01-??</t>
  </si>
  <si>
    <t>F9 [Sage 100 Standard] Account Number Does Not Exist - 1316-01-??</t>
  </si>
  <si>
    <t>F9 [Sage 100 Standard] Account Number Does Not Exist - 1200-01-??</t>
  </si>
  <si>
    <t>F9 [Sage 100 Standard] Account Number Does Not Exist - 1201-01-??</t>
  </si>
  <si>
    <t>F9 [Sage 100 Standard] Account Number Does Not Exist - 1202-01-??</t>
  </si>
  <si>
    <t>F9 [Sage 100 Standard] Account Number Does Not Exist - 1203-01-??</t>
  </si>
  <si>
    <t>F9 [Sage 100 Standard] Account Number Does Not Exist - 1204-01-??</t>
  </si>
  <si>
    <t>F9 [Sage 100 Standard] Account Number Does Not Exist - 1205-01-??</t>
  </si>
  <si>
    <t>F9 [Sage 100 Standard] Account Number Does Not Exist - 1206-01-??</t>
  </si>
  <si>
    <t>F9 [Sage 100 Standard] Account Number Does Not Exist - 1207-01-??</t>
  </si>
  <si>
    <t>F9 [Sage 100 Standard] Account Number Does Not Exist - 1208-01-??</t>
  </si>
  <si>
    <t>F9 [Sage 100 Standard] Account Number Does Not Exist - 1209-01-??</t>
  </si>
  <si>
    <t>F9 [Sage 100 Standard] Account Number Does Not Exist - 1210-01-??</t>
  </si>
  <si>
    <t>Interco - Staybridge N. Dallas</t>
  </si>
  <si>
    <t>Interco - Houston Katy</t>
  </si>
  <si>
    <t>A/R - Staybridge Denver Tech</t>
  </si>
  <si>
    <t>F9 [Sage 100 Standard] Account Number Does Not Exist - 1214-01-??</t>
  </si>
  <si>
    <t>F9 [Sage 100 Standard] Account Number Does Not Exist - 1215-01-??</t>
  </si>
  <si>
    <t>F9 [Sage 100 Standard] Account Number Does Not Exist - 1216-01-??</t>
  </si>
  <si>
    <t>F9 [Sage 100 Standard] Account Number Does Not Exist - 1217-01-??</t>
  </si>
  <si>
    <t>F9 [Sage 100 Standard] Account Number Does Not Exist - 1220-01-??</t>
  </si>
  <si>
    <t>F9 [Sage 100 Standard] Account Number Does Not Exist - 1221-01-??</t>
  </si>
  <si>
    <t>F9 [Sage 100 Standard] Account Number Does Not Exist - 1222-01-??</t>
  </si>
  <si>
    <t>F9 [Sage 100 Standard] Account Number Does Not Exist - 1223-01-??</t>
  </si>
  <si>
    <t>F9 [Sage 100 Standard] Account Number Does Not Exist - 1224-01-??</t>
  </si>
  <si>
    <t>F9 [Sage 100 Standard] Account Number Does Not Exist - 1225-01-??</t>
  </si>
  <si>
    <t>F9 [Sage 100 Standard] Account Number Does Not Exist - 1226-01-??</t>
  </si>
  <si>
    <t>F9 [Sage 100 Standard] Account Number Does Not Exist - 1227-01-??</t>
  </si>
  <si>
    <t>F9 [Sage 100 Standard] Account Number Does Not Exist - 1228-01-??</t>
  </si>
  <si>
    <t>F9 [Sage 100 Standard] Account Number Does Not Exist - 1229-01-??</t>
  </si>
  <si>
    <t>F9 [Sage 100 Standard] Account Number Does Not Exist - 1230-01-??</t>
  </si>
  <si>
    <t>F9 [Sage 100 Standard] Account Number Does Not Exist - 1231-01-??</t>
  </si>
  <si>
    <t>F9 [Sage 100 Standard] Account Number Does Not Exist - 1232-01-??</t>
  </si>
  <si>
    <t>F9 [Sage 100 Standard] Account Number Does Not Exist - 1233-01-??</t>
  </si>
  <si>
    <t>F9 [Sage 100 Standard] Account Number Does Not Exist - 1234-01-??</t>
  </si>
  <si>
    <t>F9 [Sage 100 Standard] Account Number Does Not Exist - 1235-01-??</t>
  </si>
  <si>
    <t>F9 [Sage 100 Standard] Account Number Does Not Exist - 1236-01-??</t>
  </si>
  <si>
    <t>F9 [Sage 100 Standard] Account Number Does Not Exist - 1237-01-??</t>
  </si>
  <si>
    <t>F9 [Sage 100 Standard] Account Number Does Not Exist - 1238-01-??</t>
  </si>
  <si>
    <t>F9 [Sage 100 Standard] Account Number Does Not Exist - 1239-01-??</t>
  </si>
  <si>
    <t>F9 [Sage 100 Standard] Account Number Does Not Exist - 1240-01-??</t>
  </si>
  <si>
    <t>F9 [Sage 100 Standard] Account Number Does Not Exist - 1241-01-??</t>
  </si>
  <si>
    <t>F9 [Sage 100 Standard] Account Number Does Not Exist - 1242-01-??</t>
  </si>
  <si>
    <t>F9 [Sage 100 Standard] Account Number Does Not Exist - 1243-01-??</t>
  </si>
  <si>
    <t>F9 [Sage 100 Standard] Account Number Does Not Exist - 1244-01-??</t>
  </si>
  <si>
    <t>F9 [Sage 100 Standard] Account Number Does Not Exist - 1245-01-??</t>
  </si>
  <si>
    <t>F9 [Sage 100 Standard] Account Number Does Not Exist - 1246-01-??</t>
  </si>
  <si>
    <t>F9 [Sage 100 Standard] Account Number Does Not Exist - 1247-01-??</t>
  </si>
  <si>
    <t>F9 [Sage 100 Standard] Account Number Does Not Exist - 1248-01-??</t>
  </si>
  <si>
    <t>F9 [Sage 100 Standard] Account Number Does Not Exist - 1249-01-??</t>
  </si>
  <si>
    <t>F9 [Sage 100 Standard] Account Number Does Not Exist - 1250-01-??</t>
  </si>
  <si>
    <t>F9 [Sage 100 Standard] Account Number Does Not Exist - 1251-01-??</t>
  </si>
  <si>
    <t>F9 [Sage 100 Standard] Account Number Does Not Exist - 1252-01-??</t>
  </si>
  <si>
    <t>F9 [Sage 100 Standard] Account Number Does Not Exist - 1253-01-??</t>
  </si>
  <si>
    <t>F9 [Sage 100 Standard] Account Number Does Not Exist - 1254-01-??</t>
  </si>
  <si>
    <t>F9 [Sage 100 Standard] Account Number Does Not Exist - 1255-01-??</t>
  </si>
  <si>
    <t>F9 [Sage 100 Standard] Account Number Does Not Exist - 1256-01-??</t>
  </si>
  <si>
    <t>F9 [Sage 100 Standard] Account Number Does Not Exist - 1257-01-??</t>
  </si>
  <si>
    <t>F9 [Sage 100 Standard] Account Number Does Not Exist - 1258-01-??</t>
  </si>
  <si>
    <t>F9 [Sage 100 Standard] Account Number Does Not Exist - 1259-01-??</t>
  </si>
  <si>
    <t>F9 [Sage 100 Standard] Account Number Does Not Exist - 1260-01-??</t>
  </si>
  <si>
    <t>F9 [Sage 100 Standard] Account Number Does Not Exist - 1261-01-??</t>
  </si>
  <si>
    <t>F9 [Sage 100 Standard] Account Number Does Not Exist - 1262-01-??</t>
  </si>
  <si>
    <t>F9 [Sage 100 Standard] Account Number Does Not Exist - 1263-01-??</t>
  </si>
  <si>
    <t>F9 [Sage 100 Standard] Account Number Does Not Exist - 1264-01-??</t>
  </si>
  <si>
    <t>F9 [Sage 100 Standard] Account Number Does Not Exist - 1265-01-??</t>
  </si>
  <si>
    <t>F9 [Sage 100 Standard] Account Number Does Not Exist - 1266-01-??</t>
  </si>
  <si>
    <t>F9 [Sage 100 Standard] Account Number Does Not Exist - 1267-01-??</t>
  </si>
  <si>
    <t>F9 [Sage 100 Standard] Account Number Does Not Exist - 1268-01-??</t>
  </si>
  <si>
    <t>F9 [Sage 100 Standard] Account Number Does Not Exist - 1269-01-??</t>
  </si>
  <si>
    <t>F9 [Sage 100 Standard] Account Number Does Not Exist - 1270-01-??</t>
  </si>
  <si>
    <t>F9 [Sage 100 Standard] Account Number Does Not Exist - 1271-01-??</t>
  </si>
  <si>
    <t>F9 [Sage 100 Standard] Account Number Does Not Exist - 1272-01-??</t>
  </si>
  <si>
    <t>F9 [Sage 100 Standard] Account Number Does Not Exist - 1273-01-??</t>
  </si>
  <si>
    <t>F9 [Sage 100 Standard] Account Number Does Not Exist - 1274-01-??</t>
  </si>
  <si>
    <t>F9 [Sage 100 Standard] Account Number Does Not Exist - 1275-01-??</t>
  </si>
  <si>
    <t>F9 [Sage 100 Standard] Account Number Does Not Exist - 1276-01-??</t>
  </si>
  <si>
    <t>F9 [Sage 100 Standard] Account Number Does Not Exist - 1277-01-??</t>
  </si>
  <si>
    <t>F9 [Sage 100 Standard] Account Number Does Not Exist - 1278-01-??</t>
  </si>
  <si>
    <t>F9 [Sage 100 Standard] Account Number Does Not Exist - 1279-01-??</t>
  </si>
  <si>
    <t>F9 [Sage 100 Standard] Account Number Does Not Exist - 1280-01-??</t>
  </si>
  <si>
    <t>F9 [Sage 100 Standard] Account Number Does Not Exist - 1281-01-??</t>
  </si>
  <si>
    <t>F9 [Sage 100 Standard] Account Number Does Not Exist - 1282-01-??</t>
  </si>
  <si>
    <t>F9 [Sage 100 Standard] Account Number Does Not Exist - 1283-01-??</t>
  </si>
  <si>
    <t>F9 [Sage 100 Standard] Account Number Does Not Exist - 1284-01-??</t>
  </si>
  <si>
    <t>F9 [Sage 100 Standard] Account Number Does Not Exist - 1285-01-??</t>
  </si>
  <si>
    <t>F9 [Sage 100 Standard] Account Number Does Not Exist - 1286-01-??</t>
  </si>
  <si>
    <t>F9 [Sage 100 Standard] Account Number Does Not Exist - 1287-01-??</t>
  </si>
  <si>
    <t>F9 [Sage 100 Standard] Account Number Does Not Exist - 1288-01-??</t>
  </si>
  <si>
    <t>F9 [Sage 100 Standard] Account Number Does Not Exist - 1289-01-??</t>
  </si>
  <si>
    <t>F9 [Sage 100 Standard] Account Number Does Not Exist - 1290-01-??</t>
  </si>
  <si>
    <t>F9 [Sage 100 Standard] Account Number Does Not Exist - 1291-01-??</t>
  </si>
  <si>
    <t>F9 [Sage 100 Standard] Account Number Does Not Exist - 1292-01-??</t>
  </si>
  <si>
    <t>F9 [Sage 100 Standard] Account Number Does Not Exist - 1293-01-??</t>
  </si>
  <si>
    <t>F9 [Sage 100 Standard] Account Number Does Not Exist - 1294-01-??</t>
  </si>
  <si>
    <t>A/R - Flagler</t>
  </si>
  <si>
    <t>A/P - Crowne Plaza Sawgrass</t>
  </si>
  <si>
    <t>Intercompany - Series B</t>
  </si>
  <si>
    <t>A/P - Hampton Inn Doral</t>
  </si>
  <si>
    <t>Intracompany - Corporate</t>
  </si>
  <si>
    <t>F9 [Sage 100 Standard] Account Number Does Not Exist - 1401-01-??</t>
  </si>
  <si>
    <t>Inventory - Food</t>
  </si>
  <si>
    <t>F9 [Sage 100 Standard] Account Number Does Not Exist - 1403-01-??</t>
  </si>
  <si>
    <t>F9 [Sage 100 Standard] Account Number Does Not Exist - 1404-01-??</t>
  </si>
  <si>
    <t>Inventory - Beverage</t>
  </si>
  <si>
    <t>Inventory - Gift Shop</t>
  </si>
  <si>
    <t>F9 [Sage 100 Standard] Account Number Does Not Exist - 1407-01-??</t>
  </si>
  <si>
    <t>F9 [Sage 100 Standard] Account Number Does Not Exist - 1408-01-??</t>
  </si>
  <si>
    <t>F9 [Sage 100 Standard] Account Number Does Not Exist - 1409-01-??</t>
  </si>
  <si>
    <t>F9 [Sage 100 Standard] Account Number Does Not Exist - 1410-01-??</t>
  </si>
  <si>
    <t>F9 [Sage 100 Standard] Account Number Does Not Exist - 1411-01-??</t>
  </si>
  <si>
    <t>F9 [Sage 100 Standard] Account Number Does Not Exist - 1414-01-??</t>
  </si>
  <si>
    <t>F9 [Sage 100 Standard] Account Number Does Not Exist - 1416-01-??</t>
  </si>
  <si>
    <t>F9 [Sage 100 Standard] Account Number Does Not Exist - 1420-01-??</t>
  </si>
  <si>
    <t>Inventory - Inn Supplies</t>
  </si>
  <si>
    <t>Inventory - Restaurant</t>
  </si>
  <si>
    <t>Inventory - Linens</t>
  </si>
  <si>
    <t>F9 [Sage 100 Standard] Account Number Does Not Exist - 1424-01-??</t>
  </si>
  <si>
    <t>F9 [Sage 100 Standard] Account Number Does Not Exist - 1425-01-??</t>
  </si>
  <si>
    <t>F9 [Sage 100 Standard] Account Number Does Not Exist - 1426-01-??</t>
  </si>
  <si>
    <t>F9 [Sage 100 Standard] Account Number Does Not Exist - 1427-01-??</t>
  </si>
  <si>
    <t>Inventory - Uniforms</t>
  </si>
  <si>
    <t>F9 [Sage 100 Standard] Account Number Does Not Exist - 1502-01-??</t>
  </si>
  <si>
    <t>F9 [Sage 100 Standard] Account Number Does Not Exist - 1503-01-??</t>
  </si>
  <si>
    <t>F9 [Sage 100 Standard] Account Number Does Not Exist - 1505-01-??</t>
  </si>
  <si>
    <t>F9 [Sage 100 Standard] Account Number Does Not Exist - 1506-01-??</t>
  </si>
  <si>
    <t>Prepaid Workers Compensation</t>
  </si>
  <si>
    <t>F9 [Sage 100 Standard] Account Number Does Not Exist - 1509-01-??</t>
  </si>
  <si>
    <t>F9 [Sage 100 Standard] Account Number Does Not Exist - 1510-01-??</t>
  </si>
  <si>
    <t>F9 [Sage 100 Standard] Account Number Does Not Exist - 1511-01-??</t>
  </si>
  <si>
    <t>F9 [Sage 100 Standard] Account Number Does Not Exist - 1513-01-??</t>
  </si>
  <si>
    <t>F9 [Sage 100 Standard] Account Number Does Not Exist - 1537-01-??</t>
  </si>
  <si>
    <t>Payroll Clearing</t>
  </si>
  <si>
    <t>Extraordinary Opex Reserve</t>
  </si>
  <si>
    <t>Real Estate Tax Escrow</t>
  </si>
  <si>
    <t>Escrow Insurance</t>
  </si>
  <si>
    <t>Replacement Reserve</t>
  </si>
  <si>
    <t>Legal Retainer Reserve</t>
  </si>
  <si>
    <t>Excess Cash Reserve</t>
  </si>
  <si>
    <t>F9 [Sage 100 Standard] Account Number Does Not Exist - 1526-01-??</t>
  </si>
  <si>
    <t>Tenant Improvement Reserve</t>
  </si>
  <si>
    <t>F9 [Sage 100 Standard] Account Number Does Not Exist - 1529-01-??</t>
  </si>
  <si>
    <t>Deferred Ff&amp;E Escrow</t>
  </si>
  <si>
    <t>Land</t>
  </si>
  <si>
    <t>F9 [Sage 100 Standard] Account Number Does Not Exist - 1701-02-??</t>
  </si>
  <si>
    <t>F9 [Sage 100 Standard] Account Number Does Not Exist - 1711-02-??</t>
  </si>
  <si>
    <t>Site Improvements</t>
  </si>
  <si>
    <t>Leasehold Improvements</t>
  </si>
  <si>
    <t>F9 [Sage 100 Standard] Account Number Does Not Exist - 1714-02-??</t>
  </si>
  <si>
    <t>Misc Assets</t>
  </si>
  <si>
    <t>Furniture, Fixtures &amp; Equipment</t>
  </si>
  <si>
    <t>Computers / Hsia</t>
  </si>
  <si>
    <t>Telephone/Hsia</t>
  </si>
  <si>
    <t>Leased Equipment</t>
  </si>
  <si>
    <t>Television Rebate</t>
  </si>
  <si>
    <t>Hvac / Ptac</t>
  </si>
  <si>
    <t>Operating Assets</t>
  </si>
  <si>
    <t>Vehicles</t>
  </si>
  <si>
    <t>Building</t>
  </si>
  <si>
    <t>F9 [Sage 100 Standard] Account Number Does Not Exist - 1734-02-??</t>
  </si>
  <si>
    <t>F9 [Sage 100 Standard] Account Number Does Not Exist - 1735-02-??</t>
  </si>
  <si>
    <t>F9 [Sage 100 Standard] Account Number Does Not Exist - 1740-02-??</t>
  </si>
  <si>
    <t>Operating Fixed Asst Addition</t>
  </si>
  <si>
    <t>Soft Costs</t>
  </si>
  <si>
    <t>Salvage</t>
  </si>
  <si>
    <t>Capitalized Operating Expense</t>
  </si>
  <si>
    <t>Projects Pending:</t>
  </si>
  <si>
    <t>Capitalized Interest Building</t>
  </si>
  <si>
    <t>Capitalized Interest Ff&amp;E</t>
  </si>
  <si>
    <t>F9 [Sage 100 Standard] Account Number Does Not Exist - 1900-01-??</t>
  </si>
  <si>
    <t>Reno/Conversion/Cip</t>
  </si>
  <si>
    <t>F9 [Sage 100 Standard] Account Number Does Not Exist - 1999-04-??</t>
  </si>
  <si>
    <t>F9 [Sage 100 Standard] Account Number Does Not Exist - 1908-04-??</t>
  </si>
  <si>
    <t>F9 [Sage 100 Standard] Account Number Does Not Exist - 1909-04-??</t>
  </si>
  <si>
    <t>F9 [Sage 100 Standard] Account Number Does Not Exist - 1910-04-??</t>
  </si>
  <si>
    <t>Deposit - Leased Van - Sutton</t>
  </si>
  <si>
    <t>F9 [Sage 100 Standard] Account Number Does Not Exist - 1823-02-??</t>
  </si>
  <si>
    <t>F9 [Sage 100 Standard] Account Number Does Not Exist - 1825-02-??</t>
  </si>
  <si>
    <t>F9 [Sage 100 Standard] Account Number Does Not Exist - 1826-02-??</t>
  </si>
  <si>
    <t>F9 [Sage 100 Standard] Account Number Does Not Exist - 1830-02-??</t>
  </si>
  <si>
    <t>F9 [Sage 100 Standard] Account Number Does Not Exist - 1835-02-??</t>
  </si>
  <si>
    <t>F9 [Sage 100 Standard] Invalid Length For Account Specifier - -2146826265</t>
  </si>
  <si>
    <t>F9 [Sage 100 Standard] Account Number Does Not Exist - 1901-??-??</t>
  </si>
  <si>
    <t>Start Up Cost</t>
  </si>
  <si>
    <t>F9 [Sage 100 Standard] Account Number Does Not Exist - 1903-??-??</t>
  </si>
  <si>
    <t>Loan Costs</t>
  </si>
  <si>
    <t>Suspense</t>
  </si>
  <si>
    <t>F9 [Sage 100 Standard] Account Number Does Not Exist - 1921-??-??</t>
  </si>
  <si>
    <t>Deferred Franchise Fees</t>
  </si>
  <si>
    <t>F9 [Sage 100 Standard] Account Number Does Not Exist - 1950..1960-31-??</t>
  </si>
  <si>
    <t>F9 [Sage 100 Standard] Account Number Does Not Exist - 1950-??-??</t>
  </si>
  <si>
    <t>F9 [Sage 100 Standard] Account Number Does Not Exist - 1951-??-??</t>
  </si>
  <si>
    <t>F9 [Sage 100 Standard] Account Number Does Not Exist - 1952-??-??</t>
  </si>
  <si>
    <t>F9 [Sage 100 Standard] Account Number Does Not Exist - 1953-??-??</t>
  </si>
  <si>
    <t>F9 [Sage 100 Standard] Account Number Does Not Exist - 1954-??-??</t>
  </si>
  <si>
    <t>Investment In Office Tower</t>
  </si>
  <si>
    <t>F9 [Sage 100 Standard] Account Number Does Not Exist - 1956-??-??</t>
  </si>
  <si>
    <t>F9 [Sage 100 Standard] Account Number Does Not Exist - 1967-??-??</t>
  </si>
  <si>
    <t>F9 [Sage 100 Standard] Account Number Does Not Exist - 1970-??-??</t>
  </si>
  <si>
    <t>F9 [Sage 100 Standard] Account Number Does Not Exist - 1990-??-??</t>
  </si>
  <si>
    <t>F9 [Sage 100 Standard] Account Number Does Not Exist - 2051-06-??</t>
  </si>
  <si>
    <t>F9 [Sage 100 Standard] Account Number Does Not Exist - 2110-06-??</t>
  </si>
  <si>
    <t>F9 [Sage 100 Standard] Account Number Does Not Exist - 2140-06-??</t>
  </si>
  <si>
    <t>A/P Check Runs</t>
  </si>
  <si>
    <t>American Express Liability</t>
  </si>
  <si>
    <t>F9 [Sage 100 Standard] Account Number Does Not Exist - 2219-06-??</t>
  </si>
  <si>
    <t>F9 [Sage 100 Standard] Account Number Does Not Exist - 2220-06-??</t>
  </si>
  <si>
    <t>F9 [Sage 100 Standard] Account Number Does Not Exist - 2221-06-??</t>
  </si>
  <si>
    <t>F9 [Sage 100 Standard] Account Number Does Not Exist - 2222-06-??</t>
  </si>
  <si>
    <t>Accrued Payroll Expense</t>
  </si>
  <si>
    <t>F9 [Sage 100 Standard] Account Number Does Not Exist - 2225-06-??</t>
  </si>
  <si>
    <t>Accrued Bonuses</t>
  </si>
  <si>
    <t>Accrued Vacation Pay</t>
  </si>
  <si>
    <t>F9 [Sage 100 Standard] Account Number Does Not Exist - 2436-06-??</t>
  </si>
  <si>
    <t>Accrued Wrkrs Comp - Prior Yr:</t>
  </si>
  <si>
    <t>F9 [Sage 100 Standard] Account Number Does Not Exist - 2438-06-??</t>
  </si>
  <si>
    <t>Accrued Fica</t>
  </si>
  <si>
    <t>F9 [Sage 100 Standard] Account Number Does Not Exist - 2449-06-??</t>
  </si>
  <si>
    <t>Dhm Disaster Relief Fund</t>
  </si>
  <si>
    <t>Accrued State Unemployment</t>
  </si>
  <si>
    <t>Accrued Federal Unemployment</t>
  </si>
  <si>
    <t>F9 [Sage 100 Standard] Account Number Does Not Exist - 2453-06-??</t>
  </si>
  <si>
    <t>401K Loan Repayment</t>
  </si>
  <si>
    <t>P/R Deduction - 401K</t>
  </si>
  <si>
    <t>Accrued Garnishments</t>
  </si>
  <si>
    <t>Accrued Group Ins</t>
  </si>
  <si>
    <t>Payroll Tax Deferment Due</t>
  </si>
  <si>
    <t>F9 [Sage 100 Standard] Account Number Does Not Exist - 2450-06-??</t>
  </si>
  <si>
    <t>Accrued Cares Act Credit</t>
  </si>
  <si>
    <t>Accrued Supplemental Insurance</t>
  </si>
  <si>
    <t>Flexible Spending Account</t>
  </si>
  <si>
    <t>Accru 401K Er Match</t>
  </si>
  <si>
    <t>F9 [Sage 100 Standard] Account Number Does Not Exist - 2462-06-??</t>
  </si>
  <si>
    <t>Shoes For Crews</t>
  </si>
  <si>
    <t>Unclaimed Wages</t>
  </si>
  <si>
    <t>F9 [Sage 100 Standard] Account Number Does Not Exist - 2621-06-??</t>
  </si>
  <si>
    <t>Accrued Real Estate Tax</t>
  </si>
  <si>
    <t>Accrued Personal Property Tax</t>
  </si>
  <si>
    <t>Accrued Occupancy Tax</t>
  </si>
  <si>
    <t>Accrued Energy Tax</t>
  </si>
  <si>
    <t>Accrued Misc Tax</t>
  </si>
  <si>
    <t>F9 [Sage 100 Standard] Account Number Does Not Exist - 2313-06-??</t>
  </si>
  <si>
    <t>Accrued Telecomm. Tax</t>
  </si>
  <si>
    <t>Accrued Liquor Tax</t>
  </si>
  <si>
    <t>F9 [Sage 100 Standard] Account Number Does Not Exist - 2316-06-??</t>
  </si>
  <si>
    <t>Accrued Sales Tax</t>
  </si>
  <si>
    <t>Capital Use Tax</t>
  </si>
  <si>
    <t>Over &amp; Short Sales Tax</t>
  </si>
  <si>
    <t>F9 [Sage 100 Standard] Account Number Does Not Exist - 2320-06-??</t>
  </si>
  <si>
    <t>F9 [Sage 100 Standard] Account Number Does Not Exist - 2321-06-??</t>
  </si>
  <si>
    <t>F9 [Sage 100 Standard] Account Number Does Not Exist - 2146-06-??</t>
  </si>
  <si>
    <t>F9 [Sage 100 Standard] Account Number Does Not Exist - 2253-06-??</t>
  </si>
  <si>
    <t>F9 [Sage 100 Standard] Account Number Does Not Exist - 2254-06-??</t>
  </si>
  <si>
    <t>Accrued Liabilities</t>
  </si>
  <si>
    <t>F9 [Sage 100 Standard] Account Number Does Not Exist - 2201-06-??</t>
  </si>
  <si>
    <t>F9 [Sage 100 Standard] Account Number Does Not Exist - 2202-06-??</t>
  </si>
  <si>
    <t>Accrued:  Garnishment</t>
  </si>
  <si>
    <t>Accrued Franchise Fees</t>
  </si>
  <si>
    <t>F9 [Sage 100 Standard] Account Number Does Not Exist - 2205-06-??</t>
  </si>
  <si>
    <t>F9 [Sage 100 Standard] Account Number Does Not Exist - 2206-06-??</t>
  </si>
  <si>
    <t>Accrued Management Fees</t>
  </si>
  <si>
    <t>Accrued Asset Management Fee</t>
  </si>
  <si>
    <t>Accrued Utilities Electric</t>
  </si>
  <si>
    <t>Accrued Utilities Gas/Fuel</t>
  </si>
  <si>
    <t>Accrued Utilities Water Sewage</t>
  </si>
  <si>
    <t>Accrued Utiltites Waste Remove</t>
  </si>
  <si>
    <t>Accrued Utilites Telephone</t>
  </si>
  <si>
    <t>F9 [Sage 100 Standard] Account Number Does Not Exist - 2214-06-??</t>
  </si>
  <si>
    <t>F9 [Sage 100 Standard] Account Number Does Not Exist - 2215-06-??</t>
  </si>
  <si>
    <t>F9 [Sage 100 Standard] Account Number Does Not Exist - 2216-06-??</t>
  </si>
  <si>
    <t>F9 [Sage 100 Standard] Account Number Does Not Exist - 2217-06-??</t>
  </si>
  <si>
    <t>F9 [Sage 100 Standard] Account Number Does Not Exist - 2218-06-??</t>
  </si>
  <si>
    <t>F9 [Sage 100 Standard] Account Number Does Not Exist - 2050-06-??</t>
  </si>
  <si>
    <t>F9 [Sage 100 Standard] Account Number Does Not Exist - 2235-06-??</t>
  </si>
  <si>
    <t>Non Reversing Accrual</t>
  </si>
  <si>
    <t>F9 [Sage 100 Standard] Account Number Does Not Exist - 2239-06-??</t>
  </si>
  <si>
    <t>F9 [Sage 100 Standard] Account Number Does Not Exist - 2255-06-??</t>
  </si>
  <si>
    <t>F9 [Sage 100 Standard] Account Number Does Not Exist - 2256-06-??</t>
  </si>
  <si>
    <t>F9 [Sage 100 Standard] Account Number Does Not Exist - 2250-06-??</t>
  </si>
  <si>
    <t>F9 [Sage 100 Standard] Account Number Does Not Exist - 2260-06-??</t>
  </si>
  <si>
    <t>F9 [Sage 100 Standard] Account Number Does Not Exist - 2144-06-??</t>
  </si>
  <si>
    <t>F9 [Sage 100 Standard] Account Number Does Not Exist - 2147-06-??</t>
  </si>
  <si>
    <t>F9 [Sage 100 Standard] Account Number Does Not Exist - 2148-06-??</t>
  </si>
  <si>
    <t>F9 [Sage 100 Standard] Account Number Does Not Exist - 2153-06-??</t>
  </si>
  <si>
    <t>F9 [Sage 100 Standard] Account Number Does Not Exist - 2154-06-??</t>
  </si>
  <si>
    <t>F9 [Sage 100 Standard] Account Number Does Not Exist - 2156-06-??</t>
  </si>
  <si>
    <t>F9 [Sage 100 Standard] Account Number Does Not Exist - 2157-06-??</t>
  </si>
  <si>
    <t>F9 [Sage 100 Standard] Account Number Does Not Exist - 2159-06-??</t>
  </si>
  <si>
    <t>F9 [Sage 100 Standard] Account Number Does Not Exist - 2630-06-??</t>
  </si>
  <si>
    <t>Unclaimed Property</t>
  </si>
  <si>
    <t>Deferred Income</t>
  </si>
  <si>
    <t>Advance From Dhm</t>
  </si>
  <si>
    <t>F9 [Sage 100 Standard] Account Number Does Not Exist - 2808-06-??</t>
  </si>
  <si>
    <t>Vehicle Loan</t>
  </si>
  <si>
    <t>Capitalized Leased Equipment</t>
  </si>
  <si>
    <t>F9 [Sage 100 Standard] Account Number Does Not Exist - 2809-07-??</t>
  </si>
  <si>
    <t>F9 [Sage 100 Standard] Account Number Does Not Exist - 2810-07-??</t>
  </si>
  <si>
    <t>F9 [Sage 100 Standard] Account Number Does Not Exist - 2811-07-??</t>
  </si>
  <si>
    <t>F9 [Sage 100 Standard] Account Number Does Not Exist - 2812-07-??</t>
  </si>
  <si>
    <t>F9 [Sage 100 Standard] Account Number Does Not Exist - 2813-07-??</t>
  </si>
  <si>
    <t>F9 [Sage 100 Standard] Account Number Does Not Exist - 2814-07-??</t>
  </si>
  <si>
    <t>F9 [Sage 100 Standard] Account Number Does Not Exist - 2700-07-??</t>
  </si>
  <si>
    <t>F9 [Sage 100 Standard] Account Number Does Not Exist - 2800-07-??</t>
  </si>
  <si>
    <t>F9 [Sage 100 Standard] Account Number Does Not Exist - 2801-07-??</t>
  </si>
  <si>
    <t>F9 [Sage 100 Standard] Account Number Does Not Exist - 2802-07-??</t>
  </si>
  <si>
    <t>3Rd Mortgage Payable</t>
  </si>
  <si>
    <t>Long Term Debt New Mortage</t>
  </si>
  <si>
    <t>Long Term Debt 1St Mortgage</t>
  </si>
  <si>
    <t>Renovation Loan</t>
  </si>
  <si>
    <t>Eidl Loan Payable</t>
  </si>
  <si>
    <t>Ppp Loan Payable</t>
  </si>
  <si>
    <t>F9 [Sage 100 Standard] Account Number Does Not Exist - 2851-07-??</t>
  </si>
  <si>
    <t>F9 [Sage 100 Standard] Account Number Does Not Exist - 2850-07-??</t>
  </si>
  <si>
    <t>F9 [Sage 100 Standard] Account Number Does Not Exist - 2900-09-??</t>
  </si>
  <si>
    <t>F9 [Sage 100 Standard] Account Number Does Not Exist - 2902-09-??</t>
  </si>
  <si>
    <t>F9 [Sage 100 Standard] Account Number Does Not Exist - 2903-09-??</t>
  </si>
  <si>
    <t>F9 [Sage 100 Standard] Account Number Does Not Exist - 2904-09-??</t>
  </si>
  <si>
    <t>F9 [Sage 100 Standard] Account Number Does Not Exist - 2905-09-??</t>
  </si>
  <si>
    <t>F9 [Sage 100 Standard] Account Number Does Not Exist - 2906-09-??</t>
  </si>
  <si>
    <t>F9 [Sage 100 Standard] Account Number Does Not Exist - 2907-09-??</t>
  </si>
  <si>
    <t>F9 [Sage 100 Standard] Account Number Does Not Exist - 2908-09-??</t>
  </si>
  <si>
    <t>F9 [Sage 100 Standard] Account Number Does Not Exist - 2909-09-??</t>
  </si>
  <si>
    <t>F9 [Sage 100 Standard] Account Number Does Not Exist - 2910-09-??</t>
  </si>
  <si>
    <t>F9 [Sage 100 Standard] Account Number Does Not Exist - 2911-09-??</t>
  </si>
  <si>
    <t>F9 [Sage 100 Standard] Account Number Does Not Exist - 2912-09-??</t>
  </si>
  <si>
    <t>F9 [Sage 100 Standard] Account Number Does Not Exist - 2930-09-??</t>
  </si>
  <si>
    <t>F9 [Sage 100 Standard] Account Number Does Not Exist - 2931-09-??</t>
  </si>
  <si>
    <t>F9 [Sage 100 Standard] Account Number Does Not Exist - 2932-09-??</t>
  </si>
  <si>
    <t>Capital Contribution</t>
  </si>
  <si>
    <t>Capital Contribution Joint Venture</t>
  </si>
  <si>
    <t>F9 [Sage 100 Standard] Account Number Does Not Exist - 2937-09-??</t>
  </si>
  <si>
    <t>F9 [Sage 100 Standard] Account Number Does Not Exist - 2938-09-??</t>
  </si>
  <si>
    <t>F9 [Sage 100 Standard] Account Number Does Not Exist - 2939-09-??</t>
  </si>
  <si>
    <t>F9 [Sage 100 Standard] Account Number Does Not Exist - 2901-09-??</t>
  </si>
  <si>
    <t>F9 [Sage 100 Standard] Account Number Does Not Exist - 2940-09-??</t>
  </si>
  <si>
    <t>F9 [Sage 100 Standard] Account Number Does Not Exist - 2941-09-??</t>
  </si>
  <si>
    <t>F9 [Sage 100 Standard] Account Number Does Not Exist - 2945-09-??</t>
  </si>
  <si>
    <t>F9 [Sage 100 Standard] Account Number Does Not Exist - 2949-09-??</t>
  </si>
  <si>
    <t>F9 [Sage 100 Standard] Account Number Does Not Exist - 2920-09-??</t>
  </si>
  <si>
    <t>F9 [Sage 100 Standard] Account Number Does Not Exist - 2921-09-??</t>
  </si>
  <si>
    <t>F9 [Sage 100 Standard] Account Number Does Not Exist - 2922-09-??</t>
  </si>
  <si>
    <t>F9 [Sage 100 Standard] Account Number Does Not Exist - 2953-09-??</t>
  </si>
  <si>
    <t>F9 [Sage 100 Standard] Account Number Does Not Exist - 2954-09-??</t>
  </si>
  <si>
    <t>F9 [Sage 100 Standard] Account Number Does Not Exist - 2994-09-??</t>
  </si>
  <si>
    <t>F9 [Sage 100 Standard] Account Number Does Not Exist - 2990-09-??</t>
  </si>
  <si>
    <t>F9 [Sage 100 Standard] Account Number Does Not Exist - 2995-09-??</t>
  </si>
  <si>
    <t>F9 [Sage 100 Standard] Account Number Does Not Exist - 2996-09-??</t>
  </si>
  <si>
    <t>F9 [Sage 100 Standard] Account Number Does Not Exist - 2997-09-??</t>
  </si>
  <si>
    <t>F9 [Sage 100 Standard] Account Number Does Not Exist - 2998-09-??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</si>
</sst>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Blue]#,##0_);[Red]\(#,##0\)"/>
    <numFmt numFmtId="166" formatCode="[$-409]mmmm\-yy;@"/>
    <numFmt numFmtId="167" formatCode="[Blue]#,##0.00_);[Red]\(#,##0.00\)"/>
    <numFmt numFmtId="168" formatCode="0_);\(0\)"/>
    <numFmt numFmtId="169" formatCode="mmmm\ d\,\ yyyy"/>
    <numFmt numFmtId="170" formatCode="&quot;$&quot;#,##0.00"/>
    <numFmt numFmtId="171" formatCode="_(* #,##0_);_(* \(#,##0\);_(* &quot;-&quot;??_);_(@_)"/>
    <numFmt numFmtId="172" formatCode="0.0%"/>
    <numFmt numFmtId="173" formatCode="0.00_);\(0.00\)"/>
    <numFmt numFmtId="174" formatCode="#,##0;\-#,##0;&quot;&quot;"/>
    <numFmt numFmtId="175" formatCode="0.000000"/>
    <numFmt numFmtId="176" formatCode="[$-409]d\-mmm\-yy;@"/>
    <numFmt numFmtId="177" formatCode="#,##0.0_);\(#,##0.0\)"/>
    <numFmt numFmtId="178" formatCode="_(* #,##0.0_);_(* \(#,##0.0\);_(* &quot;-&quot;??_);_(@_)"/>
    <numFmt numFmtId="179" formatCode="_(&quot;$&quot;* #,##0_);_(&quot;$&quot;* \(#,##0\);_(&quot;$&quot;* &quot;-&quot;??_);_(@_)"/>
    <numFmt numFmtId="180" formatCode="m/d/yy;@"/>
    <numFmt numFmtId="181" formatCode="_(&quot;$&quot;* #,##0.0000_);_(&quot;$&quot;* \(#,##0.0000\);_(&quot;$&quot;* &quot;-&quot;????_);_(@_)"/>
  </numFmts>
  <fonts count="31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u/>
      <sz val="10"/>
      <color indexed="12"/>
      <name val="Arial"/>
      <family val="2"/>
    </font>
    <font>
      <sz val="13"/>
      <name val="Palatino Linotype"/>
      <family val="1"/>
    </font>
    <font>
      <sz val="12"/>
      <name val="Palatino Linotype"/>
      <family val="1"/>
    </font>
    <font>
      <sz val="14"/>
      <name val="Palatino Linotype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7"/>
      <color indexed="8"/>
      <name val="Times New Roman"/>
      <family val="1"/>
    </font>
    <font>
      <sz val="8"/>
      <name val="Arial"/>
      <family val="2"/>
    </font>
    <font>
      <sz val="11"/>
      <name val="Palatino Linotype"/>
      <family val="1"/>
    </font>
    <font>
      <b/>
      <sz val="18"/>
      <name val="Palatino Linotype"/>
      <family val="1"/>
    </font>
    <font>
      <b/>
      <sz val="20"/>
      <name val="Palatino Linotype"/>
      <family val="1"/>
    </font>
    <font>
      <b/>
      <sz val="14"/>
      <name val="Palatino Linotype"/>
      <family val="1"/>
    </font>
    <font>
      <b/>
      <sz val="11"/>
      <name val="Palatino Linotype"/>
      <family val="1"/>
    </font>
    <font>
      <sz val="11"/>
      <color indexed="22"/>
      <name val="Palatino Linotype"/>
      <family val="1"/>
    </font>
    <font>
      <b/>
      <sz val="16"/>
      <name val="Palatino Linotype"/>
      <family val="1"/>
    </font>
    <font>
      <sz val="9"/>
      <name val="Times New Roman"/>
      <family val="1"/>
    </font>
    <font>
      <sz val="8"/>
      <color indexed="8"/>
      <name val="Times New Roman"/>
      <family val="1"/>
    </font>
    <font>
      <sz val="22"/>
      <name val="Palatino Linotype"/>
      <family val="1"/>
    </font>
    <font>
      <b/>
      <i/>
      <u/>
      <sz val="10"/>
      <color indexed="10"/>
      <name val="Times New Roman"/>
      <family val="1"/>
    </font>
    <font>
      <u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2" borderId="0" xfId="3" applyFont="1" applyFill="1" applyAlignment="1" applyProtection="1">
      <alignment horizontal="left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5" fillId="2" borderId="0" xfId="0" applyFont="1" applyFill="1"/>
    <xf numFmtId="0" fontId="6" fillId="2" borderId="0" xfId="0" applyFont="1" applyFill="1" applyAlignment="1">
      <alignment horizontal="centerContinuous"/>
    </xf>
    <xf numFmtId="0" fontId="6" fillId="2" borderId="0" xfId="0" applyFont="1" applyFill="1"/>
    <xf numFmtId="164" fontId="6" fillId="0" borderId="0" xfId="0" applyNumberFormat="1" applyFont="1" applyAlignment="1">
      <alignment horizontal="centerContinuous"/>
    </xf>
    <xf numFmtId="0" fontId="2" fillId="2" borderId="0" xfId="3" applyFont="1" applyFill="1" applyAlignment="1" applyProtection="1">
      <alignment horizontal="centerContinuous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9" fontId="7" fillId="2" borderId="0" xfId="5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18" fillId="0" borderId="0" xfId="0" applyFont="1"/>
    <xf numFmtId="37" fontId="18" fillId="0" borderId="0" xfId="0" applyNumberFormat="1" applyFont="1"/>
    <xf numFmtId="37" fontId="18" fillId="0" borderId="0" xfId="1" applyNumberFormat="1" applyFont="1" applyFill="1" applyAlignment="1">
      <alignment horizontal="right"/>
    </xf>
    <xf numFmtId="168" fontId="18" fillId="0" borderId="0" xfId="0" applyNumberFormat="1" applyFont="1"/>
    <xf numFmtId="0" fontId="20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7" fontId="22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0" borderId="0" xfId="0" applyFont="1"/>
    <xf numFmtId="0" fontId="18" fillId="0" borderId="0" xfId="0" applyFont="1" applyAlignment="1">
      <alignment horizontal="center"/>
    </xf>
    <xf numFmtId="37" fontId="18" fillId="0" borderId="0" xfId="0" applyNumberFormat="1" applyFont="1" applyAlignment="1">
      <alignment horizontal="center"/>
    </xf>
    <xf numFmtId="37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70" fontId="18" fillId="0" borderId="0" xfId="5" applyNumberFormat="1" applyFont="1" applyFill="1" applyAlignment="1">
      <alignment horizontal="right"/>
    </xf>
    <xf numFmtId="171" fontId="18" fillId="0" borderId="2" xfId="1" applyNumberFormat="1" applyFont="1" applyFill="1" applyBorder="1"/>
    <xf numFmtId="37" fontId="18" fillId="0" borderId="0" xfId="0" applyNumberFormat="1" applyFont="1" applyAlignment="1">
      <alignment horizontal="right"/>
    </xf>
    <xf numFmtId="172" fontId="18" fillId="0" borderId="0" xfId="5" applyNumberFormat="1" applyFont="1" applyFill="1" applyAlignment="1">
      <alignment horizontal="right"/>
    </xf>
    <xf numFmtId="171" fontId="18" fillId="0" borderId="2" xfId="0" applyNumberFormat="1" applyFont="1" applyBorder="1"/>
    <xf numFmtId="37" fontId="18" fillId="0" borderId="1" xfId="0" applyNumberFormat="1" applyFont="1" applyBorder="1" applyAlignment="1">
      <alignment horizontal="right"/>
    </xf>
    <xf numFmtId="37" fontId="18" fillId="0" borderId="1" xfId="1" applyNumberFormat="1" applyFont="1" applyFill="1" applyBorder="1" applyAlignment="1">
      <alignment horizontal="right"/>
    </xf>
    <xf numFmtId="2" fontId="18" fillId="0" borderId="2" xfId="0" applyNumberFormat="1" applyFont="1" applyBorder="1"/>
    <xf numFmtId="0" fontId="18" fillId="0" borderId="0" xfId="0" applyFont="1" applyAlignment="1">
      <alignment horizontal="right"/>
    </xf>
    <xf numFmtId="0" fontId="18" fillId="0" borderId="2" xfId="0" applyFont="1" applyBorder="1"/>
    <xf numFmtId="37" fontId="18" fillId="0" borderId="3" xfId="1" applyNumberFormat="1" applyFont="1" applyFill="1" applyBorder="1" applyAlignment="1">
      <alignment horizontal="right"/>
    </xf>
    <xf numFmtId="172" fontId="18" fillId="2" borderId="0" xfId="5" applyNumberFormat="1" applyFont="1" applyFill="1" applyAlignment="1">
      <alignment horizontal="right"/>
    </xf>
    <xf numFmtId="37" fontId="18" fillId="0" borderId="0" xfId="1" applyNumberFormat="1" applyFont="1" applyFill="1" applyBorder="1" applyAlignment="1">
      <alignment horizontal="right"/>
    </xf>
    <xf numFmtId="37" fontId="23" fillId="0" borderId="2" xfId="0" applyNumberFormat="1" applyFont="1" applyBorder="1"/>
    <xf numFmtId="170" fontId="18" fillId="0" borderId="0" xfId="0" applyNumberFormat="1" applyFont="1" applyAlignment="1">
      <alignment horizontal="right"/>
    </xf>
    <xf numFmtId="7" fontId="18" fillId="0" borderId="0" xfId="0" applyNumberFormat="1" applyFont="1" applyAlignment="1">
      <alignment horizontal="right"/>
    </xf>
    <xf numFmtId="172" fontId="18" fillId="0" borderId="0" xfId="0" applyNumberFormat="1" applyFont="1" applyAlignment="1">
      <alignment horizontal="right"/>
    </xf>
    <xf numFmtId="7" fontId="18" fillId="0" borderId="0" xfId="2" applyNumberFormat="1" applyFont="1" applyFill="1" applyAlignment="1">
      <alignment horizontal="right"/>
    </xf>
    <xf numFmtId="173" fontId="18" fillId="0" borderId="0" xfId="1" applyNumberFormat="1" applyFont="1" applyFill="1" applyAlignment="1">
      <alignment horizontal="right"/>
    </xf>
    <xf numFmtId="39" fontId="18" fillId="0" borderId="3" xfId="1" applyNumberFormat="1" applyFont="1" applyFill="1" applyBorder="1" applyAlignment="1">
      <alignment horizontal="right"/>
    </xf>
    <xf numFmtId="39" fontId="18" fillId="0" borderId="0" xfId="0" applyNumberFormat="1" applyFont="1" applyAlignment="1">
      <alignment horizontal="right"/>
    </xf>
    <xf numFmtId="43" fontId="18" fillId="0" borderId="0" xfId="0" applyNumberFormat="1" applyFont="1" applyAlignment="1">
      <alignment horizontal="right"/>
    </xf>
    <xf numFmtId="37" fontId="18" fillId="0" borderId="4" xfId="1" applyNumberFormat="1" applyFont="1" applyFill="1" applyBorder="1" applyAlignment="1">
      <alignment horizontal="right"/>
    </xf>
    <xf numFmtId="37" fontId="18" fillId="0" borderId="5" xfId="1" applyNumberFormat="1" applyFont="1" applyFill="1" applyBorder="1" applyAlignment="1">
      <alignment horizontal="right"/>
    </xf>
    <xf numFmtId="9" fontId="18" fillId="0" borderId="0" xfId="5" applyFont="1" applyFill="1" applyAlignment="1">
      <alignment horizontal="right"/>
    </xf>
    <xf numFmtId="37" fontId="18" fillId="0" borderId="3" xfId="0" applyNumberFormat="1" applyFont="1" applyBorder="1" applyAlignment="1">
      <alignment horizontal="right"/>
    </xf>
    <xf numFmtId="172" fontId="18" fillId="0" borderId="0" xfId="5" applyNumberFormat="1" applyFont="1" applyFill="1" applyBorder="1" applyAlignment="1">
      <alignment horizontal="right"/>
    </xf>
    <xf numFmtId="37" fontId="18" fillId="0" borderId="6" xfId="0" applyNumberFormat="1" applyFont="1" applyBorder="1" applyAlignment="1">
      <alignment horizontal="right"/>
    </xf>
    <xf numFmtId="37" fontId="18" fillId="3" borderId="0" xfId="0" applyNumberFormat="1" applyFont="1" applyFill="1"/>
    <xf numFmtId="0" fontId="18" fillId="3" borderId="0" xfId="0" applyFont="1" applyFill="1"/>
    <xf numFmtId="39" fontId="18" fillId="0" borderId="0" xfId="1" applyNumberFormat="1" applyFont="1" applyFill="1" applyAlignment="1">
      <alignment horizontal="right"/>
    </xf>
    <xf numFmtId="37" fontId="19" fillId="0" borderId="0" xfId="0" applyNumberFormat="1" applyFont="1" applyAlignment="1">
      <alignment horizontal="centerContinuous"/>
    </xf>
    <xf numFmtId="37" fontId="22" fillId="0" borderId="0" xfId="0" applyNumberFormat="1" applyFont="1" applyAlignment="1">
      <alignment horizontal="centerContinuous"/>
    </xf>
    <xf numFmtId="37" fontId="24" fillId="0" borderId="0" xfId="0" applyNumberFormat="1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5" fontId="18" fillId="0" borderId="1" xfId="0" applyNumberFormat="1" applyFont="1" applyBorder="1"/>
    <xf numFmtId="37" fontId="18" fillId="0" borderId="1" xfId="0" applyNumberFormat="1" applyFont="1" applyBorder="1"/>
    <xf numFmtId="37" fontId="18" fillId="0" borderId="4" xfId="0" applyNumberFormat="1" applyFont="1" applyBorder="1" applyAlignment="1">
      <alignment horizontal="right"/>
    </xf>
    <xf numFmtId="10" fontId="18" fillId="0" borderId="0" xfId="0" applyNumberFormat="1" applyFont="1" applyAlignment="1">
      <alignment horizontal="right"/>
    </xf>
    <xf numFmtId="15" fontId="18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38" fontId="9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9" fontId="9" fillId="0" borderId="0" xfId="5" applyFont="1" applyFill="1" applyBorder="1" applyAlignment="1">
      <alignment horizontal="center"/>
    </xf>
    <xf numFmtId="14" fontId="9" fillId="0" borderId="0" xfId="5" applyNumberFormat="1" applyFont="1" applyFill="1" applyBorder="1" applyAlignment="1">
      <alignment horizontal="center"/>
    </xf>
    <xf numFmtId="37" fontId="18" fillId="0" borderId="7" xfId="1" applyNumberFormat="1" applyFont="1" applyFill="1" applyBorder="1" applyAlignment="1">
      <alignment horizontal="right"/>
    </xf>
    <xf numFmtId="0" fontId="25" fillId="2" borderId="0" xfId="0" applyFont="1" applyFill="1"/>
    <xf numFmtId="0" fontId="25" fillId="2" borderId="0" xfId="0" applyFont="1" applyFill="1" applyAlignment="1" applyProtection="1">
      <alignment horizontal="left"/>
      <protection locked="0"/>
    </xf>
    <xf numFmtId="9" fontId="2" fillId="2" borderId="0" xfId="5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3" applyFont="1" applyFill="1" applyAlignment="1" applyProtection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9" fontId="5" fillId="2" borderId="0" xfId="5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9" fontId="6" fillId="2" borderId="0" xfId="5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9" fillId="0" borderId="0" xfId="0" applyFont="1"/>
    <xf numFmtId="37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37" fontId="9" fillId="0" borderId="0" xfId="0" applyNumberFormat="1" applyFont="1"/>
    <xf numFmtId="168" fontId="9" fillId="0" borderId="0" xfId="0" applyNumberFormat="1" applyFont="1" applyAlignment="1">
      <alignment horizontal="left"/>
    </xf>
    <xf numFmtId="168" fontId="9" fillId="0" borderId="0" xfId="0" applyNumberFormat="1" applyFont="1"/>
    <xf numFmtId="9" fontId="9" fillId="2" borderId="0" xfId="5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9" fontId="9" fillId="2" borderId="0" xfId="5" applyFont="1" applyFill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9" fontId="9" fillId="0" borderId="0" xfId="5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174" fontId="26" fillId="0" borderId="0" xfId="0" applyNumberFormat="1" applyFont="1" applyAlignment="1">
      <alignment horizontal="center"/>
    </xf>
    <xf numFmtId="171" fontId="26" fillId="0" borderId="0" xfId="1" applyNumberFormat="1" applyFont="1" applyFill="1" applyAlignment="1">
      <alignment horizontal="center"/>
    </xf>
    <xf numFmtId="0" fontId="26" fillId="0" borderId="1" xfId="0" applyFont="1" applyBorder="1" applyAlignment="1">
      <alignment horizontal="left"/>
    </xf>
    <xf numFmtId="14" fontId="26" fillId="0" borderId="1" xfId="0" applyNumberFormat="1" applyFont="1" applyBorder="1" applyAlignment="1">
      <alignment horizontal="left"/>
    </xf>
    <xf numFmtId="174" fontId="26" fillId="0" borderId="1" xfId="0" applyNumberFormat="1" applyFont="1" applyBorder="1" applyAlignment="1">
      <alignment horizontal="center"/>
    </xf>
    <xf numFmtId="171" fontId="26" fillId="0" borderId="1" xfId="1" applyNumberFormat="1" applyFont="1" applyFill="1" applyBorder="1" applyAlignment="1">
      <alignment horizontal="center"/>
    </xf>
    <xf numFmtId="176" fontId="9" fillId="0" borderId="0" xfId="0" applyNumberFormat="1" applyFont="1"/>
    <xf numFmtId="176" fontId="9" fillId="0" borderId="0" xfId="0" applyNumberFormat="1" applyFont="1" applyAlignment="1">
      <alignment horizontal="center"/>
    </xf>
    <xf numFmtId="0" fontId="26" fillId="0" borderId="0" xfId="0" applyFont="1"/>
    <xf numFmtId="43" fontId="9" fillId="0" borderId="0" xfId="1" applyFont="1" applyFill="1" applyAlignment="1">
      <alignment horizontal="center"/>
    </xf>
    <xf numFmtId="176" fontId="18" fillId="0" borderId="1" xfId="0" applyNumberFormat="1" applyFont="1" applyBorder="1"/>
    <xf numFmtId="16" fontId="9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Continuous"/>
    </xf>
    <xf numFmtId="0" fontId="27" fillId="2" borderId="0" xfId="0" applyFont="1" applyFill="1"/>
    <xf numFmtId="0" fontId="27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9" fontId="27" fillId="2" borderId="0" xfId="5" applyFont="1" applyFill="1" applyAlignment="1">
      <alignment horizontal="center"/>
    </xf>
    <xf numFmtId="49" fontId="27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8" fillId="0" borderId="0" xfId="0" applyNumberFormat="1" applyFont="1"/>
    <xf numFmtId="1" fontId="20" fillId="0" borderId="0" xfId="0" applyNumberFormat="1" applyFont="1" applyAlignment="1">
      <alignment horizontal="centerContinuous"/>
    </xf>
    <xf numFmtId="1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right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centerContinuous" vertical="top"/>
    </xf>
    <xf numFmtId="37" fontId="22" fillId="0" borderId="0" xfId="0" applyNumberFormat="1" applyFont="1" applyAlignment="1">
      <alignment horizontal="centerContinuous" vertical="top"/>
    </xf>
    <xf numFmtId="0" fontId="22" fillId="0" borderId="0" xfId="0" applyFont="1" applyAlignment="1">
      <alignment horizontal="centerContinuous" vertical="top"/>
    </xf>
    <xf numFmtId="9" fontId="18" fillId="0" borderId="0" xfId="5" applyFont="1" applyFill="1"/>
    <xf numFmtId="9" fontId="22" fillId="0" borderId="0" xfId="5" applyFont="1" applyFill="1" applyAlignment="1">
      <alignment horizontal="center"/>
    </xf>
    <xf numFmtId="9" fontId="22" fillId="0" borderId="0" xfId="5" applyFont="1" applyFill="1" applyAlignment="1">
      <alignment horizontal="centerContinuous"/>
    </xf>
    <xf numFmtId="9" fontId="18" fillId="0" borderId="0" xfId="5" applyFont="1" applyFill="1" applyAlignment="1">
      <alignment horizontal="center"/>
    </xf>
    <xf numFmtId="9" fontId="18" fillId="0" borderId="1" xfId="5" applyFont="1" applyFill="1" applyBorder="1" applyAlignment="1">
      <alignment horizontal="center"/>
    </xf>
    <xf numFmtId="9" fontId="18" fillId="0" borderId="0" xfId="5" applyFont="1" applyFill="1" applyBorder="1"/>
    <xf numFmtId="9" fontId="18" fillId="0" borderId="0" xfId="5" applyFont="1" applyFill="1" applyAlignment="1">
      <alignment horizontal="centerContinuous"/>
    </xf>
    <xf numFmtId="43" fontId="18" fillId="0" borderId="0" xfId="1" applyFont="1" applyFill="1"/>
    <xf numFmtId="39" fontId="18" fillId="0" borderId="0" xfId="1" applyNumberFormat="1" applyFont="1" applyFill="1"/>
    <xf numFmtId="175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0" fillId="2" borderId="0" xfId="4" applyFont="1" applyFill="1"/>
    <xf numFmtId="3" fontId="11" fillId="2" borderId="0" xfId="4" applyNumberFormat="1" applyFont="1" applyFill="1" applyAlignment="1">
      <alignment horizontal="centerContinuous"/>
    </xf>
    <xf numFmtId="3" fontId="12" fillId="2" borderId="0" xfId="4" applyNumberFormat="1" applyFont="1" applyFill="1" applyAlignment="1">
      <alignment horizontal="centerContinuous"/>
    </xf>
    <xf numFmtId="167" fontId="12" fillId="2" borderId="0" xfId="4" applyNumberFormat="1" applyFont="1" applyFill="1" applyAlignment="1">
      <alignment horizontal="centerContinuous"/>
    </xf>
    <xf numFmtId="0" fontId="7" fillId="2" borderId="0" xfId="4" applyFont="1" applyFill="1"/>
    <xf numFmtId="3" fontId="13" fillId="2" borderId="0" xfId="4" applyNumberFormat="1" applyFont="1" applyFill="1" applyAlignment="1">
      <alignment horizontal="centerContinuous"/>
    </xf>
    <xf numFmtId="3" fontId="14" fillId="2" borderId="0" xfId="4" applyNumberFormat="1" applyFont="1" applyFill="1" applyAlignment="1">
      <alignment horizontal="centerContinuous"/>
    </xf>
    <xf numFmtId="167" fontId="14" fillId="2" borderId="0" xfId="4" applyNumberFormat="1" applyFont="1" applyFill="1" applyAlignment="1">
      <alignment horizontal="centerContinuous"/>
    </xf>
    <xf numFmtId="164" fontId="7" fillId="2" borderId="0" xfId="4" applyNumberFormat="1" applyFont="1" applyFill="1" applyAlignment="1">
      <alignment horizontal="centerContinuous"/>
    </xf>
    <xf numFmtId="166" fontId="28" fillId="2" borderId="0" xfId="4" applyNumberFormat="1" applyFont="1" applyFill="1" applyAlignment="1">
      <alignment horizontal="centerContinuous"/>
    </xf>
    <xf numFmtId="167" fontId="28" fillId="2" borderId="0" xfId="4" applyNumberFormat="1" applyFont="1" applyFill="1" applyAlignment="1">
      <alignment horizontal="centerContinuous"/>
    </xf>
    <xf numFmtId="3" fontId="7" fillId="2" borderId="0" xfId="4" applyNumberFormat="1" applyFont="1" applyFill="1" applyAlignment="1">
      <alignment horizontal="left"/>
    </xf>
    <xf numFmtId="3" fontId="7" fillId="2" borderId="0" xfId="4" applyNumberFormat="1" applyFont="1" applyFill="1"/>
    <xf numFmtId="165" fontId="7" fillId="2" borderId="8" xfId="4" applyNumberFormat="1" applyFont="1" applyFill="1" applyBorder="1"/>
    <xf numFmtId="165" fontId="7" fillId="2" borderId="9" xfId="4" applyNumberFormat="1" applyFont="1" applyFill="1" applyBorder="1"/>
    <xf numFmtId="167" fontId="7" fillId="2" borderId="9" xfId="4" applyNumberFormat="1" applyFont="1" applyFill="1" applyBorder="1"/>
    <xf numFmtId="3" fontId="14" fillId="2" borderId="0" xfId="4" applyNumberFormat="1" applyFont="1" applyFill="1" applyAlignment="1">
      <alignment horizontal="center"/>
    </xf>
    <xf numFmtId="3" fontId="15" fillId="2" borderId="0" xfId="4" applyNumberFormat="1" applyFont="1" applyFill="1" applyAlignment="1">
      <alignment horizontal="left"/>
    </xf>
    <xf numFmtId="38" fontId="7" fillId="2" borderId="9" xfId="4" applyNumberFormat="1" applyFont="1" applyFill="1" applyBorder="1"/>
    <xf numFmtId="38" fontId="7" fillId="2" borderId="8" xfId="4" applyNumberFormat="1" applyFont="1" applyFill="1" applyBorder="1"/>
    <xf numFmtId="40" fontId="8" fillId="2" borderId="0" xfId="4" applyNumberFormat="1" applyFont="1" applyFill="1"/>
    <xf numFmtId="38" fontId="16" fillId="2" borderId="0" xfId="4" applyNumberFormat="1" applyFont="1" applyFill="1" applyAlignment="1">
      <alignment horizontal="right"/>
    </xf>
    <xf numFmtId="0" fontId="7" fillId="2" borderId="0" xfId="4" applyFont="1" applyFill="1" applyAlignment="1">
      <alignment horizontal="left"/>
    </xf>
    <xf numFmtId="38" fontId="7" fillId="2" borderId="10" xfId="4" applyNumberFormat="1" applyFont="1" applyFill="1" applyBorder="1"/>
    <xf numFmtId="3" fontId="15" fillId="2" borderId="0" xfId="4" applyNumberFormat="1" applyFont="1" applyFill="1" applyAlignment="1">
      <alignment horizontal="center"/>
    </xf>
    <xf numFmtId="38" fontId="7" fillId="2" borderId="11" xfId="4" applyNumberFormat="1" applyFont="1" applyFill="1" applyBorder="1"/>
    <xf numFmtId="38" fontId="7" fillId="0" borderId="9" xfId="4" applyNumberFormat="1" applyFont="1" applyBorder="1"/>
    <xf numFmtId="38" fontId="7" fillId="2" borderId="12" xfId="4" applyNumberFormat="1" applyFont="1" applyFill="1" applyBorder="1"/>
    <xf numFmtId="3" fontId="7" fillId="2" borderId="9" xfId="4" applyNumberFormat="1" applyFont="1" applyFill="1" applyBorder="1"/>
    <xf numFmtId="165" fontId="7" fillId="2" borderId="0" xfId="4" applyNumberFormat="1" applyFont="1" applyFill="1"/>
    <xf numFmtId="167" fontId="7" fillId="2" borderId="0" xfId="4" applyNumberFormat="1" applyFont="1" applyFill="1"/>
    <xf numFmtId="165" fontId="7" fillId="2" borderId="0" xfId="4" applyNumberFormat="1" applyFont="1" applyFill="1" applyAlignment="1">
      <alignment horizontal="right"/>
    </xf>
    <xf numFmtId="3" fontId="7" fillId="2" borderId="0" xfId="4" applyNumberFormat="1" applyFont="1" applyFill="1" applyAlignment="1">
      <alignment horizontal="right"/>
    </xf>
    <xf numFmtId="167" fontId="7" fillId="2" borderId="0" xfId="4" applyNumberFormat="1" applyFont="1" applyFill="1" applyAlignment="1">
      <alignment horizontal="right"/>
    </xf>
    <xf numFmtId="0" fontId="1" fillId="0" borderId="0" xfId="4"/>
    <xf numFmtId="0" fontId="1" fillId="0" borderId="0" xfId="4" applyAlignment="1">
      <alignment horizontal="center"/>
    </xf>
    <xf numFmtId="180" fontId="29" fillId="0" borderId="0" xfId="4" applyNumberFormat="1" applyFont="1" applyAlignment="1">
      <alignment horizontal="center"/>
    </xf>
    <xf numFmtId="14" fontId="29" fillId="0" borderId="0" xfId="4" applyNumberFormat="1" applyFont="1" applyAlignment="1">
      <alignment horizontal="center"/>
    </xf>
    <xf numFmtId="37" fontId="1" fillId="0" borderId="0" xfId="4" applyNumberFormat="1" applyAlignment="1">
      <alignment horizontal="center"/>
    </xf>
    <xf numFmtId="38" fontId="1" fillId="0" borderId="0" xfId="4" applyNumberFormat="1" applyAlignment="1">
      <alignment horizontal="center"/>
    </xf>
    <xf numFmtId="37" fontId="1" fillId="0" borderId="13" xfId="4" applyNumberFormat="1" applyBorder="1" applyAlignment="1">
      <alignment horizontal="center"/>
    </xf>
    <xf numFmtId="37" fontId="1" fillId="0" borderId="0" xfId="4" applyNumberFormat="1"/>
    <xf numFmtId="179" fontId="18" fillId="0" borderId="0" xfId="2" applyNumberFormat="1" applyFont="1" applyFill="1" applyAlignment="1">
      <alignment horizontal="right"/>
    </xf>
    <xf numFmtId="181" fontId="18" fillId="0" borderId="0" xfId="2" applyNumberFormat="1" applyFont="1" applyFill="1" applyAlignment="1">
      <alignment horizontal="right"/>
    </xf>
    <xf numFmtId="181" fontId="18" fillId="0" borderId="0" xfId="0" applyNumberFormat="1" applyFont="1" applyAlignment="1">
      <alignment horizontal="right"/>
    </xf>
    <xf numFmtId="181" fontId="18" fillId="0" borderId="2" xfId="0" applyNumberFormat="1" applyFont="1" applyBorder="1"/>
    <xf numFmtId="181" fontId="18" fillId="0" borderId="2" xfId="2" applyNumberFormat="1" applyFont="1" applyFill="1" applyBorder="1"/>
    <xf numFmtId="38" fontId="7" fillId="2" borderId="14" xfId="4" applyNumberFormat="1" applyFont="1" applyFill="1" applyBorder="1"/>
    <xf numFmtId="178" fontId="18" fillId="0" borderId="0" xfId="1" applyNumberFormat="1" applyFont="1" applyFill="1" applyAlignment="1">
      <alignment horizontal="right"/>
    </xf>
    <xf numFmtId="177" fontId="18" fillId="0" borderId="0" xfId="0" applyNumberFormat="1" applyFont="1" applyAlignment="1">
      <alignment horizontal="right"/>
    </xf>
    <xf numFmtId="178" fontId="18" fillId="0" borderId="0" xfId="0" applyNumberFormat="1" applyFont="1" applyAlignment="1">
      <alignment horizontal="right"/>
    </xf>
    <xf numFmtId="9" fontId="9" fillId="0" borderId="0" xfId="5" applyFont="1" applyAlignment="1">
      <alignment horizontal="center"/>
    </xf>
    <xf numFmtId="14" fontId="9" fillId="0" borderId="0" xfId="5" applyNumberFormat="1" applyFont="1" applyAlignment="1">
      <alignment horizontal="center"/>
    </xf>
    <xf numFmtId="171" fontId="9" fillId="2" borderId="0" xfId="0" applyNumberFormat="1" applyFont="1" applyFill="1"/>
    <xf numFmtId="3" fontId="7" fillId="2" borderId="0" xfId="4" applyNumberFormat="1" applyFont="1" applyFill="1" applyAlignment="1">
      <alignment horizontal="center"/>
    </xf>
    <xf numFmtId="165" fontId="15" fillId="2" borderId="15" xfId="4" applyNumberFormat="1" applyFont="1" applyFill="1" applyBorder="1" applyAlignment="1">
      <alignment horizontal="center" vertical="center" wrapText="1"/>
    </xf>
    <xf numFmtId="165" fontId="15" fillId="2" borderId="16" xfId="4" applyNumberFormat="1" applyFont="1" applyFill="1" applyBorder="1" applyAlignment="1">
      <alignment horizontal="center" vertical="center" wrapText="1"/>
    </xf>
    <xf numFmtId="167" fontId="15" fillId="2" borderId="15" xfId="4" applyNumberFormat="1" applyFont="1" applyFill="1" applyBorder="1" applyAlignment="1">
      <alignment horizontal="center" vertical="center" wrapText="1"/>
    </xf>
    <xf numFmtId="167" fontId="15" fillId="2" borderId="16" xfId="4" applyNumberFormat="1" applyFont="1" applyFill="1" applyBorder="1" applyAlignment="1">
      <alignment horizontal="center" vertical="center" wrapText="1"/>
    </xf>
    <xf numFmtId="165" fontId="11" fillId="2" borderId="0" xfId="4" applyNumberFormat="1" applyFont="1" applyFill="1" applyAlignment="1">
      <alignment horizontal="center"/>
    </xf>
    <xf numFmtId="37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39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647700</xdr:colOff>
          <xdr:row>4</xdr:row>
          <xdr:rowOff>152400</xdr:rowOff>
        </xdr:to>
        <xdr:sp macro="" textlink="">
          <xdr:nvSpPr>
            <xdr:cNvPr id="6156" name="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Run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-1905000</xdr:rowOff>
        </xdr:from>
        <xdr:to>
          <xdr:col>1</xdr:col>
          <xdr:colOff>9525</xdr:colOff>
          <xdr:row>0</xdr:row>
          <xdr:rowOff>-1905000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395"/>
  <sheetViews>
    <sheetView view="pageBreakPreview" zoomScale="95" zoomScaleNormal="95" zoomScaleSheetLayoutView="95" workbookViewId="0">
      <selection sqref="A1:Q302"/>
    </sheetView>
  </sheetViews>
  <sheetFormatPr defaultRowHeight="15" x14ac:dyDescent="0.3"/>
  <cols>
    <col min="1" max="1" width="18.85546875" style="1" customWidth="1"/>
    <col min="2" max="2" width="25.5703125" style="1" customWidth="1"/>
    <col min="3" max="9" width="10.7109375" style="1" customWidth="1"/>
    <col min="10" max="10" width="13.5703125" style="1" bestFit="1" customWidth="1"/>
    <col min="11" max="11" width="10.7109375" style="13" customWidth="1"/>
    <col min="12" max="12" width="10.7109375" style="12" customWidth="1"/>
    <col min="13" max="13" width="10.7109375" style="85" customWidth="1"/>
    <col min="14" max="14" width="10.7109375" style="86" customWidth="1"/>
    <col min="15" max="31" width="10.7109375" style="12" customWidth="1"/>
    <col min="32" max="39" width="9.140625" style="12"/>
    <col min="40" max="16384" width="9.140625" style="1"/>
  </cols>
  <sheetData>
    <row r="1" spans="1:39" ht="14.1" customHeight="1" x14ac:dyDescent="0.3">
      <c r="A1" s="83" t="s">
        <v>887</v>
      </c>
      <c r="B1" s="84">
        <v>414</v>
      </c>
      <c r="F1" s="3"/>
      <c r="G1" s="3"/>
    </row>
    <row r="2" spans="1:39" ht="14.1" customHeight="1" x14ac:dyDescent="0.3">
      <c r="A2" s="83" t="s">
        <v>888</v>
      </c>
      <c r="B2" s="84">
        <v>12</v>
      </c>
      <c r="F2" s="3"/>
      <c r="G2" s="3"/>
    </row>
    <row r="3" spans="1:39" ht="14.1" customHeight="1" x14ac:dyDescent="0.3">
      <c r="A3" s="83" t="s">
        <v>889</v>
      </c>
      <c r="B3" s="87">
        <v>2021</v>
      </c>
      <c r="F3" s="3"/>
      <c r="G3" s="3"/>
    </row>
    <row r="4" spans="1:39" ht="14.1" customHeight="1" x14ac:dyDescent="0.3">
      <c r="A4" s="83" t="s">
        <v>890</v>
      </c>
      <c r="B4" s="87" t="s">
        <v>1675</v>
      </c>
      <c r="F4" s="3"/>
      <c r="G4" s="3"/>
    </row>
    <row r="5" spans="1:39" ht="14.1" customHeight="1" x14ac:dyDescent="0.3">
      <c r="A5" s="88" t="s">
        <v>891</v>
      </c>
      <c r="B5" s="87" t="s">
        <v>1676</v>
      </c>
      <c r="F5" s="3"/>
      <c r="G5" s="3"/>
    </row>
    <row r="6" spans="1:39" x14ac:dyDescent="0.3">
      <c r="A6" s="3"/>
      <c r="B6" s="2"/>
    </row>
    <row r="7" spans="1:39" x14ac:dyDescent="0.3">
      <c r="A7" s="4"/>
      <c r="B7" s="2"/>
    </row>
    <row r="9" spans="1:39" s="127" customFormat="1" ht="30" x14ac:dyDescent="0.5">
      <c r="A9" s="126" t="s">
        <v>913</v>
      </c>
      <c r="B9" s="126"/>
      <c r="C9" s="126"/>
      <c r="D9" s="126"/>
      <c r="E9" s="126"/>
      <c r="F9" s="126"/>
      <c r="G9" s="126"/>
      <c r="H9" s="126"/>
      <c r="I9" s="126"/>
      <c r="K9" s="128"/>
      <c r="L9" s="129"/>
      <c r="M9" s="130"/>
      <c r="N9" s="131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</row>
    <row r="10" spans="1:39" s="7" customFormat="1" ht="18.75" x14ac:dyDescent="0.35">
      <c r="A10" s="5" t="s">
        <v>914</v>
      </c>
      <c r="B10" s="6"/>
      <c r="C10" s="6"/>
      <c r="D10" s="6"/>
      <c r="E10" s="6"/>
      <c r="F10" s="6"/>
      <c r="G10" s="6"/>
      <c r="H10" s="6"/>
      <c r="I10" s="6"/>
      <c r="K10" s="89"/>
      <c r="L10" s="90"/>
      <c r="M10" s="91"/>
      <c r="N10" s="92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</row>
    <row r="11" spans="1:39" s="9" customFormat="1" ht="21" x14ac:dyDescent="0.4">
      <c r="A11" s="8" t="s">
        <v>892</v>
      </c>
      <c r="B11" s="8"/>
      <c r="C11" s="8"/>
      <c r="D11" s="8"/>
      <c r="E11" s="8"/>
      <c r="F11" s="8"/>
      <c r="G11" s="8"/>
      <c r="H11" s="8"/>
      <c r="I11" s="8"/>
      <c r="K11" s="93"/>
      <c r="L11" s="94"/>
      <c r="M11" s="95"/>
      <c r="N11" s="96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</row>
    <row r="12" spans="1:39" s="9" customFormat="1" ht="21" x14ac:dyDescent="0.4">
      <c r="A12" s="10">
        <v>44561</v>
      </c>
      <c r="B12" s="8"/>
      <c r="C12" s="8"/>
      <c r="D12" s="8"/>
      <c r="E12" s="8"/>
      <c r="F12" s="8"/>
      <c r="G12" s="8"/>
      <c r="H12" s="8"/>
      <c r="I12" s="8"/>
      <c r="K12" s="93"/>
      <c r="L12" s="94"/>
      <c r="M12" s="95"/>
      <c r="N12" s="96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</row>
    <row r="13" spans="1:39" s="7" customFormat="1" ht="18" x14ac:dyDescent="0.35">
      <c r="A13" s="6"/>
      <c r="B13" s="6"/>
      <c r="C13" s="6"/>
      <c r="D13" s="6"/>
      <c r="E13" s="6"/>
      <c r="F13" s="6"/>
      <c r="G13" s="6"/>
      <c r="H13" s="6"/>
      <c r="I13" s="6"/>
      <c r="K13" s="89"/>
      <c r="L13" s="90"/>
      <c r="M13" s="91"/>
      <c r="N13" s="92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</row>
    <row r="14" spans="1:39" x14ac:dyDescent="0.3">
      <c r="A14" s="11" t="s">
        <v>893</v>
      </c>
      <c r="B14" s="11"/>
      <c r="C14" s="11"/>
      <c r="D14" s="11"/>
      <c r="E14" s="11"/>
      <c r="F14" s="11"/>
      <c r="G14" s="11"/>
      <c r="H14" s="11"/>
      <c r="I14" s="11"/>
    </row>
    <row r="15" spans="1:39" x14ac:dyDescent="0.3">
      <c r="A15" s="11" t="s">
        <v>894</v>
      </c>
      <c r="B15" s="11"/>
      <c r="C15" s="11"/>
      <c r="D15" s="11"/>
      <c r="E15" s="11"/>
      <c r="F15" s="11"/>
      <c r="G15" s="11"/>
      <c r="H15" s="11"/>
      <c r="I15" s="11"/>
    </row>
    <row r="16" spans="1:39" x14ac:dyDescent="0.3">
      <c r="A16" s="11" t="s">
        <v>895</v>
      </c>
      <c r="B16" s="11"/>
      <c r="C16" s="11"/>
      <c r="D16" s="11"/>
      <c r="E16" s="11"/>
      <c r="F16" s="11"/>
      <c r="G16" s="11"/>
      <c r="H16" s="11"/>
      <c r="I16" s="11"/>
    </row>
    <row r="17" spans="1:39" x14ac:dyDescent="0.3">
      <c r="A17" s="11" t="s">
        <v>896</v>
      </c>
      <c r="B17" s="11"/>
      <c r="C17" s="11"/>
      <c r="D17" s="11"/>
      <c r="E17" s="11"/>
      <c r="F17" s="11"/>
      <c r="G17" s="11"/>
      <c r="H17" s="11"/>
      <c r="I17" s="11"/>
    </row>
    <row r="18" spans="1:39" x14ac:dyDescent="0.3">
      <c r="K18" s="1"/>
    </row>
    <row r="19" spans="1:39" x14ac:dyDescent="0.3">
      <c r="K19" s="1"/>
    </row>
    <row r="20" spans="1:39" x14ac:dyDescent="0.3">
      <c r="K20" s="1"/>
    </row>
    <row r="21" spans="1:39" x14ac:dyDescent="0.3">
      <c r="K21" s="1"/>
    </row>
    <row r="22" spans="1:39" x14ac:dyDescent="0.3">
      <c r="K22" s="1"/>
    </row>
    <row r="23" spans="1:39" x14ac:dyDescent="0.3">
      <c r="K23" s="1"/>
    </row>
    <row r="24" spans="1:39" x14ac:dyDescent="0.3">
      <c r="K24" s="1"/>
    </row>
    <row r="25" spans="1:39" x14ac:dyDescent="0.3">
      <c r="B25" s="1" t="s">
        <v>1677</v>
      </c>
      <c r="K25" s="1"/>
    </row>
    <row r="26" spans="1:39" s="100" customFormat="1" ht="11.25" x14ac:dyDescent="0.2">
      <c r="A26" s="97" t="s">
        <v>237</v>
      </c>
      <c r="B26" s="98">
        <v>414</v>
      </c>
      <c r="C26" s="97" t="s">
        <v>1678</v>
      </c>
      <c r="D26" s="77"/>
      <c r="E26" s="77"/>
      <c r="F26" s="76" t="s">
        <v>239</v>
      </c>
      <c r="G26" s="98">
        <v>31</v>
      </c>
      <c r="H26" s="76" t="s">
        <v>242</v>
      </c>
      <c r="I26" s="98">
        <v>31</v>
      </c>
      <c r="J26" s="77"/>
      <c r="K26" s="77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s="100" customFormat="1" ht="11.25" x14ac:dyDescent="0.2">
      <c r="A27" s="97" t="s">
        <v>238</v>
      </c>
      <c r="B27" s="101" t="s">
        <v>312</v>
      </c>
      <c r="C27" s="102" t="s">
        <v>1679</v>
      </c>
      <c r="D27" s="77"/>
      <c r="E27" s="77"/>
      <c r="F27" s="76" t="s">
        <v>241</v>
      </c>
      <c r="G27" s="98">
        <v>365</v>
      </c>
      <c r="H27" s="76" t="s">
        <v>244</v>
      </c>
      <c r="I27" s="98">
        <v>366</v>
      </c>
      <c r="J27" s="77"/>
      <c r="K27" s="77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</row>
    <row r="28" spans="1:39" s="100" customFormat="1" ht="11.25" x14ac:dyDescent="0.2">
      <c r="A28" s="97" t="s">
        <v>240</v>
      </c>
      <c r="B28" s="101" t="s">
        <v>312</v>
      </c>
      <c r="C28" s="102" t="s">
        <v>1680</v>
      </c>
      <c r="D28" s="77"/>
      <c r="E28" s="77"/>
      <c r="F28" s="76" t="s">
        <v>239</v>
      </c>
      <c r="G28" s="98">
        <v>31</v>
      </c>
      <c r="H28" s="76" t="s">
        <v>242</v>
      </c>
      <c r="I28" s="98">
        <v>31</v>
      </c>
      <c r="J28" s="77"/>
      <c r="K28" s="77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</row>
    <row r="29" spans="1:39" s="100" customFormat="1" ht="11.25" x14ac:dyDescent="0.2">
      <c r="A29" s="97" t="s">
        <v>243</v>
      </c>
      <c r="B29" s="103">
        <v>2020</v>
      </c>
      <c r="C29" s="102" t="s">
        <v>1681</v>
      </c>
      <c r="D29" s="77"/>
      <c r="E29" s="77"/>
      <c r="F29" s="76" t="s">
        <v>241</v>
      </c>
      <c r="G29" s="98">
        <v>365</v>
      </c>
      <c r="H29" s="76" t="s">
        <v>244</v>
      </c>
      <c r="I29" s="98">
        <v>366</v>
      </c>
      <c r="J29" s="77"/>
      <c r="K29" s="77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</row>
    <row r="30" spans="1:39" s="100" customFormat="1" ht="11.25" x14ac:dyDescent="0.2">
      <c r="A30" s="97"/>
      <c r="B30" s="104"/>
      <c r="C30" s="76" t="s">
        <v>921</v>
      </c>
      <c r="D30" s="76" t="s">
        <v>1682</v>
      </c>
      <c r="E30" s="77"/>
      <c r="F30" s="76"/>
      <c r="G30" s="98"/>
      <c r="H30" s="76"/>
      <c r="I30" s="98"/>
      <c r="J30" s="77"/>
      <c r="K30" s="77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</row>
    <row r="31" spans="1:39" s="100" customFormat="1" ht="11.25" x14ac:dyDescent="0.2">
      <c r="B31" s="77"/>
      <c r="C31" s="77"/>
      <c r="D31" s="77"/>
      <c r="E31" s="77"/>
      <c r="F31" s="76"/>
      <c r="G31" s="77"/>
      <c r="H31" s="77"/>
      <c r="I31" s="77"/>
      <c r="J31" s="77"/>
      <c r="K31" s="77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</row>
    <row r="32" spans="1:39" s="132" customFormat="1" ht="33.75" x14ac:dyDescent="0.2">
      <c r="A32" s="132" t="s">
        <v>897</v>
      </c>
      <c r="B32" s="132" t="s">
        <v>898</v>
      </c>
      <c r="C32" s="132" t="s">
        <v>899</v>
      </c>
      <c r="D32" s="132" t="s">
        <v>900</v>
      </c>
      <c r="E32" s="132" t="s">
        <v>1074</v>
      </c>
      <c r="F32" s="132" t="s">
        <v>901</v>
      </c>
      <c r="G32" s="132" t="s">
        <v>902</v>
      </c>
      <c r="H32" s="132" t="s">
        <v>903</v>
      </c>
      <c r="I32" s="132" t="s">
        <v>1177</v>
      </c>
      <c r="J32" s="133" t="s">
        <v>905</v>
      </c>
      <c r="K32" s="133" t="s">
        <v>1075</v>
      </c>
      <c r="L32" s="133" t="s">
        <v>1093</v>
      </c>
      <c r="M32" s="133" t="s">
        <v>1428</v>
      </c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39" s="100" customFormat="1" ht="11.25" x14ac:dyDescent="0.2">
      <c r="A33" s="76"/>
      <c r="B33" s="76"/>
      <c r="C33" s="76"/>
      <c r="D33" s="77"/>
      <c r="E33" s="77"/>
      <c r="F33" s="77"/>
      <c r="G33" s="77"/>
      <c r="H33" s="77"/>
      <c r="I33" s="77"/>
      <c r="J33" s="99"/>
      <c r="K33" s="81"/>
      <c r="L33" s="105"/>
      <c r="M33" s="10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</row>
    <row r="34" spans="1:39" s="100" customFormat="1" ht="11.25" x14ac:dyDescent="0.2">
      <c r="A34" s="76">
        <v>401</v>
      </c>
      <c r="B34" s="76" t="s">
        <v>1106</v>
      </c>
      <c r="C34" s="76" t="s">
        <v>1108</v>
      </c>
      <c r="D34" s="77">
        <v>127</v>
      </c>
      <c r="E34" s="77">
        <v>127</v>
      </c>
      <c r="F34" s="78">
        <v>2109</v>
      </c>
      <c r="G34" s="77"/>
      <c r="H34" s="79">
        <v>40220</v>
      </c>
      <c r="I34" s="77" t="s">
        <v>906</v>
      </c>
      <c r="J34" s="80"/>
      <c r="K34" s="81"/>
      <c r="L34" s="77" t="s">
        <v>906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</row>
    <row r="35" spans="1:39" s="100" customFormat="1" ht="11.25" x14ac:dyDescent="0.2">
      <c r="A35" s="76">
        <v>414</v>
      </c>
      <c r="B35" s="76" t="s">
        <v>913</v>
      </c>
      <c r="C35" s="76" t="s">
        <v>914</v>
      </c>
      <c r="D35" s="77">
        <v>147</v>
      </c>
      <c r="E35" s="77">
        <v>149</v>
      </c>
      <c r="F35" s="78">
        <v>1600</v>
      </c>
      <c r="G35" s="77"/>
      <c r="H35" s="79"/>
      <c r="I35" s="77" t="s">
        <v>906</v>
      </c>
      <c r="J35" s="80"/>
      <c r="K35" s="81">
        <v>43653</v>
      </c>
      <c r="L35" s="77" t="s">
        <v>906</v>
      </c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</row>
    <row r="36" spans="1:39" s="100" customFormat="1" ht="11.25" x14ac:dyDescent="0.2">
      <c r="A36" s="76">
        <v>445</v>
      </c>
      <c r="B36" s="76" t="s">
        <v>1265</v>
      </c>
      <c r="C36" s="76" t="s">
        <v>1266</v>
      </c>
      <c r="D36" s="77">
        <v>295</v>
      </c>
      <c r="E36" s="77">
        <v>295</v>
      </c>
      <c r="F36" s="78">
        <v>11000</v>
      </c>
      <c r="G36" s="77"/>
      <c r="H36" s="79"/>
      <c r="I36" s="77" t="s">
        <v>906</v>
      </c>
      <c r="J36" s="80"/>
      <c r="K36" s="81"/>
      <c r="L36" s="77" t="s">
        <v>906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</row>
    <row r="37" spans="1:39" s="100" customFormat="1" ht="11.25" x14ac:dyDescent="0.2">
      <c r="A37" s="76">
        <v>446</v>
      </c>
      <c r="B37" s="76" t="s">
        <v>1263</v>
      </c>
      <c r="C37" s="76" t="s">
        <v>1264</v>
      </c>
      <c r="D37" s="77">
        <v>122</v>
      </c>
      <c r="E37" s="77">
        <v>122</v>
      </c>
      <c r="F37" s="78">
        <v>1200</v>
      </c>
      <c r="G37" s="77"/>
      <c r="H37" s="79"/>
      <c r="I37" s="77" t="s">
        <v>906</v>
      </c>
      <c r="J37" s="80"/>
      <c r="K37" s="81"/>
      <c r="L37" s="77" t="s">
        <v>906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</row>
    <row r="38" spans="1:39" s="100" customFormat="1" ht="11.25" x14ac:dyDescent="0.2">
      <c r="A38" s="76">
        <v>448</v>
      </c>
      <c r="B38" s="76" t="s">
        <v>1261</v>
      </c>
      <c r="C38" s="76" t="s">
        <v>1262</v>
      </c>
      <c r="D38" s="77">
        <v>53</v>
      </c>
      <c r="E38" s="77">
        <v>53</v>
      </c>
      <c r="F38" s="78"/>
      <c r="G38" s="77"/>
      <c r="H38" s="79"/>
      <c r="I38" s="77" t="s">
        <v>906</v>
      </c>
      <c r="J38" s="80"/>
      <c r="K38" s="81"/>
      <c r="L38" s="77" t="s">
        <v>906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</row>
    <row r="39" spans="1:39" s="100" customFormat="1" ht="11.25" x14ac:dyDescent="0.2">
      <c r="A39" s="76">
        <v>463</v>
      </c>
      <c r="B39" s="76" t="s">
        <v>1595</v>
      </c>
      <c r="C39" s="76" t="s">
        <v>1596</v>
      </c>
      <c r="D39" s="77">
        <v>174</v>
      </c>
      <c r="E39" s="77">
        <v>174</v>
      </c>
      <c r="F39" s="78">
        <v>1200</v>
      </c>
      <c r="G39" s="77"/>
      <c r="H39" s="79"/>
      <c r="I39" s="77" t="s">
        <v>906</v>
      </c>
      <c r="J39" s="80"/>
      <c r="K39" s="81"/>
      <c r="L39" s="77" t="s">
        <v>906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1:39" s="100" customFormat="1" ht="11.25" x14ac:dyDescent="0.2">
      <c r="A40" s="76">
        <v>465</v>
      </c>
      <c r="B40" s="76" t="s">
        <v>1285</v>
      </c>
      <c r="C40" s="76" t="s">
        <v>1286</v>
      </c>
      <c r="D40" s="77">
        <v>123</v>
      </c>
      <c r="E40" s="77">
        <v>123</v>
      </c>
      <c r="F40" s="78">
        <v>442</v>
      </c>
      <c r="G40" s="77"/>
      <c r="H40" s="79"/>
      <c r="I40" s="77" t="s">
        <v>906</v>
      </c>
      <c r="J40" s="80"/>
      <c r="K40" s="81"/>
      <c r="L40" s="77" t="s">
        <v>906</v>
      </c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</row>
    <row r="41" spans="1:39" s="100" customFormat="1" ht="11.25" x14ac:dyDescent="0.2">
      <c r="A41" s="76">
        <v>475</v>
      </c>
      <c r="B41" s="76" t="s">
        <v>1273</v>
      </c>
      <c r="C41" s="76" t="s">
        <v>1275</v>
      </c>
      <c r="D41" s="77">
        <v>288</v>
      </c>
      <c r="E41" s="77">
        <v>288</v>
      </c>
      <c r="F41" s="78">
        <v>70626</v>
      </c>
      <c r="G41" s="77"/>
      <c r="H41" s="79"/>
      <c r="I41" s="77" t="s">
        <v>906</v>
      </c>
      <c r="J41" s="80"/>
      <c r="K41" s="81"/>
      <c r="L41" s="77" t="s">
        <v>906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1:39" s="100" customFormat="1" ht="11.25" x14ac:dyDescent="0.2">
      <c r="A42" s="76">
        <v>476</v>
      </c>
      <c r="B42" s="76" t="s">
        <v>1274</v>
      </c>
      <c r="C42" s="76" t="s">
        <v>1276</v>
      </c>
      <c r="D42" s="77">
        <v>140</v>
      </c>
      <c r="E42" s="77">
        <v>140</v>
      </c>
      <c r="F42" s="78">
        <v>1206</v>
      </c>
      <c r="G42" s="77"/>
      <c r="H42" s="79"/>
      <c r="I42" s="77" t="s">
        <v>906</v>
      </c>
      <c r="J42" s="80"/>
      <c r="K42" s="81"/>
      <c r="L42" s="77" t="s">
        <v>906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1:39" s="100" customFormat="1" ht="11.25" x14ac:dyDescent="0.2">
      <c r="A43" s="76">
        <v>490</v>
      </c>
      <c r="B43" s="76" t="s">
        <v>1465</v>
      </c>
      <c r="C43" s="76"/>
      <c r="D43" s="77">
        <v>150</v>
      </c>
      <c r="E43" s="77">
        <v>150</v>
      </c>
      <c r="F43" s="78">
        <v>1100</v>
      </c>
      <c r="G43" s="77"/>
      <c r="H43" s="79"/>
      <c r="I43" s="77" t="s">
        <v>906</v>
      </c>
      <c r="J43" s="80">
        <v>0.02</v>
      </c>
      <c r="K43" s="81"/>
      <c r="L43" s="77" t="s">
        <v>906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  <row r="44" spans="1:39" s="100" customFormat="1" ht="11.25" x14ac:dyDescent="0.2">
      <c r="A44" s="76">
        <v>494</v>
      </c>
      <c r="B44" s="76" t="s">
        <v>1278</v>
      </c>
      <c r="C44" s="76" t="s">
        <v>1279</v>
      </c>
      <c r="D44" s="77">
        <v>315</v>
      </c>
      <c r="E44" s="77">
        <v>315</v>
      </c>
      <c r="F44" s="78">
        <v>20000</v>
      </c>
      <c r="G44" s="77"/>
      <c r="H44" s="79"/>
      <c r="I44" s="77" t="s">
        <v>906</v>
      </c>
      <c r="J44" s="80"/>
      <c r="K44" s="81"/>
      <c r="L44" s="77" t="s">
        <v>906</v>
      </c>
      <c r="M44" s="77">
        <v>194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</row>
    <row r="45" spans="1:39" s="100" customFormat="1" ht="11.25" x14ac:dyDescent="0.2">
      <c r="A45" s="76">
        <v>495</v>
      </c>
      <c r="B45" s="76" t="s">
        <v>915</v>
      </c>
      <c r="C45" s="76" t="s">
        <v>916</v>
      </c>
      <c r="D45" s="77">
        <v>362</v>
      </c>
      <c r="E45" s="77">
        <v>362</v>
      </c>
      <c r="F45" s="78">
        <v>33000</v>
      </c>
      <c r="G45" s="77"/>
      <c r="H45" s="79">
        <v>39436</v>
      </c>
      <c r="I45" s="77" t="s">
        <v>906</v>
      </c>
      <c r="J45" s="80"/>
      <c r="K45" s="81"/>
      <c r="L45" s="77" t="s">
        <v>906</v>
      </c>
      <c r="M45" s="77">
        <v>189</v>
      </c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</row>
    <row r="46" spans="1:39" s="100" customFormat="1" ht="11.25" x14ac:dyDescent="0.2">
      <c r="A46" s="76">
        <v>496</v>
      </c>
      <c r="B46" s="76" t="s">
        <v>1268</v>
      </c>
      <c r="C46" s="76" t="s">
        <v>1271</v>
      </c>
      <c r="D46" s="77">
        <v>94</v>
      </c>
      <c r="E46" s="77">
        <v>94</v>
      </c>
      <c r="F46" s="78"/>
      <c r="G46" s="77"/>
      <c r="H46" s="79"/>
      <c r="I46" s="77" t="s">
        <v>906</v>
      </c>
      <c r="J46" s="80"/>
      <c r="K46" s="81"/>
      <c r="L46" s="77" t="s">
        <v>906</v>
      </c>
      <c r="M46" s="77">
        <v>480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</row>
    <row r="47" spans="1:39" s="100" customFormat="1" ht="11.25" x14ac:dyDescent="0.2">
      <c r="A47" s="76">
        <v>497</v>
      </c>
      <c r="B47" s="76" t="s">
        <v>1269</v>
      </c>
      <c r="C47" s="76" t="s">
        <v>1270</v>
      </c>
      <c r="D47" s="77">
        <v>94</v>
      </c>
      <c r="E47" s="77">
        <v>94</v>
      </c>
      <c r="F47" s="78"/>
      <c r="G47" s="77"/>
      <c r="H47" s="79"/>
      <c r="I47" s="77" t="s">
        <v>906</v>
      </c>
      <c r="J47" s="80"/>
      <c r="K47" s="81"/>
      <c r="L47" s="77" t="s">
        <v>906</v>
      </c>
      <c r="M47" s="77">
        <v>481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</row>
    <row r="48" spans="1:39" s="100" customFormat="1" ht="11.25" x14ac:dyDescent="0.2">
      <c r="A48" s="76">
        <v>502</v>
      </c>
      <c r="B48" s="76" t="s">
        <v>1283</v>
      </c>
      <c r="C48" s="76" t="s">
        <v>1284</v>
      </c>
      <c r="D48" s="77">
        <v>180</v>
      </c>
      <c r="E48" s="77">
        <v>180</v>
      </c>
      <c r="F48" s="78">
        <v>1800</v>
      </c>
      <c r="G48" s="77"/>
      <c r="H48" s="79"/>
      <c r="I48" s="77" t="s">
        <v>906</v>
      </c>
      <c r="J48" s="80"/>
      <c r="K48" s="81"/>
      <c r="L48" s="77" t="s">
        <v>906</v>
      </c>
      <c r="M48" s="77">
        <v>402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</row>
    <row r="49" spans="1:39" s="100" customFormat="1" ht="11.25" x14ac:dyDescent="0.2">
      <c r="A49" s="76">
        <v>507</v>
      </c>
      <c r="B49" s="76" t="s">
        <v>1123</v>
      </c>
      <c r="C49" s="76" t="s">
        <v>1124</v>
      </c>
      <c r="D49" s="77">
        <v>107</v>
      </c>
      <c r="E49" s="77">
        <v>107</v>
      </c>
      <c r="F49" s="78">
        <v>300</v>
      </c>
      <c r="G49" s="77"/>
      <c r="H49" s="79"/>
      <c r="I49" s="77" t="s">
        <v>906</v>
      </c>
      <c r="J49" s="80"/>
      <c r="K49" s="81"/>
      <c r="L49" s="77" t="s">
        <v>906</v>
      </c>
      <c r="M49" s="77">
        <v>417</v>
      </c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</row>
    <row r="50" spans="1:39" s="100" customFormat="1" ht="11.25" x14ac:dyDescent="0.2">
      <c r="A50" s="76">
        <v>510</v>
      </c>
      <c r="B50" s="76" t="s">
        <v>1609</v>
      </c>
      <c r="C50" s="76" t="s">
        <v>1610</v>
      </c>
      <c r="D50" s="77">
        <v>218</v>
      </c>
      <c r="E50" s="77">
        <v>218</v>
      </c>
      <c r="F50" s="78"/>
      <c r="G50" s="77"/>
      <c r="H50" s="79"/>
      <c r="I50" s="77" t="s">
        <v>906</v>
      </c>
      <c r="J50" s="80"/>
      <c r="K50" s="81"/>
      <c r="L50" s="77" t="s">
        <v>906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</row>
    <row r="51" spans="1:39" s="100" customFormat="1" ht="11.25" x14ac:dyDescent="0.2">
      <c r="A51" s="76">
        <v>511</v>
      </c>
      <c r="B51" s="76" t="s">
        <v>1606</v>
      </c>
      <c r="C51" s="76" t="s">
        <v>1607</v>
      </c>
      <c r="D51" s="77">
        <v>150</v>
      </c>
      <c r="E51" s="77">
        <v>150</v>
      </c>
      <c r="F51" s="78">
        <v>3069</v>
      </c>
      <c r="G51" s="77"/>
      <c r="H51" s="79"/>
      <c r="I51" s="77" t="s">
        <v>906</v>
      </c>
      <c r="J51" s="80"/>
      <c r="K51" s="81"/>
      <c r="L51" s="77" t="s">
        <v>906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</row>
    <row r="52" spans="1:39" s="100" customFormat="1" ht="11.25" x14ac:dyDescent="0.2">
      <c r="A52" s="76">
        <v>512</v>
      </c>
      <c r="B52" s="76" t="s">
        <v>1288</v>
      </c>
      <c r="C52" s="76" t="s">
        <v>1436</v>
      </c>
      <c r="D52" s="77">
        <v>480</v>
      </c>
      <c r="E52" s="77">
        <v>502</v>
      </c>
      <c r="F52" s="78">
        <v>13000</v>
      </c>
      <c r="G52" s="77"/>
      <c r="H52" s="79"/>
      <c r="I52" s="77" t="s">
        <v>910</v>
      </c>
      <c r="J52" s="80"/>
      <c r="K52" s="81">
        <v>43893</v>
      </c>
      <c r="L52" s="77" t="s">
        <v>906</v>
      </c>
      <c r="M52" s="77">
        <v>112</v>
      </c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</row>
    <row r="53" spans="1:39" s="100" customFormat="1" ht="11.25" x14ac:dyDescent="0.2">
      <c r="A53" s="76">
        <v>515</v>
      </c>
      <c r="B53" s="76" t="s">
        <v>1303</v>
      </c>
      <c r="C53" s="76" t="s">
        <v>1435</v>
      </c>
      <c r="D53" s="77">
        <v>322</v>
      </c>
      <c r="E53" s="77">
        <v>322</v>
      </c>
      <c r="F53" s="78">
        <v>10000</v>
      </c>
      <c r="G53" s="77"/>
      <c r="H53" s="79"/>
      <c r="I53" s="77" t="s">
        <v>906</v>
      </c>
      <c r="J53" s="80"/>
      <c r="K53" s="81"/>
      <c r="L53" s="77" t="s">
        <v>906</v>
      </c>
      <c r="M53" s="77">
        <v>415</v>
      </c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</row>
    <row r="54" spans="1:39" s="100" customFormat="1" ht="11.25" x14ac:dyDescent="0.2">
      <c r="A54" s="76">
        <v>518</v>
      </c>
      <c r="B54" s="76" t="s">
        <v>1304</v>
      </c>
      <c r="C54" s="76" t="s">
        <v>1438</v>
      </c>
      <c r="D54" s="77">
        <v>317</v>
      </c>
      <c r="E54" s="77"/>
      <c r="F54" s="78">
        <v>14000</v>
      </c>
      <c r="G54" s="77"/>
      <c r="H54" s="79"/>
      <c r="I54" s="77" t="s">
        <v>906</v>
      </c>
      <c r="J54" s="80"/>
      <c r="K54" s="81"/>
      <c r="L54" s="77" t="s">
        <v>906</v>
      </c>
      <c r="M54" s="77">
        <v>111</v>
      </c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</row>
    <row r="55" spans="1:39" s="100" customFormat="1" ht="11.25" x14ac:dyDescent="0.2">
      <c r="A55" s="76">
        <v>521</v>
      </c>
      <c r="B55" s="76" t="s">
        <v>1260</v>
      </c>
      <c r="C55" s="76" t="s">
        <v>909</v>
      </c>
      <c r="D55" s="77">
        <v>270</v>
      </c>
      <c r="E55" s="77">
        <v>270</v>
      </c>
      <c r="F55" s="78">
        <v>26000</v>
      </c>
      <c r="G55" s="77">
        <v>148</v>
      </c>
      <c r="H55" s="79">
        <v>38701</v>
      </c>
      <c r="I55" s="77" t="s">
        <v>906</v>
      </c>
      <c r="J55" s="80"/>
      <c r="K55" s="81"/>
      <c r="L55" s="77" t="s">
        <v>906</v>
      </c>
      <c r="M55" s="77">
        <v>148</v>
      </c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</row>
    <row r="56" spans="1:39" s="100" customFormat="1" ht="11.25" x14ac:dyDescent="0.2">
      <c r="A56" s="76">
        <v>522</v>
      </c>
      <c r="B56" s="76" t="s">
        <v>1312</v>
      </c>
      <c r="C56" s="76" t="s">
        <v>1311</v>
      </c>
      <c r="D56" s="77">
        <v>196</v>
      </c>
      <c r="E56" s="77">
        <v>195</v>
      </c>
      <c r="F56" s="78">
        <v>9113</v>
      </c>
      <c r="G56" s="77"/>
      <c r="H56" s="79">
        <v>43434</v>
      </c>
      <c r="I56" s="77" t="s">
        <v>906</v>
      </c>
      <c r="J56" s="80"/>
      <c r="K56" s="81"/>
      <c r="L56" s="77" t="s">
        <v>906</v>
      </c>
      <c r="M56" s="77">
        <v>422</v>
      </c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</row>
    <row r="57" spans="1:39" s="100" customFormat="1" ht="11.25" x14ac:dyDescent="0.2">
      <c r="A57" s="76">
        <v>527</v>
      </c>
      <c r="B57" s="76" t="s">
        <v>1589</v>
      </c>
      <c r="C57" s="76" t="s">
        <v>1432</v>
      </c>
      <c r="D57" s="77">
        <v>200</v>
      </c>
      <c r="E57" s="77">
        <v>199</v>
      </c>
      <c r="F57" s="78">
        <v>13699</v>
      </c>
      <c r="G57" s="77"/>
      <c r="H57" s="79">
        <v>44550</v>
      </c>
      <c r="I57" s="77" t="s">
        <v>906</v>
      </c>
      <c r="J57" s="80"/>
      <c r="K57" s="81"/>
      <c r="L57" s="77" t="s">
        <v>906</v>
      </c>
      <c r="M57" s="77">
        <v>427</v>
      </c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</row>
    <row r="58" spans="1:39" s="100" customFormat="1" ht="11.25" x14ac:dyDescent="0.2">
      <c r="A58" s="76">
        <v>528</v>
      </c>
      <c r="B58" s="76" t="s">
        <v>1429</v>
      </c>
      <c r="C58" s="76" t="s">
        <v>1433</v>
      </c>
      <c r="D58" s="77">
        <v>97</v>
      </c>
      <c r="E58" s="77"/>
      <c r="F58" s="78">
        <v>2600</v>
      </c>
      <c r="G58" s="77"/>
      <c r="H58" s="79"/>
      <c r="I58" s="77" t="s">
        <v>906</v>
      </c>
      <c r="J58" s="80"/>
      <c r="K58" s="81"/>
      <c r="L58" s="77" t="s">
        <v>906</v>
      </c>
      <c r="M58" s="77">
        <v>105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</row>
    <row r="59" spans="1:39" s="100" customFormat="1" ht="11.25" x14ac:dyDescent="0.2">
      <c r="A59" s="76">
        <v>529</v>
      </c>
      <c r="B59" s="76" t="s">
        <v>1430</v>
      </c>
      <c r="C59" s="76" t="s">
        <v>1434</v>
      </c>
      <c r="D59" s="77">
        <v>91</v>
      </c>
      <c r="E59" s="77"/>
      <c r="F59" s="78">
        <v>266</v>
      </c>
      <c r="G59" s="77"/>
      <c r="H59" s="79"/>
      <c r="I59" s="77" t="s">
        <v>906</v>
      </c>
      <c r="J59" s="80"/>
      <c r="K59" s="81"/>
      <c r="L59" s="77" t="s">
        <v>906</v>
      </c>
      <c r="M59" s="77">
        <v>129</v>
      </c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</row>
    <row r="60" spans="1:39" s="100" customFormat="1" ht="11.25" x14ac:dyDescent="0.2">
      <c r="A60" s="76">
        <v>530</v>
      </c>
      <c r="B60" s="76"/>
      <c r="C60" s="76"/>
      <c r="D60" s="77"/>
      <c r="E60" s="77"/>
      <c r="F60" s="78"/>
      <c r="G60" s="77"/>
      <c r="H60" s="79"/>
      <c r="I60" s="77" t="s">
        <v>906</v>
      </c>
      <c r="J60" s="80"/>
      <c r="K60" s="81"/>
      <c r="L60" s="77" t="s">
        <v>906</v>
      </c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</row>
    <row r="61" spans="1:39" s="100" customFormat="1" ht="11.25" x14ac:dyDescent="0.2">
      <c r="A61" s="76">
        <v>531</v>
      </c>
      <c r="B61" s="76" t="s">
        <v>1617</v>
      </c>
      <c r="C61" s="76"/>
      <c r="D61" s="77">
        <v>75</v>
      </c>
      <c r="E61" s="77"/>
      <c r="F61" s="78"/>
      <c r="G61" s="77"/>
      <c r="H61" s="79"/>
      <c r="I61" s="77" t="s">
        <v>906</v>
      </c>
      <c r="J61" s="80"/>
      <c r="K61" s="81"/>
      <c r="L61" s="77" t="s">
        <v>906</v>
      </c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</row>
    <row r="62" spans="1:39" s="100" customFormat="1" ht="11.25" x14ac:dyDescent="0.2">
      <c r="A62" s="76">
        <v>532</v>
      </c>
      <c r="B62" s="76" t="s">
        <v>1207</v>
      </c>
      <c r="C62" s="76" t="s">
        <v>1208</v>
      </c>
      <c r="D62" s="77">
        <v>500</v>
      </c>
      <c r="E62" s="77">
        <v>500</v>
      </c>
      <c r="F62" s="78">
        <v>90000</v>
      </c>
      <c r="G62" s="77"/>
      <c r="H62" s="79"/>
      <c r="I62" s="77" t="s">
        <v>906</v>
      </c>
      <c r="J62" s="80"/>
      <c r="K62" s="81"/>
      <c r="L62" s="77" t="s">
        <v>906</v>
      </c>
      <c r="M62" s="77">
        <v>489</v>
      </c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</row>
    <row r="63" spans="1:39" s="100" customFormat="1" ht="11.25" x14ac:dyDescent="0.2">
      <c r="A63" s="76">
        <v>533</v>
      </c>
      <c r="B63" s="76" t="s">
        <v>1440</v>
      </c>
      <c r="C63" s="76" t="s">
        <v>1441</v>
      </c>
      <c r="D63" s="77">
        <v>152</v>
      </c>
      <c r="E63" s="77">
        <v>152</v>
      </c>
      <c r="F63" s="78"/>
      <c r="G63" s="77"/>
      <c r="H63" s="79"/>
      <c r="I63" s="77" t="s">
        <v>906</v>
      </c>
      <c r="J63" s="80"/>
      <c r="K63" s="81"/>
      <c r="L63" s="77" t="s">
        <v>906</v>
      </c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</row>
    <row r="64" spans="1:39" s="100" customFormat="1" ht="11.25" x14ac:dyDescent="0.2">
      <c r="A64" s="76">
        <v>534</v>
      </c>
      <c r="B64" s="76" t="s">
        <v>1281</v>
      </c>
      <c r="C64" s="76" t="s">
        <v>1282</v>
      </c>
      <c r="D64" s="77">
        <v>242</v>
      </c>
      <c r="E64" s="77">
        <v>242</v>
      </c>
      <c r="F64" s="78">
        <v>58000</v>
      </c>
      <c r="G64" s="77"/>
      <c r="H64" s="79"/>
      <c r="I64" s="77" t="s">
        <v>906</v>
      </c>
      <c r="J64" s="80"/>
      <c r="K64" s="81"/>
      <c r="L64" s="77" t="s">
        <v>906</v>
      </c>
      <c r="M64" s="77">
        <v>134</v>
      </c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</row>
    <row r="65" spans="1:39" s="100" customFormat="1" ht="11.25" x14ac:dyDescent="0.2">
      <c r="A65" s="76">
        <v>535</v>
      </c>
      <c r="B65" s="76"/>
      <c r="C65" s="76"/>
      <c r="D65" s="77"/>
      <c r="E65" s="77"/>
      <c r="F65" s="78"/>
      <c r="G65" s="77"/>
      <c r="H65" s="79"/>
      <c r="I65" s="77" t="s">
        <v>906</v>
      </c>
      <c r="J65" s="80"/>
      <c r="K65" s="81"/>
      <c r="L65" s="77" t="s">
        <v>906</v>
      </c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</row>
    <row r="66" spans="1:39" s="100" customFormat="1" ht="11.25" x14ac:dyDescent="0.2">
      <c r="A66" s="76">
        <v>536</v>
      </c>
      <c r="B66" s="76" t="s">
        <v>1443</v>
      </c>
      <c r="C66" s="76" t="s">
        <v>1442</v>
      </c>
      <c r="D66" s="77">
        <v>97</v>
      </c>
      <c r="E66" s="77">
        <v>97</v>
      </c>
      <c r="F66" s="78"/>
      <c r="G66" s="77"/>
      <c r="H66" s="79"/>
      <c r="I66" s="77" t="s">
        <v>906</v>
      </c>
      <c r="J66" s="80"/>
      <c r="K66" s="81"/>
      <c r="L66" s="77" t="s">
        <v>906</v>
      </c>
      <c r="M66" s="77">
        <v>136</v>
      </c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</row>
    <row r="67" spans="1:39" s="100" customFormat="1" ht="11.25" x14ac:dyDescent="0.2">
      <c r="A67" s="76">
        <v>537</v>
      </c>
      <c r="B67" s="76" t="s">
        <v>1590</v>
      </c>
      <c r="C67" s="76" t="s">
        <v>1437</v>
      </c>
      <c r="D67" s="77">
        <v>182</v>
      </c>
      <c r="E67" s="77"/>
      <c r="F67" s="78">
        <v>850</v>
      </c>
      <c r="G67" s="77">
        <v>517</v>
      </c>
      <c r="H67" s="79"/>
      <c r="I67" s="77" t="s">
        <v>906</v>
      </c>
      <c r="J67" s="80"/>
      <c r="K67" s="81"/>
      <c r="L67" s="77" t="s">
        <v>906</v>
      </c>
      <c r="M67" s="77">
        <v>517</v>
      </c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</row>
    <row r="68" spans="1:39" s="100" customFormat="1" ht="11.25" x14ac:dyDescent="0.2">
      <c r="A68" s="76">
        <v>538</v>
      </c>
      <c r="B68" s="76" t="s">
        <v>1454</v>
      </c>
      <c r="C68" s="76"/>
      <c r="D68" s="77">
        <v>231</v>
      </c>
      <c r="E68" s="77"/>
      <c r="F68" s="78">
        <v>32000</v>
      </c>
      <c r="G68" s="77"/>
      <c r="H68" s="79"/>
      <c r="I68" s="77" t="s">
        <v>906</v>
      </c>
      <c r="J68" s="80"/>
      <c r="K68" s="81"/>
      <c r="L68" s="77" t="s">
        <v>906</v>
      </c>
      <c r="M68" s="77">
        <v>138</v>
      </c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</row>
    <row r="69" spans="1:39" s="100" customFormat="1" ht="11.25" x14ac:dyDescent="0.2">
      <c r="A69" s="76">
        <v>539</v>
      </c>
      <c r="B69" s="76" t="s">
        <v>1646</v>
      </c>
      <c r="C69" s="76"/>
      <c r="D69" s="77">
        <v>100</v>
      </c>
      <c r="E69" s="77"/>
      <c r="F69" s="78">
        <v>280</v>
      </c>
      <c r="G69" s="77"/>
      <c r="H69" s="79"/>
      <c r="I69" s="77" t="s">
        <v>906</v>
      </c>
      <c r="J69" s="80"/>
      <c r="K69" s="81"/>
      <c r="L69" s="77" t="s">
        <v>906</v>
      </c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</row>
    <row r="70" spans="1:39" s="100" customFormat="1" ht="11.25" x14ac:dyDescent="0.2">
      <c r="A70" s="76">
        <v>540</v>
      </c>
      <c r="B70" s="76" t="s">
        <v>1455</v>
      </c>
      <c r="C70" s="76"/>
      <c r="D70" s="77">
        <v>238</v>
      </c>
      <c r="E70" s="77"/>
      <c r="F70" s="78">
        <v>20000</v>
      </c>
      <c r="G70" s="77"/>
      <c r="H70" s="79"/>
      <c r="I70" s="77" t="s">
        <v>906</v>
      </c>
      <c r="J70" s="80"/>
      <c r="K70" s="81"/>
      <c r="L70" s="77" t="s">
        <v>906</v>
      </c>
      <c r="M70" s="77">
        <v>140</v>
      </c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</row>
    <row r="71" spans="1:39" s="100" customFormat="1" ht="11.25" x14ac:dyDescent="0.2">
      <c r="A71" s="76">
        <v>541</v>
      </c>
      <c r="B71" s="76" t="s">
        <v>1446</v>
      </c>
      <c r="C71" s="76" t="s">
        <v>1447</v>
      </c>
      <c r="D71" s="77">
        <v>71</v>
      </c>
      <c r="E71" s="77"/>
      <c r="F71" s="78"/>
      <c r="G71" s="77">
        <v>441</v>
      </c>
      <c r="H71" s="79"/>
      <c r="I71" s="77" t="s">
        <v>906</v>
      </c>
      <c r="J71" s="80"/>
      <c r="K71" s="81"/>
      <c r="L71" s="77" t="s">
        <v>906</v>
      </c>
      <c r="M71" s="77">
        <v>441</v>
      </c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</row>
    <row r="72" spans="1:39" s="100" customFormat="1" ht="11.25" x14ac:dyDescent="0.2">
      <c r="A72" s="76">
        <v>542</v>
      </c>
      <c r="B72" s="76" t="s">
        <v>1530</v>
      </c>
      <c r="C72" s="76"/>
      <c r="D72" s="77">
        <v>119</v>
      </c>
      <c r="E72" s="77"/>
      <c r="F72" s="78"/>
      <c r="G72" s="77"/>
      <c r="H72" s="79"/>
      <c r="I72" s="77" t="s">
        <v>906</v>
      </c>
      <c r="J72" s="80"/>
      <c r="K72" s="81"/>
      <c r="L72" s="77" t="s">
        <v>906</v>
      </c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</row>
    <row r="73" spans="1:39" s="100" customFormat="1" ht="11.25" x14ac:dyDescent="0.2">
      <c r="A73" s="76">
        <v>543</v>
      </c>
      <c r="B73" s="76" t="s">
        <v>1611</v>
      </c>
      <c r="C73" s="76" t="s">
        <v>1612</v>
      </c>
      <c r="D73" s="77">
        <v>116</v>
      </c>
      <c r="E73" s="77">
        <v>116</v>
      </c>
      <c r="F73" s="78"/>
      <c r="G73" s="77"/>
      <c r="H73" s="79"/>
      <c r="I73" s="77" t="s">
        <v>906</v>
      </c>
      <c r="J73" s="80"/>
      <c r="K73" s="81"/>
      <c r="L73" s="77" t="s">
        <v>906</v>
      </c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</row>
    <row r="74" spans="1:39" s="100" customFormat="1" ht="11.25" x14ac:dyDescent="0.2">
      <c r="A74" s="76">
        <v>544</v>
      </c>
      <c r="B74" s="76" t="s">
        <v>1613</v>
      </c>
      <c r="C74" s="76" t="s">
        <v>1614</v>
      </c>
      <c r="D74" s="77">
        <v>198</v>
      </c>
      <c r="E74" s="77">
        <v>198</v>
      </c>
      <c r="F74" s="78">
        <v>5000</v>
      </c>
      <c r="G74" s="77"/>
      <c r="H74" s="79"/>
      <c r="I74" s="77" t="s">
        <v>906</v>
      </c>
      <c r="J74" s="80"/>
      <c r="K74" s="81"/>
      <c r="L74" s="77" t="s">
        <v>906</v>
      </c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</row>
    <row r="75" spans="1:39" s="100" customFormat="1" ht="11.25" x14ac:dyDescent="0.2">
      <c r="A75" s="76">
        <v>545</v>
      </c>
      <c r="B75" s="76" t="s">
        <v>1277</v>
      </c>
      <c r="C75" s="76"/>
      <c r="D75" s="77">
        <v>407</v>
      </c>
      <c r="E75" s="77">
        <v>407</v>
      </c>
      <c r="F75" s="78">
        <v>11685</v>
      </c>
      <c r="G75" s="77"/>
      <c r="H75" s="79"/>
      <c r="I75" s="77" t="s">
        <v>906</v>
      </c>
      <c r="J75" s="80"/>
      <c r="K75" s="81"/>
      <c r="L75" s="77" t="s">
        <v>906</v>
      </c>
      <c r="M75" s="77">
        <v>487</v>
      </c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</row>
    <row r="76" spans="1:39" s="100" customFormat="1" ht="11.25" x14ac:dyDescent="0.2">
      <c r="A76" s="76">
        <v>546</v>
      </c>
      <c r="B76" s="76"/>
      <c r="C76" s="76"/>
      <c r="D76" s="77"/>
      <c r="E76" s="77"/>
      <c r="F76" s="78"/>
      <c r="G76" s="77"/>
      <c r="H76" s="79"/>
      <c r="I76" s="77" t="s">
        <v>906</v>
      </c>
      <c r="J76" s="80"/>
      <c r="K76" s="81"/>
      <c r="L76" s="77" t="s">
        <v>906</v>
      </c>
      <c r="M76" s="77">
        <v>526</v>
      </c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</row>
    <row r="77" spans="1:39" s="100" customFormat="1" ht="11.25" x14ac:dyDescent="0.2">
      <c r="A77" s="76">
        <v>547</v>
      </c>
      <c r="B77" s="76" t="s">
        <v>1532</v>
      </c>
      <c r="C77" s="76" t="s">
        <v>1282</v>
      </c>
      <c r="D77" s="77">
        <v>0</v>
      </c>
      <c r="E77" s="77">
        <v>0</v>
      </c>
      <c r="F77" s="78"/>
      <c r="G77" s="77"/>
      <c r="H77" s="79"/>
      <c r="I77" s="77" t="s">
        <v>906</v>
      </c>
      <c r="J77" s="80"/>
      <c r="K77" s="81"/>
      <c r="L77" s="77" t="s">
        <v>906</v>
      </c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</row>
    <row r="78" spans="1:39" s="100" customFormat="1" ht="11.25" x14ac:dyDescent="0.2">
      <c r="A78" s="76">
        <v>548</v>
      </c>
      <c r="B78" s="76" t="s">
        <v>1456</v>
      </c>
      <c r="C78" s="76" t="s">
        <v>1457</v>
      </c>
      <c r="D78" s="77">
        <v>399</v>
      </c>
      <c r="E78" s="77">
        <v>399</v>
      </c>
      <c r="F78" s="78">
        <v>30000</v>
      </c>
      <c r="G78" s="77">
        <v>558</v>
      </c>
      <c r="H78" s="79"/>
      <c r="I78" s="77" t="s">
        <v>906</v>
      </c>
      <c r="J78" s="80"/>
      <c r="K78" s="81"/>
      <c r="L78" s="77" t="s">
        <v>906</v>
      </c>
      <c r="M78" s="77">
        <v>149</v>
      </c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</row>
    <row r="79" spans="1:39" s="100" customFormat="1" ht="11.25" x14ac:dyDescent="0.2">
      <c r="A79" s="76">
        <v>549</v>
      </c>
      <c r="B79" s="76" t="s">
        <v>1460</v>
      </c>
      <c r="C79" s="76" t="s">
        <v>1461</v>
      </c>
      <c r="D79" s="77">
        <v>134</v>
      </c>
      <c r="E79" s="77"/>
      <c r="F79" s="78"/>
      <c r="G79" s="77"/>
      <c r="H79" s="79"/>
      <c r="I79" s="77" t="s">
        <v>906</v>
      </c>
      <c r="J79" s="80">
        <v>3.5000000000000003E-2</v>
      </c>
      <c r="K79" s="81"/>
      <c r="L79" s="77" t="s">
        <v>906</v>
      </c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</row>
    <row r="80" spans="1:39" s="100" customFormat="1" ht="11.25" x14ac:dyDescent="0.2">
      <c r="A80" s="76">
        <v>550</v>
      </c>
      <c r="B80" s="76" t="s">
        <v>1463</v>
      </c>
      <c r="C80" s="76"/>
      <c r="D80" s="77">
        <v>113</v>
      </c>
      <c r="E80" s="77"/>
      <c r="F80" s="78">
        <v>3200</v>
      </c>
      <c r="G80" s="77"/>
      <c r="H80" s="79"/>
      <c r="I80" s="77" t="s">
        <v>906</v>
      </c>
      <c r="J80" s="80"/>
      <c r="K80" s="81"/>
      <c r="L80" s="77" t="s">
        <v>906</v>
      </c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</row>
    <row r="81" spans="1:39" s="100" customFormat="1" ht="11.25" x14ac:dyDescent="0.2">
      <c r="A81" s="76">
        <v>551</v>
      </c>
      <c r="B81" s="76" t="s">
        <v>1464</v>
      </c>
      <c r="C81" s="76"/>
      <c r="D81" s="77">
        <v>89</v>
      </c>
      <c r="E81" s="77"/>
      <c r="F81" s="78">
        <v>625</v>
      </c>
      <c r="G81" s="77"/>
      <c r="H81" s="79"/>
      <c r="I81" s="77" t="s">
        <v>906</v>
      </c>
      <c r="J81" s="80"/>
      <c r="K81" s="81"/>
      <c r="L81" s="77" t="s">
        <v>906</v>
      </c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</row>
    <row r="82" spans="1:39" s="100" customFormat="1" ht="11.25" x14ac:dyDescent="0.2">
      <c r="A82" s="76">
        <v>552</v>
      </c>
      <c r="B82" s="76"/>
      <c r="C82" s="76"/>
      <c r="D82" s="77"/>
      <c r="E82" s="77"/>
      <c r="F82" s="78"/>
      <c r="G82" s="77"/>
      <c r="H82" s="79"/>
      <c r="I82" s="77" t="s">
        <v>906</v>
      </c>
      <c r="J82" s="80"/>
      <c r="K82" s="81"/>
      <c r="L82" s="77" t="s">
        <v>906</v>
      </c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</row>
    <row r="83" spans="1:39" s="100" customFormat="1" ht="11.25" x14ac:dyDescent="0.2">
      <c r="A83" s="76">
        <v>553</v>
      </c>
      <c r="B83" s="76" t="s">
        <v>1536</v>
      </c>
      <c r="C83" s="76"/>
      <c r="D83" s="77">
        <v>290</v>
      </c>
      <c r="E83" s="77"/>
      <c r="F83" s="78">
        <v>8100</v>
      </c>
      <c r="G83" s="77"/>
      <c r="H83" s="79"/>
      <c r="I83" s="77" t="s">
        <v>906</v>
      </c>
      <c r="J83" s="80"/>
      <c r="K83" s="81"/>
      <c r="L83" s="77" t="s">
        <v>906</v>
      </c>
      <c r="M83" s="77">
        <v>153</v>
      </c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</row>
    <row r="84" spans="1:39" s="100" customFormat="1" ht="11.25" x14ac:dyDescent="0.2">
      <c r="A84" s="76">
        <v>554</v>
      </c>
      <c r="B84" s="76" t="s">
        <v>1135</v>
      </c>
      <c r="C84" s="76" t="s">
        <v>1107</v>
      </c>
      <c r="D84" s="77">
        <v>135</v>
      </c>
      <c r="E84" s="77">
        <v>135</v>
      </c>
      <c r="F84" s="78">
        <v>5000</v>
      </c>
      <c r="G84" s="77"/>
      <c r="H84" s="79"/>
      <c r="I84" s="77" t="s">
        <v>906</v>
      </c>
      <c r="J84" s="80"/>
      <c r="K84" s="81"/>
      <c r="L84" s="77" t="s">
        <v>906</v>
      </c>
      <c r="M84" s="77">
        <v>453</v>
      </c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</row>
    <row r="85" spans="1:39" s="100" customFormat="1" ht="11.25" x14ac:dyDescent="0.2">
      <c r="A85" s="76">
        <v>555</v>
      </c>
      <c r="B85" s="76" t="s">
        <v>911</v>
      </c>
      <c r="C85" s="76" t="s">
        <v>912</v>
      </c>
      <c r="D85" s="77">
        <v>128</v>
      </c>
      <c r="E85" s="77">
        <v>128</v>
      </c>
      <c r="F85" s="78"/>
      <c r="G85" s="77"/>
      <c r="H85" s="79"/>
      <c r="I85" s="77" t="s">
        <v>906</v>
      </c>
      <c r="J85" s="80"/>
      <c r="K85" s="81"/>
      <c r="L85" s="77" t="s">
        <v>906</v>
      </c>
      <c r="M85" s="77">
        <v>413</v>
      </c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</row>
    <row r="86" spans="1:39" s="100" customFormat="1" ht="11.25" x14ac:dyDescent="0.2">
      <c r="A86" s="76">
        <v>556</v>
      </c>
      <c r="B86" s="76"/>
      <c r="C86" s="76"/>
      <c r="D86" s="77"/>
      <c r="E86" s="77"/>
      <c r="F86" s="78"/>
      <c r="G86" s="77"/>
      <c r="H86" s="79"/>
      <c r="I86" s="77" t="s">
        <v>906</v>
      </c>
      <c r="J86" s="80"/>
      <c r="K86" s="81"/>
      <c r="L86" s="77" t="s">
        <v>906</v>
      </c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</row>
    <row r="87" spans="1:39" s="100" customFormat="1" ht="11.25" x14ac:dyDescent="0.2">
      <c r="A87" s="76">
        <v>557</v>
      </c>
      <c r="B87" s="76"/>
      <c r="C87" s="76"/>
      <c r="D87" s="77"/>
      <c r="E87" s="77"/>
      <c r="F87" s="78"/>
      <c r="G87" s="77"/>
      <c r="H87" s="79"/>
      <c r="I87" s="77" t="s">
        <v>906</v>
      </c>
      <c r="J87" s="80"/>
      <c r="K87" s="81"/>
      <c r="L87" s="77" t="s">
        <v>906</v>
      </c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</row>
    <row r="88" spans="1:39" s="100" customFormat="1" ht="11.25" x14ac:dyDescent="0.2">
      <c r="A88" s="76">
        <v>558</v>
      </c>
      <c r="B88" s="76"/>
      <c r="C88" s="76"/>
      <c r="D88" s="77"/>
      <c r="E88" s="77"/>
      <c r="F88" s="78"/>
      <c r="G88" s="77"/>
      <c r="H88" s="79"/>
      <c r="I88" s="77" t="s">
        <v>906</v>
      </c>
      <c r="J88" s="80"/>
      <c r="K88" s="81"/>
      <c r="L88" s="77" t="s">
        <v>906</v>
      </c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</row>
    <row r="89" spans="1:39" s="100" customFormat="1" ht="11.25" x14ac:dyDescent="0.2">
      <c r="A89" s="76">
        <v>559</v>
      </c>
      <c r="B89" s="76"/>
      <c r="C89" s="76"/>
      <c r="D89" s="77"/>
      <c r="E89" s="77"/>
      <c r="F89" s="78"/>
      <c r="G89" s="77"/>
      <c r="H89" s="79"/>
      <c r="I89" s="77" t="s">
        <v>906</v>
      </c>
      <c r="J89" s="80"/>
      <c r="K89" s="81"/>
      <c r="L89" s="77" t="s">
        <v>906</v>
      </c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</row>
    <row r="90" spans="1:39" s="100" customFormat="1" ht="11.25" x14ac:dyDescent="0.2">
      <c r="A90" s="76">
        <v>560</v>
      </c>
      <c r="B90" s="76"/>
      <c r="C90" s="76"/>
      <c r="D90" s="77"/>
      <c r="E90" s="77"/>
      <c r="F90" s="78"/>
      <c r="G90" s="77"/>
      <c r="H90" s="79"/>
      <c r="I90" s="77" t="s">
        <v>906</v>
      </c>
      <c r="J90" s="80"/>
      <c r="K90" s="81"/>
      <c r="L90" s="77" t="s">
        <v>906</v>
      </c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</row>
    <row r="91" spans="1:39" s="100" customFormat="1" ht="11.25" x14ac:dyDescent="0.2">
      <c r="A91" s="76">
        <v>561</v>
      </c>
      <c r="B91" s="76" t="s">
        <v>1305</v>
      </c>
      <c r="C91" s="76" t="s">
        <v>1306</v>
      </c>
      <c r="D91" s="77">
        <v>219</v>
      </c>
      <c r="E91" s="77"/>
      <c r="F91" s="78">
        <v>16000</v>
      </c>
      <c r="G91" s="77">
        <v>519</v>
      </c>
      <c r="H91" s="79"/>
      <c r="I91" s="77" t="s">
        <v>906</v>
      </c>
      <c r="J91" s="80"/>
      <c r="K91" s="81"/>
      <c r="L91" s="77" t="s">
        <v>906</v>
      </c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</row>
    <row r="92" spans="1:39" s="100" customFormat="1" ht="11.25" x14ac:dyDescent="0.2">
      <c r="A92" s="76">
        <v>562</v>
      </c>
      <c r="B92" s="76" t="s">
        <v>1535</v>
      </c>
      <c r="C92" s="76"/>
      <c r="D92" s="77">
        <v>390</v>
      </c>
      <c r="E92" s="77"/>
      <c r="F92" s="78">
        <v>15000</v>
      </c>
      <c r="G92" s="77"/>
      <c r="H92" s="79"/>
      <c r="I92" s="77" t="s">
        <v>906</v>
      </c>
      <c r="J92" s="80"/>
      <c r="K92" s="81"/>
      <c r="L92" s="77" t="s">
        <v>906</v>
      </c>
      <c r="M92" s="77">
        <v>132</v>
      </c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</row>
    <row r="93" spans="1:39" s="100" customFormat="1" ht="11.25" x14ac:dyDescent="0.2">
      <c r="A93" s="76">
        <v>563</v>
      </c>
      <c r="B93" s="76" t="s">
        <v>1534</v>
      </c>
      <c r="C93" s="76"/>
      <c r="D93" s="77">
        <v>480</v>
      </c>
      <c r="E93" s="77"/>
      <c r="F93" s="78">
        <v>52000</v>
      </c>
      <c r="G93" s="77"/>
      <c r="H93" s="79"/>
      <c r="I93" s="77" t="s">
        <v>906</v>
      </c>
      <c r="J93" s="80"/>
      <c r="K93" s="81"/>
      <c r="L93" s="77" t="s">
        <v>906</v>
      </c>
      <c r="M93" s="77">
        <v>133</v>
      </c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</row>
    <row r="94" spans="1:39" s="100" customFormat="1" ht="11.25" x14ac:dyDescent="0.2">
      <c r="A94" s="76">
        <v>564</v>
      </c>
      <c r="B94" s="76"/>
      <c r="C94" s="76"/>
      <c r="D94" s="77"/>
      <c r="E94" s="77"/>
      <c r="F94" s="78"/>
      <c r="G94" s="77"/>
      <c r="H94" s="79"/>
      <c r="I94" s="77" t="s">
        <v>906</v>
      </c>
      <c r="J94" s="80"/>
      <c r="K94" s="81"/>
      <c r="L94" s="77" t="s">
        <v>906</v>
      </c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</row>
    <row r="95" spans="1:39" s="100" customFormat="1" ht="11.25" x14ac:dyDescent="0.2">
      <c r="A95" s="76">
        <v>565</v>
      </c>
      <c r="B95" s="76" t="s">
        <v>1545</v>
      </c>
      <c r="C95" s="76"/>
      <c r="D95" s="77">
        <v>115</v>
      </c>
      <c r="E95" s="77"/>
      <c r="F95" s="78"/>
      <c r="G95" s="77"/>
      <c r="H95" s="79"/>
      <c r="I95" s="77" t="s">
        <v>906</v>
      </c>
      <c r="J95" s="80"/>
      <c r="K95" s="81"/>
      <c r="L95" s="77" t="s">
        <v>906</v>
      </c>
      <c r="M95" s="77">
        <v>155</v>
      </c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</row>
    <row r="96" spans="1:39" s="100" customFormat="1" ht="11.25" x14ac:dyDescent="0.2">
      <c r="A96" s="76">
        <v>566</v>
      </c>
      <c r="B96" s="76" t="s">
        <v>1546</v>
      </c>
      <c r="C96" s="76"/>
      <c r="D96" s="77">
        <v>114</v>
      </c>
      <c r="E96" s="77"/>
      <c r="F96" s="78"/>
      <c r="G96" s="77"/>
      <c r="H96" s="79"/>
      <c r="I96" s="77" t="s">
        <v>906</v>
      </c>
      <c r="J96" s="80"/>
      <c r="K96" s="81"/>
      <c r="L96" s="77" t="s">
        <v>906</v>
      </c>
      <c r="M96" s="77">
        <v>156</v>
      </c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</row>
    <row r="97" spans="1:39" s="100" customFormat="1" ht="11.25" x14ac:dyDescent="0.2">
      <c r="A97" s="76">
        <v>567</v>
      </c>
      <c r="B97" s="76" t="s">
        <v>1547</v>
      </c>
      <c r="C97" s="76"/>
      <c r="D97" s="77">
        <v>88</v>
      </c>
      <c r="E97" s="77"/>
      <c r="F97" s="78"/>
      <c r="G97" s="77"/>
      <c r="H97" s="79"/>
      <c r="I97" s="77" t="s">
        <v>906</v>
      </c>
      <c r="J97" s="80"/>
      <c r="K97" s="81"/>
      <c r="L97" s="77" t="s">
        <v>906</v>
      </c>
      <c r="M97" s="77">
        <v>157</v>
      </c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</row>
    <row r="98" spans="1:39" s="100" customFormat="1" ht="11.25" x14ac:dyDescent="0.2">
      <c r="A98" s="76">
        <v>568</v>
      </c>
      <c r="B98" s="76" t="s">
        <v>1537</v>
      </c>
      <c r="C98" s="76" t="s">
        <v>1538</v>
      </c>
      <c r="D98" s="77">
        <v>82</v>
      </c>
      <c r="E98" s="77"/>
      <c r="F98" s="78">
        <v>0</v>
      </c>
      <c r="G98" s="77"/>
      <c r="H98" s="79"/>
      <c r="I98" s="77" t="s">
        <v>906</v>
      </c>
      <c r="J98" s="80"/>
      <c r="K98" s="81"/>
      <c r="L98" s="77" t="s">
        <v>906</v>
      </c>
      <c r="M98" s="77">
        <v>158</v>
      </c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</row>
    <row r="99" spans="1:39" s="100" customFormat="1" ht="11.25" x14ac:dyDescent="0.2">
      <c r="A99" s="76">
        <v>569</v>
      </c>
      <c r="B99" s="76" t="s">
        <v>1539</v>
      </c>
      <c r="C99" s="76" t="s">
        <v>1540</v>
      </c>
      <c r="D99" s="77">
        <v>88</v>
      </c>
      <c r="E99" s="77"/>
      <c r="F99" s="78"/>
      <c r="G99" s="77"/>
      <c r="H99" s="79"/>
      <c r="I99" s="77" t="s">
        <v>906</v>
      </c>
      <c r="J99" s="80"/>
      <c r="K99" s="81"/>
      <c r="L99" s="77" t="s">
        <v>906</v>
      </c>
      <c r="M99" s="77">
        <v>159</v>
      </c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</row>
    <row r="100" spans="1:39" s="100" customFormat="1" ht="11.25" x14ac:dyDescent="0.2">
      <c r="A100" s="76">
        <v>570</v>
      </c>
      <c r="B100" s="76" t="s">
        <v>1541</v>
      </c>
      <c r="C100" s="76" t="s">
        <v>1542</v>
      </c>
      <c r="D100" s="77">
        <v>81</v>
      </c>
      <c r="E100" s="77"/>
      <c r="F100" s="78"/>
      <c r="G100" s="77"/>
      <c r="H100" s="79"/>
      <c r="I100" s="77" t="s">
        <v>906</v>
      </c>
      <c r="J100" s="80"/>
      <c r="K100" s="81"/>
      <c r="L100" s="77" t="s">
        <v>906</v>
      </c>
      <c r="M100" s="77">
        <v>160</v>
      </c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</row>
    <row r="101" spans="1:39" s="100" customFormat="1" ht="11.25" x14ac:dyDescent="0.2">
      <c r="A101" s="76">
        <v>571</v>
      </c>
      <c r="B101" s="76" t="s">
        <v>1543</v>
      </c>
      <c r="C101" s="76" t="s">
        <v>1544</v>
      </c>
      <c r="D101" s="77">
        <v>355</v>
      </c>
      <c r="E101" s="77"/>
      <c r="F101" s="78">
        <v>23000</v>
      </c>
      <c r="G101" s="77">
        <v>151</v>
      </c>
      <c r="H101" s="79"/>
      <c r="I101" s="77" t="s">
        <v>906</v>
      </c>
      <c r="J101" s="80"/>
      <c r="K101" s="81"/>
      <c r="L101" s="77" t="s">
        <v>906</v>
      </c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</row>
    <row r="102" spans="1:39" s="100" customFormat="1" ht="11.25" x14ac:dyDescent="0.2">
      <c r="A102" s="76">
        <v>572</v>
      </c>
      <c r="B102" s="76" t="s">
        <v>1125</v>
      </c>
      <c r="C102" s="76" t="s">
        <v>1126</v>
      </c>
      <c r="D102" s="77">
        <v>90</v>
      </c>
      <c r="E102" s="77">
        <v>90</v>
      </c>
      <c r="F102" s="78">
        <v>855</v>
      </c>
      <c r="G102" s="77"/>
      <c r="H102" s="79"/>
      <c r="I102" s="77" t="s">
        <v>906</v>
      </c>
      <c r="J102" s="80"/>
      <c r="K102" s="81"/>
      <c r="L102" s="77" t="s">
        <v>906</v>
      </c>
      <c r="M102" s="77">
        <v>508</v>
      </c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</row>
    <row r="103" spans="1:39" s="100" customFormat="1" ht="11.25" x14ac:dyDescent="0.2">
      <c r="A103" s="76">
        <v>573</v>
      </c>
      <c r="B103" s="76"/>
      <c r="C103" s="76"/>
      <c r="D103" s="77"/>
      <c r="E103" s="77"/>
      <c r="F103" s="78"/>
      <c r="G103" s="77"/>
      <c r="H103" s="79"/>
      <c r="I103" s="77" t="s">
        <v>906</v>
      </c>
      <c r="J103" s="80"/>
      <c r="K103" s="81"/>
      <c r="L103" s="77" t="s">
        <v>906</v>
      </c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</row>
    <row r="104" spans="1:39" s="100" customFormat="1" ht="11.25" x14ac:dyDescent="0.2">
      <c r="A104" s="76">
        <v>574</v>
      </c>
      <c r="B104" s="76" t="s">
        <v>1548</v>
      </c>
      <c r="C104" s="76" t="s">
        <v>1549</v>
      </c>
      <c r="D104" s="77">
        <v>62</v>
      </c>
      <c r="E104" s="77"/>
      <c r="F104" s="78">
        <v>0</v>
      </c>
      <c r="G104" s="77">
        <v>154</v>
      </c>
      <c r="H104" s="79"/>
      <c r="I104" s="77" t="s">
        <v>906</v>
      </c>
      <c r="J104" s="80"/>
      <c r="K104" s="81"/>
      <c r="L104" s="77" t="s">
        <v>906</v>
      </c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</row>
    <row r="105" spans="1:39" s="100" customFormat="1" ht="11.25" x14ac:dyDescent="0.2">
      <c r="A105" s="76">
        <v>575</v>
      </c>
      <c r="B105" s="76" t="s">
        <v>1569</v>
      </c>
      <c r="C105" s="76"/>
      <c r="D105" s="77">
        <v>168</v>
      </c>
      <c r="E105" s="77"/>
      <c r="F105" s="78"/>
      <c r="G105" s="77"/>
      <c r="H105" s="79"/>
      <c r="I105" s="77" t="s">
        <v>906</v>
      </c>
      <c r="J105" s="80"/>
      <c r="K105" s="81"/>
      <c r="L105" s="77" t="s">
        <v>906</v>
      </c>
      <c r="M105" s="77">
        <v>127</v>
      </c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</row>
    <row r="106" spans="1:39" s="100" customFormat="1" ht="11.25" x14ac:dyDescent="0.2">
      <c r="A106" s="76">
        <v>576</v>
      </c>
      <c r="B106" s="76" t="s">
        <v>1550</v>
      </c>
      <c r="C106" s="76" t="s">
        <v>1551</v>
      </c>
      <c r="D106" s="77">
        <v>353</v>
      </c>
      <c r="E106" s="77"/>
      <c r="F106" s="78">
        <v>30000</v>
      </c>
      <c r="G106" s="77"/>
      <c r="H106" s="79"/>
      <c r="I106" s="77" t="s">
        <v>906</v>
      </c>
      <c r="J106" s="80"/>
      <c r="K106" s="81"/>
      <c r="L106" s="77" t="s">
        <v>906</v>
      </c>
      <c r="M106" s="77">
        <v>137</v>
      </c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</row>
    <row r="107" spans="1:39" s="100" customFormat="1" ht="11.25" x14ac:dyDescent="0.2">
      <c r="A107" s="76">
        <v>577</v>
      </c>
      <c r="B107" s="76"/>
      <c r="C107" s="76"/>
      <c r="D107" s="77"/>
      <c r="E107" s="77"/>
      <c r="F107" s="78"/>
      <c r="G107" s="77"/>
      <c r="H107" s="79"/>
      <c r="I107" s="77" t="s">
        <v>906</v>
      </c>
      <c r="J107" s="80"/>
      <c r="K107" s="81"/>
      <c r="L107" s="77" t="s">
        <v>906</v>
      </c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</row>
    <row r="108" spans="1:39" s="100" customFormat="1" ht="11.25" x14ac:dyDescent="0.2">
      <c r="A108" s="76">
        <v>578</v>
      </c>
      <c r="B108" s="76" t="s">
        <v>1567</v>
      </c>
      <c r="C108" s="76" t="s">
        <v>1568</v>
      </c>
      <c r="D108" s="77">
        <v>64</v>
      </c>
      <c r="E108" s="77"/>
      <c r="F108" s="78">
        <v>0</v>
      </c>
      <c r="G108" s="77"/>
      <c r="H108" s="79"/>
      <c r="I108" s="77" t="s">
        <v>906</v>
      </c>
      <c r="J108" s="80"/>
      <c r="K108" s="81"/>
      <c r="L108" s="77" t="s">
        <v>906</v>
      </c>
      <c r="M108" s="77">
        <v>115</v>
      </c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</row>
    <row r="109" spans="1:39" s="100" customFormat="1" ht="11.25" x14ac:dyDescent="0.2">
      <c r="A109" s="76">
        <v>579</v>
      </c>
      <c r="B109" s="76" t="s">
        <v>1570</v>
      </c>
      <c r="C109" s="76" t="s">
        <v>1571</v>
      </c>
      <c r="D109" s="77">
        <v>81</v>
      </c>
      <c r="E109" s="77"/>
      <c r="F109" s="78">
        <v>650</v>
      </c>
      <c r="G109" s="77"/>
      <c r="H109" s="79"/>
      <c r="I109" s="77" t="s">
        <v>906</v>
      </c>
      <c r="J109" s="80"/>
      <c r="K109" s="81"/>
      <c r="L109" s="77" t="s">
        <v>906</v>
      </c>
      <c r="M109" s="77">
        <v>142</v>
      </c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</row>
    <row r="110" spans="1:39" s="100" customFormat="1" ht="11.25" x14ac:dyDescent="0.2">
      <c r="A110" s="76">
        <v>580</v>
      </c>
      <c r="B110" s="76" t="s">
        <v>1463</v>
      </c>
      <c r="C110" s="76"/>
      <c r="D110" s="77">
        <v>113</v>
      </c>
      <c r="E110" s="77"/>
      <c r="F110" s="78">
        <v>3200</v>
      </c>
      <c r="G110" s="77">
        <v>550</v>
      </c>
      <c r="H110" s="79"/>
      <c r="I110" s="77" t="s">
        <v>906</v>
      </c>
      <c r="J110" s="80"/>
      <c r="K110" s="81"/>
      <c r="L110" s="77" t="s">
        <v>906</v>
      </c>
      <c r="M110" s="77">
        <v>550</v>
      </c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</row>
    <row r="111" spans="1:39" s="100" customFormat="1" ht="11.25" x14ac:dyDescent="0.2">
      <c r="A111" s="76">
        <v>581</v>
      </c>
      <c r="B111" s="76"/>
      <c r="C111" s="76"/>
      <c r="D111" s="77"/>
      <c r="E111" s="77"/>
      <c r="F111" s="78"/>
      <c r="G111" s="77"/>
      <c r="H111" s="79"/>
      <c r="I111" s="77" t="s">
        <v>906</v>
      </c>
      <c r="J111" s="80"/>
      <c r="K111" s="81"/>
      <c r="L111" s="77" t="s">
        <v>906</v>
      </c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</row>
    <row r="112" spans="1:39" s="100" customFormat="1" ht="11.25" x14ac:dyDescent="0.2">
      <c r="A112" s="76">
        <v>582</v>
      </c>
      <c r="B112" s="76" t="s">
        <v>1572</v>
      </c>
      <c r="C112" s="76" t="s">
        <v>1575</v>
      </c>
      <c r="D112" s="77">
        <v>107</v>
      </c>
      <c r="E112" s="77"/>
      <c r="F112" s="78">
        <v>0</v>
      </c>
      <c r="G112" s="77"/>
      <c r="H112" s="79"/>
      <c r="I112" s="77" t="s">
        <v>906</v>
      </c>
      <c r="J112" s="80"/>
      <c r="K112" s="81"/>
      <c r="L112" s="77" t="s">
        <v>906</v>
      </c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</row>
    <row r="113" spans="1:39" s="100" customFormat="1" ht="11.25" x14ac:dyDescent="0.2">
      <c r="A113" s="76">
        <v>583</v>
      </c>
      <c r="B113" s="76" t="s">
        <v>1576</v>
      </c>
      <c r="C113" s="76" t="s">
        <v>1577</v>
      </c>
      <c r="D113" s="77">
        <v>135</v>
      </c>
      <c r="E113" s="77"/>
      <c r="F113" s="78">
        <v>3800</v>
      </c>
      <c r="G113" s="77"/>
      <c r="H113" s="79"/>
      <c r="I113" s="77" t="s">
        <v>906</v>
      </c>
      <c r="J113" s="80"/>
      <c r="K113" s="81"/>
      <c r="L113" s="77" t="s">
        <v>906</v>
      </c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</row>
    <row r="114" spans="1:39" s="100" customFormat="1" ht="11.25" x14ac:dyDescent="0.2">
      <c r="A114" s="76">
        <v>584</v>
      </c>
      <c r="B114" s="76" t="s">
        <v>1573</v>
      </c>
      <c r="C114" s="76" t="s">
        <v>1578</v>
      </c>
      <c r="D114" s="77">
        <v>187</v>
      </c>
      <c r="E114" s="77"/>
      <c r="F114" s="78">
        <v>6000</v>
      </c>
      <c r="G114" s="77"/>
      <c r="H114" s="79"/>
      <c r="I114" s="77" t="s">
        <v>906</v>
      </c>
      <c r="J114" s="80"/>
      <c r="K114" s="81"/>
      <c r="L114" s="77" t="s">
        <v>906</v>
      </c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</row>
    <row r="115" spans="1:39" s="100" customFormat="1" ht="11.25" x14ac:dyDescent="0.2">
      <c r="A115" s="76">
        <v>585</v>
      </c>
      <c r="B115" s="76" t="s">
        <v>1574</v>
      </c>
      <c r="C115" s="76" t="s">
        <v>1579</v>
      </c>
      <c r="D115" s="77">
        <v>123</v>
      </c>
      <c r="E115" s="77"/>
      <c r="F115" s="78">
        <v>1412</v>
      </c>
      <c r="G115" s="77"/>
      <c r="H115" s="79"/>
      <c r="I115" s="77" t="s">
        <v>906</v>
      </c>
      <c r="J115" s="80"/>
      <c r="K115" s="81"/>
      <c r="L115" s="77" t="s">
        <v>906</v>
      </c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</row>
    <row r="116" spans="1:39" s="100" customFormat="1" ht="11.25" x14ac:dyDescent="0.2">
      <c r="A116" s="76">
        <v>586</v>
      </c>
      <c r="B116" s="76" t="s">
        <v>1580</v>
      </c>
      <c r="C116" s="76" t="s">
        <v>1581</v>
      </c>
      <c r="D116" s="77">
        <v>130</v>
      </c>
      <c r="E116" s="77"/>
      <c r="F116" s="78">
        <v>2600</v>
      </c>
      <c r="G116" s="77"/>
      <c r="H116" s="79"/>
      <c r="I116" s="77" t="s">
        <v>906</v>
      </c>
      <c r="J116" s="80"/>
      <c r="K116" s="81"/>
      <c r="L116" s="77" t="s">
        <v>906</v>
      </c>
      <c r="M116" s="77">
        <v>150</v>
      </c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</row>
    <row r="117" spans="1:39" s="100" customFormat="1" ht="11.25" x14ac:dyDescent="0.2">
      <c r="A117" s="76">
        <v>587</v>
      </c>
      <c r="B117" s="76" t="s">
        <v>1582</v>
      </c>
      <c r="C117" s="76" t="s">
        <v>1583</v>
      </c>
      <c r="D117" s="77">
        <v>312</v>
      </c>
      <c r="E117" s="77"/>
      <c r="F117" s="78">
        <v>24000</v>
      </c>
      <c r="G117" s="77"/>
      <c r="H117" s="79"/>
      <c r="I117" s="77" t="s">
        <v>906</v>
      </c>
      <c r="J117" s="80"/>
      <c r="K117" s="81"/>
      <c r="L117" s="77" t="s">
        <v>906</v>
      </c>
      <c r="M117" s="77">
        <v>152</v>
      </c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</row>
    <row r="118" spans="1:39" s="100" customFormat="1" ht="11.25" x14ac:dyDescent="0.2">
      <c r="A118" s="76">
        <v>588</v>
      </c>
      <c r="B118" s="76" t="s">
        <v>1584</v>
      </c>
      <c r="C118" s="76" t="s">
        <v>1585</v>
      </c>
      <c r="D118" s="77">
        <v>245</v>
      </c>
      <c r="E118" s="77"/>
      <c r="F118" s="78">
        <v>19000</v>
      </c>
      <c r="G118" s="77"/>
      <c r="H118" s="79"/>
      <c r="I118" s="77" t="s">
        <v>906</v>
      </c>
      <c r="J118" s="80"/>
      <c r="K118" s="81"/>
      <c r="L118" s="77" t="s">
        <v>906</v>
      </c>
      <c r="M118" s="77">
        <v>144</v>
      </c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</row>
    <row r="119" spans="1:39" s="100" customFormat="1" ht="11.25" x14ac:dyDescent="0.2">
      <c r="A119" s="76">
        <v>589</v>
      </c>
      <c r="B119" s="76" t="s">
        <v>1586</v>
      </c>
      <c r="C119" s="76" t="s">
        <v>1587</v>
      </c>
      <c r="D119" s="77">
        <v>150</v>
      </c>
      <c r="E119" s="77"/>
      <c r="F119" s="78">
        <v>8400</v>
      </c>
      <c r="G119" s="77"/>
      <c r="H119" s="79"/>
      <c r="I119" s="77" t="s">
        <v>906</v>
      </c>
      <c r="J119" s="80"/>
      <c r="K119" s="81"/>
      <c r="L119" s="77" t="s">
        <v>906</v>
      </c>
      <c r="M119" s="77">
        <v>411</v>
      </c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</row>
    <row r="120" spans="1:39" s="100" customFormat="1" ht="11.25" x14ac:dyDescent="0.2">
      <c r="A120" s="76">
        <v>590</v>
      </c>
      <c r="B120" s="76" t="s">
        <v>1588</v>
      </c>
      <c r="C120" s="76"/>
      <c r="D120" s="77">
        <v>108</v>
      </c>
      <c r="E120" s="77"/>
      <c r="F120" s="78">
        <v>3400</v>
      </c>
      <c r="G120" s="77"/>
      <c r="H120" s="79"/>
      <c r="I120" s="77" t="s">
        <v>906</v>
      </c>
      <c r="J120" s="205"/>
      <c r="K120" s="206"/>
      <c r="L120" s="77" t="s">
        <v>906</v>
      </c>
      <c r="M120" s="77">
        <v>143</v>
      </c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</row>
    <row r="121" spans="1:39" s="100" customFormat="1" ht="11.25" x14ac:dyDescent="0.2">
      <c r="A121" s="76">
        <v>591</v>
      </c>
      <c r="B121" s="76" t="s">
        <v>1591</v>
      </c>
      <c r="C121" s="76" t="s">
        <v>1592</v>
      </c>
      <c r="D121" s="77">
        <v>283</v>
      </c>
      <c r="E121" s="77"/>
      <c r="F121" s="78">
        <v>7372</v>
      </c>
      <c r="G121" s="77"/>
      <c r="H121" s="79"/>
      <c r="I121" s="77" t="s">
        <v>906</v>
      </c>
      <c r="J121" s="205"/>
      <c r="K121" s="206"/>
      <c r="L121" s="77" t="s">
        <v>906</v>
      </c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</row>
    <row r="122" spans="1:39" s="100" customFormat="1" ht="11.25" x14ac:dyDescent="0.2">
      <c r="A122" s="76">
        <v>592</v>
      </c>
      <c r="B122" s="76" t="s">
        <v>1593</v>
      </c>
      <c r="C122" s="76"/>
      <c r="D122" s="77">
        <v>121</v>
      </c>
      <c r="E122" s="77"/>
      <c r="F122" s="78"/>
      <c r="G122" s="77"/>
      <c r="H122" s="79"/>
      <c r="I122" s="77" t="s">
        <v>906</v>
      </c>
      <c r="J122" s="205"/>
      <c r="K122" s="206"/>
      <c r="L122" s="77" t="s">
        <v>906</v>
      </c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</row>
    <row r="123" spans="1:39" s="100" customFormat="1" ht="11.25" x14ac:dyDescent="0.2">
      <c r="A123" s="76">
        <v>593</v>
      </c>
      <c r="B123" s="76" t="s">
        <v>1598</v>
      </c>
      <c r="C123" s="76" t="s">
        <v>1599</v>
      </c>
      <c r="D123" s="77">
        <v>85</v>
      </c>
      <c r="E123" s="77"/>
      <c r="F123" s="78">
        <v>315</v>
      </c>
      <c r="G123" s="77"/>
      <c r="H123" s="79"/>
      <c r="I123" s="77" t="s">
        <v>906</v>
      </c>
      <c r="J123" s="205"/>
      <c r="K123" s="206"/>
      <c r="L123" s="77" t="s">
        <v>906</v>
      </c>
      <c r="M123" s="77">
        <v>193</v>
      </c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</row>
    <row r="124" spans="1:39" s="100" customFormat="1" ht="11.25" x14ac:dyDescent="0.2">
      <c r="A124" s="76">
        <v>594</v>
      </c>
      <c r="B124" s="76" t="s">
        <v>1594</v>
      </c>
      <c r="C124" s="76"/>
      <c r="D124" s="77">
        <v>94</v>
      </c>
      <c r="E124" s="77"/>
      <c r="F124" s="78"/>
      <c r="G124" s="77">
        <v>694</v>
      </c>
      <c r="H124" s="79"/>
      <c r="I124" s="77" t="s">
        <v>906</v>
      </c>
      <c r="J124" s="205"/>
      <c r="K124" s="206"/>
      <c r="L124" s="77" t="s">
        <v>906</v>
      </c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</row>
    <row r="125" spans="1:39" s="100" customFormat="1" ht="11.25" x14ac:dyDescent="0.2">
      <c r="A125" s="76">
        <v>595</v>
      </c>
      <c r="B125" s="76" t="s">
        <v>1597</v>
      </c>
      <c r="C125" s="76"/>
      <c r="D125" s="77">
        <v>288</v>
      </c>
      <c r="E125" s="77"/>
      <c r="F125" s="78"/>
      <c r="G125" s="77">
        <v>195</v>
      </c>
      <c r="H125" s="79"/>
      <c r="I125" s="77" t="s">
        <v>906</v>
      </c>
      <c r="J125" s="205"/>
      <c r="K125" s="206"/>
      <c r="L125" s="77" t="s">
        <v>906</v>
      </c>
      <c r="M125" s="77">
        <v>195</v>
      </c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</row>
    <row r="126" spans="1:39" s="100" customFormat="1" ht="11.25" x14ac:dyDescent="0.2">
      <c r="A126" s="76">
        <v>596</v>
      </c>
      <c r="B126" s="76"/>
      <c r="C126" s="76"/>
      <c r="D126" s="77"/>
      <c r="E126" s="77"/>
      <c r="F126" s="78"/>
      <c r="G126" s="77"/>
      <c r="H126" s="79"/>
      <c r="I126" s="77" t="s">
        <v>906</v>
      </c>
      <c r="J126" s="205"/>
      <c r="K126" s="206"/>
      <c r="L126" s="77" t="s">
        <v>906</v>
      </c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</row>
    <row r="127" spans="1:39" s="100" customFormat="1" ht="11.25" x14ac:dyDescent="0.2">
      <c r="A127" s="76">
        <v>597</v>
      </c>
      <c r="B127" s="76" t="s">
        <v>1663</v>
      </c>
      <c r="C127" s="76" t="s">
        <v>1120</v>
      </c>
      <c r="D127" s="77">
        <v>144</v>
      </c>
      <c r="E127" s="77"/>
      <c r="F127" s="78">
        <v>2847</v>
      </c>
      <c r="G127" s="77"/>
      <c r="H127" s="79"/>
      <c r="I127" s="77" t="s">
        <v>906</v>
      </c>
      <c r="J127" s="205"/>
      <c r="K127" s="206"/>
      <c r="L127" s="77" t="s">
        <v>906</v>
      </c>
      <c r="M127" s="77">
        <v>404</v>
      </c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</row>
    <row r="128" spans="1:39" s="100" customFormat="1" ht="11.25" x14ac:dyDescent="0.2">
      <c r="A128" s="76">
        <v>598</v>
      </c>
      <c r="B128" s="76" t="s">
        <v>1625</v>
      </c>
      <c r="C128" s="76"/>
      <c r="D128" s="77">
        <v>0</v>
      </c>
      <c r="E128" s="77"/>
      <c r="F128" s="78"/>
      <c r="G128" s="77"/>
      <c r="H128" s="79"/>
      <c r="I128" s="77" t="s">
        <v>906</v>
      </c>
      <c r="J128" s="80"/>
      <c r="K128" s="81"/>
      <c r="L128" s="77" t="s">
        <v>906</v>
      </c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</row>
    <row r="129" spans="1:39" s="100" customFormat="1" ht="11.25" x14ac:dyDescent="0.2">
      <c r="A129" s="76">
        <v>599</v>
      </c>
      <c r="B129" s="76" t="s">
        <v>1615</v>
      </c>
      <c r="C129" s="76"/>
      <c r="D129" s="77">
        <v>288</v>
      </c>
      <c r="E129" s="77"/>
      <c r="F129" s="78">
        <v>30000</v>
      </c>
      <c r="G129" s="77">
        <v>595</v>
      </c>
      <c r="H129" s="79"/>
      <c r="I129" s="77" t="s">
        <v>906</v>
      </c>
      <c r="J129" s="80"/>
      <c r="K129" s="81"/>
      <c r="L129" s="77" t="s">
        <v>906</v>
      </c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</row>
    <row r="130" spans="1:39" s="100" customFormat="1" ht="11.25" x14ac:dyDescent="0.2">
      <c r="A130" s="76">
        <v>600</v>
      </c>
      <c r="B130" s="76" t="s">
        <v>1602</v>
      </c>
      <c r="C130" s="76" t="s">
        <v>1603</v>
      </c>
      <c r="D130" s="77">
        <v>388</v>
      </c>
      <c r="E130" s="77"/>
      <c r="F130" s="78"/>
      <c r="G130" s="77"/>
      <c r="H130" s="79"/>
      <c r="I130" s="77" t="s">
        <v>906</v>
      </c>
      <c r="J130" s="80"/>
      <c r="K130" s="81"/>
      <c r="L130" s="77" t="s">
        <v>906</v>
      </c>
      <c r="M130" s="77">
        <v>300</v>
      </c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</row>
    <row r="131" spans="1:39" s="100" customFormat="1" ht="11.25" x14ac:dyDescent="0.2">
      <c r="A131" s="76">
        <v>601</v>
      </c>
      <c r="B131" s="76" t="s">
        <v>1618</v>
      </c>
      <c r="C131" s="76"/>
      <c r="D131" s="77">
        <v>90</v>
      </c>
      <c r="E131" s="77"/>
      <c r="F131" s="78"/>
      <c r="G131" s="77"/>
      <c r="H131" s="79"/>
      <c r="I131" s="77" t="s">
        <v>906</v>
      </c>
      <c r="J131" s="80"/>
      <c r="K131" s="81"/>
      <c r="L131" s="77" t="s">
        <v>906</v>
      </c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</row>
    <row r="132" spans="1:39" s="100" customFormat="1" ht="11.25" x14ac:dyDescent="0.2">
      <c r="A132" s="76">
        <v>602</v>
      </c>
      <c r="B132" s="76" t="s">
        <v>1619</v>
      </c>
      <c r="C132" s="76"/>
      <c r="D132" s="77">
        <v>56</v>
      </c>
      <c r="E132" s="77"/>
      <c r="F132" s="78"/>
      <c r="G132" s="77"/>
      <c r="H132" s="79"/>
      <c r="I132" s="77" t="s">
        <v>906</v>
      </c>
      <c r="J132" s="80"/>
      <c r="K132" s="81"/>
      <c r="L132" s="77" t="s">
        <v>906</v>
      </c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</row>
    <row r="133" spans="1:39" s="100" customFormat="1" ht="11.25" x14ac:dyDescent="0.2">
      <c r="A133" s="76">
        <v>603</v>
      </c>
      <c r="B133" s="76"/>
      <c r="C133" s="76"/>
      <c r="D133" s="77"/>
      <c r="E133" s="77"/>
      <c r="F133" s="78"/>
      <c r="G133" s="77"/>
      <c r="H133" s="79"/>
      <c r="I133" s="77" t="s">
        <v>906</v>
      </c>
      <c r="J133" s="80"/>
      <c r="K133" s="81"/>
      <c r="L133" s="77" t="s">
        <v>906</v>
      </c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</row>
    <row r="134" spans="1:39" s="100" customFormat="1" ht="11.25" x14ac:dyDescent="0.2">
      <c r="A134" s="76">
        <v>604</v>
      </c>
      <c r="B134" s="76"/>
      <c r="C134" s="76"/>
      <c r="D134" s="77"/>
      <c r="E134" s="77"/>
      <c r="F134" s="78"/>
      <c r="G134" s="77"/>
      <c r="H134" s="79"/>
      <c r="I134" s="77" t="s">
        <v>906</v>
      </c>
      <c r="J134" s="80"/>
      <c r="K134" s="81"/>
      <c r="L134" s="77" t="s">
        <v>906</v>
      </c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</row>
    <row r="135" spans="1:39" s="100" customFormat="1" ht="11.25" x14ac:dyDescent="0.2">
      <c r="A135" s="76">
        <v>605</v>
      </c>
      <c r="B135" s="76"/>
      <c r="C135" s="76"/>
      <c r="D135" s="77"/>
      <c r="E135" s="77"/>
      <c r="F135" s="78"/>
      <c r="G135" s="77"/>
      <c r="H135" s="79"/>
      <c r="I135" s="77" t="s">
        <v>906</v>
      </c>
      <c r="J135" s="80"/>
      <c r="K135" s="81"/>
      <c r="L135" s="77" t="s">
        <v>906</v>
      </c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</row>
    <row r="136" spans="1:39" s="100" customFormat="1" ht="11.25" x14ac:dyDescent="0.2">
      <c r="A136" s="76">
        <v>606</v>
      </c>
      <c r="B136" s="76" t="s">
        <v>1620</v>
      </c>
      <c r="C136" s="76"/>
      <c r="D136" s="77">
        <v>106</v>
      </c>
      <c r="E136" s="77"/>
      <c r="F136" s="78"/>
      <c r="G136" s="77"/>
      <c r="H136" s="79"/>
      <c r="I136" s="77" t="s">
        <v>906</v>
      </c>
      <c r="J136" s="80"/>
      <c r="K136" s="81"/>
      <c r="L136" s="77" t="s">
        <v>906</v>
      </c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</row>
    <row r="137" spans="1:39" s="100" customFormat="1" ht="11.25" x14ac:dyDescent="0.2">
      <c r="A137" s="76">
        <v>607</v>
      </c>
      <c r="B137" s="76" t="s">
        <v>1605</v>
      </c>
      <c r="C137" s="76"/>
      <c r="D137" s="77"/>
      <c r="E137" s="77"/>
      <c r="F137" s="78"/>
      <c r="G137" s="77"/>
      <c r="H137" s="79"/>
      <c r="I137" s="77" t="s">
        <v>906</v>
      </c>
      <c r="J137" s="80"/>
      <c r="K137" s="81"/>
      <c r="L137" s="77" t="s">
        <v>906</v>
      </c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</row>
    <row r="138" spans="1:39" s="100" customFormat="1" ht="11.25" x14ac:dyDescent="0.2">
      <c r="A138" s="76">
        <v>608</v>
      </c>
      <c r="B138" s="76" t="s">
        <v>1608</v>
      </c>
      <c r="C138" s="76"/>
      <c r="D138" s="77">
        <v>79</v>
      </c>
      <c r="E138" s="77"/>
      <c r="F138" s="78"/>
      <c r="G138" s="77"/>
      <c r="H138" s="79"/>
      <c r="I138" s="77" t="s">
        <v>906</v>
      </c>
      <c r="J138" s="205"/>
      <c r="K138" s="206"/>
      <c r="L138" s="77" t="s">
        <v>906</v>
      </c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</row>
    <row r="139" spans="1:39" s="100" customFormat="1" ht="11.25" x14ac:dyDescent="0.2">
      <c r="A139" s="76">
        <v>609</v>
      </c>
      <c r="B139" s="76" t="s">
        <v>1616</v>
      </c>
      <c r="C139" s="76"/>
      <c r="D139" s="77">
        <v>116</v>
      </c>
      <c r="E139" s="77"/>
      <c r="F139" s="78"/>
      <c r="G139" s="77"/>
      <c r="H139" s="79"/>
      <c r="I139" s="77" t="s">
        <v>906</v>
      </c>
      <c r="J139" s="205"/>
      <c r="K139" s="206"/>
      <c r="L139" s="77" t="s">
        <v>906</v>
      </c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</row>
    <row r="140" spans="1:39" s="100" customFormat="1" ht="11.25" x14ac:dyDescent="0.2">
      <c r="A140" s="76">
        <v>610</v>
      </c>
      <c r="B140" s="76"/>
      <c r="C140" s="76"/>
      <c r="D140" s="77"/>
      <c r="E140" s="77"/>
      <c r="F140" s="78"/>
      <c r="G140" s="77"/>
      <c r="H140" s="79"/>
      <c r="I140" s="77" t="s">
        <v>906</v>
      </c>
      <c r="J140" s="205"/>
      <c r="K140" s="206"/>
      <c r="L140" s="77" t="s">
        <v>906</v>
      </c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</row>
    <row r="141" spans="1:39" s="100" customFormat="1" ht="11.25" x14ac:dyDescent="0.2">
      <c r="A141" s="76">
        <v>611</v>
      </c>
      <c r="B141" s="76" t="s">
        <v>1621</v>
      </c>
      <c r="C141" s="76"/>
      <c r="D141" s="77"/>
      <c r="E141" s="77"/>
      <c r="F141" s="78"/>
      <c r="G141" s="77"/>
      <c r="H141" s="79"/>
      <c r="I141" s="77" t="s">
        <v>906</v>
      </c>
      <c r="J141" s="205"/>
      <c r="K141" s="206"/>
      <c r="L141" s="77" t="s">
        <v>906</v>
      </c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</row>
    <row r="142" spans="1:39" s="100" customFormat="1" ht="11.25" x14ac:dyDescent="0.2">
      <c r="A142" s="76">
        <v>612</v>
      </c>
      <c r="B142" s="76" t="s">
        <v>1622</v>
      </c>
      <c r="C142" s="76"/>
      <c r="D142" s="77">
        <v>150</v>
      </c>
      <c r="E142" s="77"/>
      <c r="F142" s="78">
        <v>3600</v>
      </c>
      <c r="G142" s="77"/>
      <c r="H142" s="79"/>
      <c r="I142" s="77" t="s">
        <v>906</v>
      </c>
      <c r="J142" s="205"/>
      <c r="K142" s="206"/>
      <c r="L142" s="77" t="s">
        <v>906</v>
      </c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</row>
    <row r="143" spans="1:39" s="100" customFormat="1" ht="11.25" x14ac:dyDescent="0.2">
      <c r="A143" s="76">
        <v>613</v>
      </c>
      <c r="B143" s="76" t="s">
        <v>1623</v>
      </c>
      <c r="C143" s="76"/>
      <c r="D143" s="77">
        <v>95</v>
      </c>
      <c r="E143" s="77"/>
      <c r="F143" s="78">
        <v>2000</v>
      </c>
      <c r="G143" s="77"/>
      <c r="H143" s="79"/>
      <c r="I143" s="77" t="s">
        <v>906</v>
      </c>
      <c r="J143" s="205"/>
      <c r="K143" s="206"/>
      <c r="L143" s="77" t="s">
        <v>906</v>
      </c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</row>
    <row r="144" spans="1:39" s="100" customFormat="1" ht="11.25" x14ac:dyDescent="0.2">
      <c r="A144" s="76">
        <v>614</v>
      </c>
      <c r="B144" s="76" t="s">
        <v>1633</v>
      </c>
      <c r="C144" s="76"/>
      <c r="D144" s="77">
        <v>150</v>
      </c>
      <c r="E144" s="77"/>
      <c r="F144" s="78">
        <v>4916</v>
      </c>
      <c r="G144" s="77"/>
      <c r="H144" s="79"/>
      <c r="I144" s="77" t="s">
        <v>906</v>
      </c>
      <c r="J144" s="80"/>
      <c r="K144" s="81"/>
      <c r="L144" s="77" t="s">
        <v>906</v>
      </c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</row>
    <row r="145" spans="1:39" s="100" customFormat="1" ht="11.25" x14ac:dyDescent="0.2">
      <c r="A145" s="76">
        <v>615</v>
      </c>
      <c r="B145" s="76"/>
      <c r="C145" s="76"/>
      <c r="D145" s="77"/>
      <c r="E145" s="77"/>
      <c r="F145" s="78"/>
      <c r="G145" s="77"/>
      <c r="H145" s="79"/>
      <c r="I145" s="77" t="s">
        <v>906</v>
      </c>
      <c r="J145" s="80"/>
      <c r="K145" s="81"/>
      <c r="L145" s="77" t="s">
        <v>906</v>
      </c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</row>
    <row r="146" spans="1:39" s="100" customFormat="1" ht="11.25" x14ac:dyDescent="0.2">
      <c r="A146" s="76">
        <v>616</v>
      </c>
      <c r="B146" s="76" t="s">
        <v>1627</v>
      </c>
      <c r="C146" s="76"/>
      <c r="D146" s="77">
        <v>279</v>
      </c>
      <c r="E146" s="77"/>
      <c r="F146" s="78">
        <v>4229</v>
      </c>
      <c r="G146" s="77"/>
      <c r="H146" s="79"/>
      <c r="I146" s="77" t="s">
        <v>906</v>
      </c>
      <c r="J146" s="80"/>
      <c r="K146" s="81"/>
      <c r="L146" s="77" t="s">
        <v>906</v>
      </c>
      <c r="M146" s="77">
        <v>116</v>
      </c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</row>
    <row r="147" spans="1:39" s="100" customFormat="1" ht="11.25" x14ac:dyDescent="0.2">
      <c r="A147" s="76">
        <v>617</v>
      </c>
      <c r="B147" s="76"/>
      <c r="C147" s="76"/>
      <c r="D147" s="77"/>
      <c r="E147" s="77"/>
      <c r="F147" s="78"/>
      <c r="G147" s="77"/>
      <c r="H147" s="79"/>
      <c r="I147" s="77" t="s">
        <v>906</v>
      </c>
      <c r="J147" s="80"/>
      <c r="K147" s="81"/>
      <c r="L147" s="77" t="s">
        <v>906</v>
      </c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</row>
    <row r="148" spans="1:39" s="100" customFormat="1" ht="11.25" x14ac:dyDescent="0.2">
      <c r="A148" s="76">
        <v>618</v>
      </c>
      <c r="B148" s="76"/>
      <c r="C148" s="76"/>
      <c r="D148" s="77"/>
      <c r="E148" s="77"/>
      <c r="F148" s="78"/>
      <c r="G148" s="77"/>
      <c r="H148" s="79"/>
      <c r="I148" s="77" t="s">
        <v>906</v>
      </c>
      <c r="J148" s="80"/>
      <c r="K148" s="81"/>
      <c r="L148" s="77" t="s">
        <v>906</v>
      </c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</row>
    <row r="149" spans="1:39" s="100" customFormat="1" ht="11.25" x14ac:dyDescent="0.2">
      <c r="A149" s="76">
        <v>619</v>
      </c>
      <c r="B149" s="76" t="s">
        <v>1632</v>
      </c>
      <c r="C149" s="76"/>
      <c r="D149" s="77">
        <v>248</v>
      </c>
      <c r="E149" s="77"/>
      <c r="F149" s="78">
        <v>19000</v>
      </c>
      <c r="G149" s="77"/>
      <c r="H149" s="79"/>
      <c r="I149" s="77" t="s">
        <v>906</v>
      </c>
      <c r="J149" s="80"/>
      <c r="K149" s="81"/>
      <c r="L149" s="77" t="s">
        <v>906</v>
      </c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</row>
    <row r="150" spans="1:39" s="100" customFormat="1" ht="11.25" x14ac:dyDescent="0.2">
      <c r="A150" s="76">
        <v>620</v>
      </c>
      <c r="B150" s="76" t="s">
        <v>1602</v>
      </c>
      <c r="C150" s="76" t="s">
        <v>1603</v>
      </c>
      <c r="D150" s="77">
        <v>388</v>
      </c>
      <c r="E150" s="77"/>
      <c r="F150" s="78">
        <v>38000</v>
      </c>
      <c r="G150" s="77"/>
      <c r="H150" s="79"/>
      <c r="I150" s="77" t="s">
        <v>906</v>
      </c>
      <c r="J150" s="80"/>
      <c r="K150" s="81"/>
      <c r="L150" s="77" t="s">
        <v>906</v>
      </c>
      <c r="M150" s="77">
        <v>600</v>
      </c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</row>
    <row r="151" spans="1:39" s="100" customFormat="1" ht="11.25" x14ac:dyDescent="0.2">
      <c r="A151" s="76">
        <v>621</v>
      </c>
      <c r="B151" s="76" t="s">
        <v>1591</v>
      </c>
      <c r="C151" s="76" t="s">
        <v>1592</v>
      </c>
      <c r="D151" s="77">
        <v>283</v>
      </c>
      <c r="E151" s="77"/>
      <c r="F151" s="78">
        <v>7372</v>
      </c>
      <c r="G151" s="77"/>
      <c r="H151" s="79"/>
      <c r="I151" s="77" t="s">
        <v>906</v>
      </c>
      <c r="J151" s="80"/>
      <c r="K151" s="81"/>
      <c r="L151" s="77" t="s">
        <v>906</v>
      </c>
      <c r="M151" s="77">
        <v>591</v>
      </c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</row>
    <row r="152" spans="1:39" s="97" customFormat="1" ht="11.25" x14ac:dyDescent="0.2">
      <c r="A152" s="76">
        <v>622</v>
      </c>
      <c r="B152" s="76" t="s">
        <v>1621</v>
      </c>
      <c r="C152" s="76"/>
      <c r="D152" s="77">
        <v>298</v>
      </c>
      <c r="E152" s="77"/>
      <c r="F152" s="78">
        <v>40000</v>
      </c>
      <c r="G152" s="77">
        <v>611</v>
      </c>
      <c r="H152" s="79"/>
      <c r="I152" s="77" t="s">
        <v>906</v>
      </c>
      <c r="J152" s="80"/>
      <c r="K152" s="81"/>
      <c r="L152" s="77" t="s">
        <v>906</v>
      </c>
      <c r="M152" s="77">
        <v>6111</v>
      </c>
      <c r="N152" s="112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</row>
    <row r="153" spans="1:39" s="97" customFormat="1" ht="11.25" x14ac:dyDescent="0.2">
      <c r="A153" s="76">
        <v>623</v>
      </c>
      <c r="B153" s="76" t="s">
        <v>1636</v>
      </c>
      <c r="C153" s="76"/>
      <c r="D153" s="77">
        <v>79</v>
      </c>
      <c r="E153" s="77"/>
      <c r="F153" s="78"/>
      <c r="G153" s="77"/>
      <c r="H153" s="79"/>
      <c r="I153" s="77" t="s">
        <v>906</v>
      </c>
      <c r="J153" s="80"/>
      <c r="K153" s="81"/>
      <c r="L153" s="77" t="s">
        <v>906</v>
      </c>
      <c r="M153" s="77"/>
      <c r="N153" s="112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</row>
    <row r="154" spans="1:39" s="100" customFormat="1" ht="11.25" x14ac:dyDescent="0.2">
      <c r="A154" s="76">
        <v>624</v>
      </c>
      <c r="B154" s="76"/>
      <c r="C154" s="76"/>
      <c r="D154" s="77"/>
      <c r="E154" s="77"/>
      <c r="F154" s="78"/>
      <c r="G154" s="77"/>
      <c r="H154" s="79"/>
      <c r="I154" s="77" t="s">
        <v>906</v>
      </c>
      <c r="J154" s="80"/>
      <c r="K154" s="81"/>
      <c r="L154" s="77" t="s">
        <v>906</v>
      </c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</row>
    <row r="155" spans="1:39" s="100" customFormat="1" ht="11.25" x14ac:dyDescent="0.2">
      <c r="A155" s="76">
        <v>625</v>
      </c>
      <c r="B155" s="76" t="s">
        <v>1634</v>
      </c>
      <c r="C155" s="76"/>
      <c r="D155" s="77">
        <v>81</v>
      </c>
      <c r="E155" s="77"/>
      <c r="F155" s="78">
        <v>1200</v>
      </c>
      <c r="G155" s="77"/>
      <c r="H155" s="79"/>
      <c r="I155" s="77" t="s">
        <v>906</v>
      </c>
      <c r="J155" s="80"/>
      <c r="K155" s="81"/>
      <c r="L155" s="77" t="s">
        <v>906</v>
      </c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</row>
    <row r="156" spans="1:39" s="100" customFormat="1" ht="11.25" x14ac:dyDescent="0.2">
      <c r="A156" s="76">
        <v>626</v>
      </c>
      <c r="B156" s="76" t="s">
        <v>1580</v>
      </c>
      <c r="C156" s="76" t="s">
        <v>1581</v>
      </c>
      <c r="D156" s="77">
        <v>130</v>
      </c>
      <c r="E156" s="77"/>
      <c r="F156" s="78">
        <v>2600</v>
      </c>
      <c r="G156" s="77"/>
      <c r="H156" s="79"/>
      <c r="I156" s="77" t="s">
        <v>906</v>
      </c>
      <c r="J156" s="80"/>
      <c r="K156" s="81"/>
      <c r="L156" s="77" t="s">
        <v>906</v>
      </c>
      <c r="M156" s="77">
        <v>586</v>
      </c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</row>
    <row r="157" spans="1:39" s="100" customFormat="1" ht="11.25" x14ac:dyDescent="0.2">
      <c r="A157" s="76">
        <v>627</v>
      </c>
      <c r="B157" s="76"/>
      <c r="C157" s="76"/>
      <c r="D157" s="77"/>
      <c r="E157" s="77"/>
      <c r="F157" s="78"/>
      <c r="G157" s="77"/>
      <c r="H157" s="79"/>
      <c r="I157" s="77" t="s">
        <v>906</v>
      </c>
      <c r="J157" s="205"/>
      <c r="K157" s="206"/>
      <c r="L157" s="77" t="s">
        <v>906</v>
      </c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</row>
    <row r="158" spans="1:39" s="100" customFormat="1" ht="11.25" x14ac:dyDescent="0.2">
      <c r="A158" s="76">
        <v>628</v>
      </c>
      <c r="B158" s="76" t="s">
        <v>1637</v>
      </c>
      <c r="C158" s="76" t="s">
        <v>1638</v>
      </c>
      <c r="D158" s="77">
        <v>82</v>
      </c>
      <c r="E158" s="77"/>
      <c r="F158" s="78"/>
      <c r="G158" s="77"/>
      <c r="H158" s="79"/>
      <c r="I158" s="77" t="s">
        <v>910</v>
      </c>
      <c r="J158" s="205"/>
      <c r="K158" s="206"/>
      <c r="L158" s="77" t="s">
        <v>906</v>
      </c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</row>
    <row r="159" spans="1:39" s="100" customFormat="1" ht="11.25" x14ac:dyDescent="0.2">
      <c r="A159" s="76">
        <v>629</v>
      </c>
      <c r="B159" s="76" t="s">
        <v>1616</v>
      </c>
      <c r="C159" s="76" t="s">
        <v>1639</v>
      </c>
      <c r="D159" s="77">
        <v>116</v>
      </c>
      <c r="E159" s="77"/>
      <c r="F159" s="78">
        <v>2800</v>
      </c>
      <c r="G159" s="77"/>
      <c r="H159" s="79"/>
      <c r="I159" s="77" t="s">
        <v>906</v>
      </c>
      <c r="J159" s="205"/>
      <c r="K159" s="206"/>
      <c r="L159" s="77" t="s">
        <v>906</v>
      </c>
      <c r="M159" s="77">
        <v>609</v>
      </c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</row>
    <row r="160" spans="1:39" s="100" customFormat="1" ht="11.25" x14ac:dyDescent="0.2">
      <c r="A160" s="76">
        <v>630</v>
      </c>
      <c r="B160" s="76" t="s">
        <v>1640</v>
      </c>
      <c r="C160" s="76" t="s">
        <v>1641</v>
      </c>
      <c r="D160" s="77">
        <v>121</v>
      </c>
      <c r="E160" s="77"/>
      <c r="F160" s="78"/>
      <c r="G160" s="77"/>
      <c r="H160" s="79"/>
      <c r="I160" s="77" t="s">
        <v>906</v>
      </c>
      <c r="J160" s="205"/>
      <c r="K160" s="206"/>
      <c r="L160" s="77" t="s">
        <v>906</v>
      </c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</row>
    <row r="161" spans="1:39" s="100" customFormat="1" ht="11.25" x14ac:dyDescent="0.2">
      <c r="A161" s="76">
        <v>631</v>
      </c>
      <c r="B161" s="76" t="s">
        <v>1642</v>
      </c>
      <c r="C161" s="76" t="s">
        <v>1643</v>
      </c>
      <c r="D161" s="77">
        <v>316</v>
      </c>
      <c r="E161" s="77"/>
      <c r="F161" s="78">
        <v>10000</v>
      </c>
      <c r="G161" s="77"/>
      <c r="H161" s="79"/>
      <c r="I161" s="77" t="s">
        <v>906</v>
      </c>
      <c r="J161" s="205"/>
      <c r="K161" s="206"/>
      <c r="L161" s="77" t="s">
        <v>906</v>
      </c>
      <c r="M161" s="77">
        <v>131</v>
      </c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</row>
    <row r="162" spans="1:39" s="100" customFormat="1" ht="11.25" x14ac:dyDescent="0.2">
      <c r="A162" s="76">
        <v>632</v>
      </c>
      <c r="B162" s="76"/>
      <c r="C162" s="76"/>
      <c r="D162" s="77"/>
      <c r="E162" s="77"/>
      <c r="F162" s="78"/>
      <c r="G162" s="77"/>
      <c r="H162" s="79"/>
      <c r="I162" s="77" t="s">
        <v>906</v>
      </c>
      <c r="J162" s="80"/>
      <c r="K162" s="81"/>
      <c r="L162" s="77" t="s">
        <v>906</v>
      </c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</row>
    <row r="163" spans="1:39" s="100" customFormat="1" ht="11.25" x14ac:dyDescent="0.2">
      <c r="A163" s="76">
        <v>633</v>
      </c>
      <c r="B163" s="76"/>
      <c r="C163" s="76"/>
      <c r="D163" s="77"/>
      <c r="E163" s="77"/>
      <c r="F163" s="78"/>
      <c r="G163" s="77"/>
      <c r="H163" s="79"/>
      <c r="I163" s="77" t="s">
        <v>906</v>
      </c>
      <c r="J163" s="80"/>
      <c r="K163" s="81"/>
      <c r="L163" s="77" t="s">
        <v>906</v>
      </c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</row>
    <row r="164" spans="1:39" s="100" customFormat="1" ht="11.25" x14ac:dyDescent="0.2">
      <c r="A164" s="76">
        <v>634</v>
      </c>
      <c r="B164" s="76"/>
      <c r="C164" s="76"/>
      <c r="D164" s="77"/>
      <c r="E164" s="77"/>
      <c r="F164" s="78"/>
      <c r="G164" s="77"/>
      <c r="H164" s="79"/>
      <c r="I164" s="77" t="s">
        <v>906</v>
      </c>
      <c r="J164" s="80"/>
      <c r="K164" s="81"/>
      <c r="L164" s="77" t="s">
        <v>906</v>
      </c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</row>
    <row r="165" spans="1:39" s="100" customFormat="1" ht="11.25" x14ac:dyDescent="0.2">
      <c r="A165" s="76">
        <v>635</v>
      </c>
      <c r="B165" s="76"/>
      <c r="C165" s="76"/>
      <c r="D165" s="77"/>
      <c r="E165" s="77"/>
      <c r="F165" s="78"/>
      <c r="G165" s="77"/>
      <c r="H165" s="79"/>
      <c r="I165" s="77" t="s">
        <v>906</v>
      </c>
      <c r="J165" s="80"/>
      <c r="K165" s="81"/>
      <c r="L165" s="77" t="s">
        <v>906</v>
      </c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</row>
    <row r="166" spans="1:39" s="100" customFormat="1" ht="11.25" x14ac:dyDescent="0.2">
      <c r="A166" s="76">
        <v>636</v>
      </c>
      <c r="B166" s="76"/>
      <c r="C166" s="76"/>
      <c r="D166" s="77"/>
      <c r="E166" s="77"/>
      <c r="F166" s="78"/>
      <c r="G166" s="77"/>
      <c r="H166" s="79"/>
      <c r="I166" s="77" t="s">
        <v>906</v>
      </c>
      <c r="J166" s="80"/>
      <c r="K166" s="81"/>
      <c r="L166" s="77" t="s">
        <v>906</v>
      </c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</row>
    <row r="167" spans="1:39" s="100" customFormat="1" ht="11.25" x14ac:dyDescent="0.2">
      <c r="A167" s="76">
        <v>637</v>
      </c>
      <c r="B167" s="76"/>
      <c r="C167" s="76"/>
      <c r="D167" s="77"/>
      <c r="E167" s="77"/>
      <c r="F167" s="78"/>
      <c r="G167" s="77"/>
      <c r="H167" s="79"/>
      <c r="I167" s="77" t="s">
        <v>906</v>
      </c>
      <c r="J167" s="80"/>
      <c r="K167" s="81"/>
      <c r="L167" s="77" t="s">
        <v>906</v>
      </c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</row>
    <row r="168" spans="1:39" s="100" customFormat="1" ht="11.25" x14ac:dyDescent="0.2">
      <c r="A168" s="76">
        <v>638</v>
      </c>
      <c r="B168" s="76"/>
      <c r="C168" s="76"/>
      <c r="D168" s="77"/>
      <c r="E168" s="77"/>
      <c r="F168" s="78"/>
      <c r="G168" s="77"/>
      <c r="H168" s="79"/>
      <c r="I168" s="77" t="s">
        <v>906</v>
      </c>
      <c r="J168" s="80"/>
      <c r="K168" s="81"/>
      <c r="L168" s="77" t="s">
        <v>906</v>
      </c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</row>
    <row r="169" spans="1:39" s="100" customFormat="1" ht="11.25" x14ac:dyDescent="0.2">
      <c r="A169" s="76">
        <v>639</v>
      </c>
      <c r="B169" s="76" t="s">
        <v>1666</v>
      </c>
      <c r="C169" s="76" t="s">
        <v>1667</v>
      </c>
      <c r="D169" s="77">
        <v>240</v>
      </c>
      <c r="E169" s="77"/>
      <c r="F169" s="78">
        <v>9000</v>
      </c>
      <c r="G169" s="77"/>
      <c r="H169" s="79"/>
      <c r="I169" s="77" t="s">
        <v>906</v>
      </c>
      <c r="J169" s="80"/>
      <c r="K169" s="81"/>
      <c r="L169" s="77" t="s">
        <v>906</v>
      </c>
      <c r="M169" s="77">
        <v>439</v>
      </c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</row>
    <row r="170" spans="1:39" s="100" customFormat="1" ht="11.25" x14ac:dyDescent="0.2">
      <c r="A170" s="76">
        <v>640</v>
      </c>
      <c r="B170" s="76"/>
      <c r="C170" s="76"/>
      <c r="D170" s="77"/>
      <c r="E170" s="77"/>
      <c r="F170" s="78"/>
      <c r="G170" s="77"/>
      <c r="H170" s="79"/>
      <c r="I170" s="77" t="s">
        <v>906</v>
      </c>
      <c r="J170" s="80"/>
      <c r="K170" s="81"/>
      <c r="L170" s="77" t="s">
        <v>906</v>
      </c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</row>
    <row r="171" spans="1:39" s="100" customFormat="1" ht="11.25" x14ac:dyDescent="0.2">
      <c r="A171" s="76">
        <v>641</v>
      </c>
      <c r="B171" s="76" t="s">
        <v>1647</v>
      </c>
      <c r="C171" s="76"/>
      <c r="D171" s="77">
        <v>105</v>
      </c>
      <c r="E171" s="77"/>
      <c r="F171" s="78"/>
      <c r="G171" s="77"/>
      <c r="H171" s="79"/>
      <c r="I171" s="77" t="s">
        <v>906</v>
      </c>
      <c r="J171" s="80"/>
      <c r="K171" s="81"/>
      <c r="L171" s="77" t="s">
        <v>906</v>
      </c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</row>
    <row r="172" spans="1:39" s="100" customFormat="1" ht="11.25" x14ac:dyDescent="0.2">
      <c r="A172" s="76">
        <v>642</v>
      </c>
      <c r="B172" s="76" t="s">
        <v>1648</v>
      </c>
      <c r="C172" s="76"/>
      <c r="D172" s="77">
        <v>83</v>
      </c>
      <c r="E172" s="77"/>
      <c r="F172" s="78"/>
      <c r="G172" s="77"/>
      <c r="H172" s="79"/>
      <c r="I172" s="77" t="s">
        <v>906</v>
      </c>
      <c r="J172" s="80"/>
      <c r="K172" s="81"/>
      <c r="L172" s="77" t="s">
        <v>906</v>
      </c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</row>
    <row r="173" spans="1:39" s="100" customFormat="1" ht="11.25" x14ac:dyDescent="0.2">
      <c r="A173" s="76">
        <v>643</v>
      </c>
      <c r="B173" s="76" t="s">
        <v>1669</v>
      </c>
      <c r="C173" s="76"/>
      <c r="D173" s="77">
        <v>115</v>
      </c>
      <c r="E173" s="77"/>
      <c r="F173" s="78"/>
      <c r="G173" s="77"/>
      <c r="H173" s="79"/>
      <c r="I173" s="77" t="s">
        <v>906</v>
      </c>
      <c r="J173" s="80"/>
      <c r="K173" s="81"/>
      <c r="L173" s="77" t="s">
        <v>906</v>
      </c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</row>
    <row r="174" spans="1:39" s="100" customFormat="1" ht="11.25" x14ac:dyDescent="0.2">
      <c r="A174" s="76">
        <v>644</v>
      </c>
      <c r="B174" s="76" t="s">
        <v>1664</v>
      </c>
      <c r="C174" s="76"/>
      <c r="D174" s="77">
        <v>106</v>
      </c>
      <c r="E174" s="77"/>
      <c r="F174" s="78"/>
      <c r="G174" s="77"/>
      <c r="H174" s="79"/>
      <c r="I174" s="77" t="s">
        <v>906</v>
      </c>
      <c r="J174" s="80"/>
      <c r="K174" s="81"/>
      <c r="L174" s="77" t="s">
        <v>906</v>
      </c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</row>
    <row r="175" spans="1:39" s="100" customFormat="1" ht="11.25" x14ac:dyDescent="0.2">
      <c r="A175" s="76">
        <v>645</v>
      </c>
      <c r="B175" s="76" t="s">
        <v>907</v>
      </c>
      <c r="C175" s="76" t="s">
        <v>908</v>
      </c>
      <c r="D175" s="77">
        <v>131</v>
      </c>
      <c r="E175" s="77">
        <v>131</v>
      </c>
      <c r="F175" s="78">
        <v>3000</v>
      </c>
      <c r="G175" s="77">
        <v>145</v>
      </c>
      <c r="H175" s="79">
        <v>38898</v>
      </c>
      <c r="I175" s="77" t="s">
        <v>906</v>
      </c>
      <c r="J175" s="80"/>
      <c r="K175" s="81"/>
      <c r="L175" s="77" t="s">
        <v>906</v>
      </c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</row>
    <row r="176" spans="1:39" s="100" customFormat="1" ht="11.25" x14ac:dyDescent="0.2">
      <c r="A176" s="76">
        <v>646</v>
      </c>
      <c r="B176" s="76" t="s">
        <v>1649</v>
      </c>
      <c r="C176" s="76"/>
      <c r="D176" s="77">
        <v>93</v>
      </c>
      <c r="E176" s="77"/>
      <c r="F176" s="78"/>
      <c r="G176" s="77"/>
      <c r="H176" s="79"/>
      <c r="I176" s="77" t="s">
        <v>906</v>
      </c>
      <c r="J176" s="80"/>
      <c r="K176" s="81"/>
      <c r="L176" s="77" t="s">
        <v>906</v>
      </c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</row>
    <row r="177" spans="1:39" s="100" customFormat="1" ht="11.25" x14ac:dyDescent="0.2">
      <c r="A177" s="76">
        <v>647</v>
      </c>
      <c r="B177" s="76" t="s">
        <v>1650</v>
      </c>
      <c r="C177" s="76"/>
      <c r="D177" s="77">
        <v>93</v>
      </c>
      <c r="E177" s="77"/>
      <c r="F177" s="78"/>
      <c r="G177" s="77"/>
      <c r="H177" s="79"/>
      <c r="I177" s="77" t="s">
        <v>906</v>
      </c>
      <c r="J177" s="80"/>
      <c r="K177" s="81"/>
      <c r="L177" s="77" t="s">
        <v>906</v>
      </c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</row>
    <row r="178" spans="1:39" s="100" customFormat="1" ht="11.25" x14ac:dyDescent="0.2">
      <c r="A178" s="76">
        <v>648</v>
      </c>
      <c r="B178" s="76" t="s">
        <v>1456</v>
      </c>
      <c r="C178" s="76" t="s">
        <v>1457</v>
      </c>
      <c r="D178" s="77">
        <v>399</v>
      </c>
      <c r="E178" s="77">
        <v>399</v>
      </c>
      <c r="F178" s="78">
        <v>30000</v>
      </c>
      <c r="G178" s="77">
        <v>548</v>
      </c>
      <c r="H178" s="79"/>
      <c r="I178" s="77" t="s">
        <v>906</v>
      </c>
      <c r="J178" s="80"/>
      <c r="K178" s="81"/>
      <c r="L178" s="77" t="s">
        <v>906</v>
      </c>
      <c r="M178" s="77">
        <v>548</v>
      </c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</row>
    <row r="179" spans="1:39" s="100" customFormat="1" ht="11.25" x14ac:dyDescent="0.2">
      <c r="A179" s="76">
        <v>649</v>
      </c>
      <c r="B179" s="76"/>
      <c r="C179" s="76"/>
      <c r="D179" s="77"/>
      <c r="E179" s="77"/>
      <c r="F179" s="78"/>
      <c r="G179" s="77"/>
      <c r="H179" s="79"/>
      <c r="I179" s="77" t="s">
        <v>906</v>
      </c>
      <c r="J179" s="80"/>
      <c r="K179" s="81"/>
      <c r="L179" s="77" t="s">
        <v>906</v>
      </c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</row>
    <row r="180" spans="1:39" s="100" customFormat="1" ht="11.25" x14ac:dyDescent="0.2">
      <c r="A180" s="76">
        <v>650</v>
      </c>
      <c r="B180" s="76" t="s">
        <v>1668</v>
      </c>
      <c r="C180" s="76"/>
      <c r="D180" s="77">
        <v>123</v>
      </c>
      <c r="E180" s="77"/>
      <c r="F180" s="78"/>
      <c r="G180" s="77"/>
      <c r="H180" s="79"/>
      <c r="I180" s="77" t="s">
        <v>906</v>
      </c>
      <c r="J180" s="80"/>
      <c r="K180" s="81"/>
      <c r="L180" s="77" t="s">
        <v>906</v>
      </c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</row>
    <row r="181" spans="1:39" s="100" customFormat="1" ht="11.25" x14ac:dyDescent="0.2">
      <c r="A181" s="76">
        <v>651</v>
      </c>
      <c r="B181" s="76" t="s">
        <v>1672</v>
      </c>
      <c r="C181" s="76"/>
      <c r="D181" s="77">
        <v>326</v>
      </c>
      <c r="E181" s="77"/>
      <c r="F181" s="78"/>
      <c r="G181" s="77"/>
      <c r="H181" s="79"/>
      <c r="I181" s="77" t="s">
        <v>906</v>
      </c>
      <c r="J181" s="80"/>
      <c r="K181" s="81"/>
      <c r="L181" s="77" t="s">
        <v>906</v>
      </c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</row>
    <row r="182" spans="1:39" s="100" customFormat="1" ht="11.25" x14ac:dyDescent="0.2">
      <c r="A182" s="76">
        <v>652</v>
      </c>
      <c r="B182" s="76" t="s">
        <v>1673</v>
      </c>
      <c r="C182" s="76"/>
      <c r="D182" s="77">
        <v>67</v>
      </c>
      <c r="E182" s="77"/>
      <c r="F182" s="78"/>
      <c r="G182" s="77"/>
      <c r="H182" s="79"/>
      <c r="I182" s="77" t="s">
        <v>906</v>
      </c>
      <c r="J182" s="80"/>
      <c r="K182" s="81"/>
      <c r="L182" s="77" t="s">
        <v>906</v>
      </c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</row>
    <row r="183" spans="1:39" s="100" customFormat="1" ht="11.25" x14ac:dyDescent="0.2">
      <c r="A183" s="76">
        <v>653</v>
      </c>
      <c r="B183" s="76" t="s">
        <v>1636</v>
      </c>
      <c r="C183" s="76"/>
      <c r="D183" s="77">
        <v>79</v>
      </c>
      <c r="E183" s="77"/>
      <c r="F183" s="78"/>
      <c r="G183" s="77"/>
      <c r="H183" s="79"/>
      <c r="I183" s="77" t="s">
        <v>906</v>
      </c>
      <c r="J183" s="80"/>
      <c r="K183" s="81"/>
      <c r="L183" s="77" t="s">
        <v>906</v>
      </c>
      <c r="M183" s="77">
        <v>623</v>
      </c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</row>
    <row r="184" spans="1:39" s="100" customFormat="1" ht="11.25" x14ac:dyDescent="0.2">
      <c r="A184" s="76">
        <v>654</v>
      </c>
      <c r="B184" s="76" t="s">
        <v>1633</v>
      </c>
      <c r="C184" s="76"/>
      <c r="D184" s="77">
        <v>150</v>
      </c>
      <c r="E184" s="77"/>
      <c r="F184" s="78">
        <v>4916</v>
      </c>
      <c r="G184" s="77"/>
      <c r="H184" s="79"/>
      <c r="I184" s="77" t="s">
        <v>906</v>
      </c>
      <c r="J184" s="80"/>
      <c r="K184" s="81"/>
      <c r="L184" s="77" t="s">
        <v>906</v>
      </c>
      <c r="M184" s="77">
        <v>614</v>
      </c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</row>
    <row r="185" spans="1:39" s="100" customFormat="1" ht="11.25" x14ac:dyDescent="0.2">
      <c r="A185" s="76">
        <v>655</v>
      </c>
      <c r="B185" s="76"/>
      <c r="C185" s="76"/>
      <c r="D185" s="77"/>
      <c r="E185" s="77"/>
      <c r="F185" s="78"/>
      <c r="G185" s="77"/>
      <c r="H185" s="79"/>
      <c r="I185" s="77" t="s">
        <v>906</v>
      </c>
      <c r="J185" s="80"/>
      <c r="K185" s="81"/>
      <c r="L185" s="77" t="s">
        <v>906</v>
      </c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</row>
    <row r="186" spans="1:39" s="100" customFormat="1" ht="11.25" x14ac:dyDescent="0.2">
      <c r="A186" s="76">
        <v>656</v>
      </c>
      <c r="B186" s="76" t="s">
        <v>1674</v>
      </c>
      <c r="C186" s="76"/>
      <c r="D186" s="77"/>
      <c r="E186" s="77"/>
      <c r="F186" s="78"/>
      <c r="G186" s="77"/>
      <c r="H186" s="79"/>
      <c r="I186" s="77" t="s">
        <v>906</v>
      </c>
      <c r="J186" s="80"/>
      <c r="K186" s="81"/>
      <c r="L186" s="77" t="s">
        <v>906</v>
      </c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</row>
    <row r="187" spans="1:39" s="100" customFormat="1" ht="11.25" x14ac:dyDescent="0.2">
      <c r="A187" s="76">
        <v>657</v>
      </c>
      <c r="B187" s="76"/>
      <c r="C187" s="76"/>
      <c r="D187" s="77"/>
      <c r="E187" s="77"/>
      <c r="F187" s="78"/>
      <c r="G187" s="77"/>
      <c r="H187" s="79"/>
      <c r="I187" s="77" t="s">
        <v>906</v>
      </c>
      <c r="J187" s="80"/>
      <c r="K187" s="81"/>
      <c r="L187" s="77" t="s">
        <v>906</v>
      </c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</row>
    <row r="188" spans="1:39" s="100" customFormat="1" ht="11.25" x14ac:dyDescent="0.2">
      <c r="A188" s="76">
        <v>658</v>
      </c>
      <c r="B188" s="76"/>
      <c r="C188" s="76"/>
      <c r="D188" s="77"/>
      <c r="E188" s="77"/>
      <c r="F188" s="78"/>
      <c r="G188" s="77"/>
      <c r="H188" s="79"/>
      <c r="I188" s="77" t="s">
        <v>906</v>
      </c>
      <c r="J188" s="80"/>
      <c r="K188" s="81"/>
      <c r="L188" s="77" t="s">
        <v>906</v>
      </c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</row>
    <row r="189" spans="1:39" s="100" customFormat="1" ht="11.25" x14ac:dyDescent="0.2">
      <c r="A189" s="76">
        <v>659</v>
      </c>
      <c r="B189" s="76"/>
      <c r="C189" s="76"/>
      <c r="D189" s="77"/>
      <c r="E189" s="77"/>
      <c r="F189" s="78"/>
      <c r="G189" s="77"/>
      <c r="H189" s="79"/>
      <c r="I189" s="77" t="s">
        <v>906</v>
      </c>
      <c r="J189" s="80"/>
      <c r="K189" s="81"/>
      <c r="L189" s="77" t="s">
        <v>906</v>
      </c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</row>
    <row r="190" spans="1:39" s="100" customFormat="1" ht="11.25" x14ac:dyDescent="0.2">
      <c r="A190" s="76">
        <v>660</v>
      </c>
      <c r="B190" s="76"/>
      <c r="C190" s="76"/>
      <c r="D190" s="77"/>
      <c r="E190" s="77"/>
      <c r="F190" s="78"/>
      <c r="G190" s="77"/>
      <c r="H190" s="79"/>
      <c r="I190" s="77" t="s">
        <v>906</v>
      </c>
      <c r="J190" s="80"/>
      <c r="K190" s="81"/>
      <c r="L190" s="77" t="s">
        <v>906</v>
      </c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</row>
    <row r="191" spans="1:39" s="100" customFormat="1" ht="11.25" x14ac:dyDescent="0.2">
      <c r="A191" s="76">
        <v>661</v>
      </c>
      <c r="B191" s="76"/>
      <c r="C191" s="76"/>
      <c r="D191" s="77"/>
      <c r="E191" s="77"/>
      <c r="F191" s="78"/>
      <c r="G191" s="77"/>
      <c r="H191" s="79"/>
      <c r="I191" s="77" t="s">
        <v>906</v>
      </c>
      <c r="J191" s="80"/>
      <c r="K191" s="81"/>
      <c r="L191" s="77" t="s">
        <v>906</v>
      </c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</row>
    <row r="192" spans="1:39" s="100" customFormat="1" ht="11.25" x14ac:dyDescent="0.2">
      <c r="A192" s="76">
        <v>662</v>
      </c>
      <c r="B192" s="76"/>
      <c r="C192" s="76"/>
      <c r="D192" s="77"/>
      <c r="E192" s="77"/>
      <c r="F192" s="78"/>
      <c r="G192" s="77"/>
      <c r="H192" s="79"/>
      <c r="I192" s="77" t="s">
        <v>906</v>
      </c>
      <c r="J192" s="80"/>
      <c r="K192" s="81"/>
      <c r="L192" s="77" t="s">
        <v>906</v>
      </c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</row>
    <row r="193" spans="1:39" s="100" customFormat="1" ht="11.25" x14ac:dyDescent="0.2">
      <c r="A193" s="76">
        <v>663</v>
      </c>
      <c r="B193" s="76"/>
      <c r="C193" s="76"/>
      <c r="D193" s="77"/>
      <c r="E193" s="77"/>
      <c r="F193" s="78"/>
      <c r="G193" s="77"/>
      <c r="H193" s="79"/>
      <c r="I193" s="77" t="s">
        <v>906</v>
      </c>
      <c r="J193" s="80"/>
      <c r="K193" s="81"/>
      <c r="L193" s="77" t="s">
        <v>906</v>
      </c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</row>
    <row r="194" spans="1:39" s="100" customFormat="1" ht="11.25" x14ac:dyDescent="0.2">
      <c r="A194" s="76">
        <v>664</v>
      </c>
      <c r="B194" s="76"/>
      <c r="C194" s="76"/>
      <c r="D194" s="77"/>
      <c r="E194" s="77"/>
      <c r="F194" s="78"/>
      <c r="G194" s="77"/>
      <c r="H194" s="79"/>
      <c r="I194" s="77" t="s">
        <v>906</v>
      </c>
      <c r="J194" s="80"/>
      <c r="K194" s="81"/>
      <c r="L194" s="77" t="s">
        <v>906</v>
      </c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</row>
    <row r="195" spans="1:39" s="100" customFormat="1" ht="11.25" x14ac:dyDescent="0.2">
      <c r="A195" s="76">
        <v>665</v>
      </c>
      <c r="B195" s="76"/>
      <c r="C195" s="76"/>
      <c r="D195" s="77"/>
      <c r="E195" s="77"/>
      <c r="F195" s="78"/>
      <c r="G195" s="77"/>
      <c r="H195" s="79"/>
      <c r="I195" s="77" t="s">
        <v>906</v>
      </c>
      <c r="J195" s="80"/>
      <c r="K195" s="81"/>
      <c r="L195" s="77" t="s">
        <v>906</v>
      </c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</row>
    <row r="196" spans="1:39" s="100" customFormat="1" ht="11.25" x14ac:dyDescent="0.2">
      <c r="A196" s="76">
        <v>666</v>
      </c>
      <c r="B196" s="76"/>
      <c r="C196" s="76"/>
      <c r="D196" s="77"/>
      <c r="E196" s="77"/>
      <c r="F196" s="78"/>
      <c r="G196" s="77"/>
      <c r="H196" s="79"/>
      <c r="I196" s="77" t="s">
        <v>906</v>
      </c>
      <c r="J196" s="80"/>
      <c r="K196" s="81"/>
      <c r="L196" s="77" t="s">
        <v>906</v>
      </c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</row>
    <row r="197" spans="1:39" s="100" customFormat="1" ht="11.25" x14ac:dyDescent="0.2">
      <c r="A197" s="76">
        <v>667</v>
      </c>
      <c r="B197" s="76"/>
      <c r="C197" s="76"/>
      <c r="D197" s="77"/>
      <c r="E197" s="77"/>
      <c r="F197" s="78"/>
      <c r="G197" s="77"/>
      <c r="H197" s="79"/>
      <c r="I197" s="77" t="s">
        <v>906</v>
      </c>
      <c r="J197" s="80"/>
      <c r="K197" s="81"/>
      <c r="L197" s="77" t="s">
        <v>906</v>
      </c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</row>
    <row r="198" spans="1:39" s="100" customFormat="1" ht="11.25" x14ac:dyDescent="0.2">
      <c r="A198" s="76">
        <v>668</v>
      </c>
      <c r="B198" s="76"/>
      <c r="C198" s="76"/>
      <c r="D198" s="77"/>
      <c r="E198" s="77"/>
      <c r="F198" s="78"/>
      <c r="G198" s="77"/>
      <c r="H198" s="79"/>
      <c r="I198" s="77" t="s">
        <v>906</v>
      </c>
      <c r="J198" s="80"/>
      <c r="K198" s="81"/>
      <c r="L198" s="77" t="s">
        <v>906</v>
      </c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</row>
    <row r="199" spans="1:39" s="100" customFormat="1" ht="11.25" x14ac:dyDescent="0.2">
      <c r="A199" s="76">
        <v>690</v>
      </c>
      <c r="B199" s="76" t="s">
        <v>1588</v>
      </c>
      <c r="C199" s="76"/>
      <c r="D199" s="77">
        <v>108</v>
      </c>
      <c r="E199" s="77"/>
      <c r="F199" s="78">
        <v>3400</v>
      </c>
      <c r="G199" s="77"/>
      <c r="H199" s="79"/>
      <c r="I199" s="77" t="s">
        <v>906</v>
      </c>
      <c r="J199" s="80"/>
      <c r="K199" s="81"/>
      <c r="L199" s="77" t="s">
        <v>906</v>
      </c>
      <c r="M199" s="77">
        <v>590</v>
      </c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</row>
    <row r="200" spans="1:39" s="100" customFormat="1" ht="11.25" x14ac:dyDescent="0.2">
      <c r="A200" s="76">
        <v>691</v>
      </c>
      <c r="B200" s="76"/>
      <c r="C200" s="76"/>
      <c r="D200" s="77"/>
      <c r="E200" s="77"/>
      <c r="F200" s="78"/>
      <c r="G200" s="77"/>
      <c r="H200" s="79"/>
      <c r="I200" s="77" t="s">
        <v>906</v>
      </c>
      <c r="J200" s="80"/>
      <c r="K200" s="81"/>
      <c r="L200" s="77" t="s">
        <v>906</v>
      </c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</row>
    <row r="201" spans="1:39" s="100" customFormat="1" ht="11.25" x14ac:dyDescent="0.2">
      <c r="A201" s="76">
        <v>692</v>
      </c>
      <c r="B201" s="76"/>
      <c r="C201" s="76"/>
      <c r="D201" s="77"/>
      <c r="E201" s="77"/>
      <c r="F201" s="78"/>
      <c r="G201" s="77"/>
      <c r="H201" s="79"/>
      <c r="I201" s="77" t="s">
        <v>906</v>
      </c>
      <c r="J201" s="80"/>
      <c r="K201" s="81"/>
      <c r="L201" s="77" t="s">
        <v>906</v>
      </c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</row>
    <row r="202" spans="1:39" s="100" customFormat="1" ht="11.25" x14ac:dyDescent="0.2">
      <c r="A202" s="76">
        <v>693</v>
      </c>
      <c r="B202" s="76"/>
      <c r="C202" s="76"/>
      <c r="D202" s="77"/>
      <c r="E202" s="77"/>
      <c r="F202" s="78"/>
      <c r="G202" s="77"/>
      <c r="H202" s="79"/>
      <c r="I202" s="77" t="s">
        <v>906</v>
      </c>
      <c r="J202" s="80"/>
      <c r="K202" s="81"/>
      <c r="L202" s="77" t="s">
        <v>906</v>
      </c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</row>
    <row r="203" spans="1:39" s="100" customFormat="1" ht="11.25" x14ac:dyDescent="0.2">
      <c r="A203" s="76">
        <v>694</v>
      </c>
      <c r="B203" s="76"/>
      <c r="C203" s="76"/>
      <c r="D203" s="77"/>
      <c r="E203" s="77"/>
      <c r="F203" s="78"/>
      <c r="G203" s="77"/>
      <c r="H203" s="79"/>
      <c r="I203" s="77" t="s">
        <v>906</v>
      </c>
      <c r="J203" s="80"/>
      <c r="K203" s="81"/>
      <c r="L203" s="77" t="s">
        <v>906</v>
      </c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</row>
    <row r="204" spans="1:39" s="100" customFormat="1" ht="11.25" x14ac:dyDescent="0.2">
      <c r="A204" s="76">
        <v>695</v>
      </c>
      <c r="B204" s="76" t="s">
        <v>915</v>
      </c>
      <c r="C204" s="76" t="s">
        <v>916</v>
      </c>
      <c r="D204" s="77">
        <v>362</v>
      </c>
      <c r="E204" s="77">
        <v>362</v>
      </c>
      <c r="F204" s="78">
        <v>33000</v>
      </c>
      <c r="G204" s="77">
        <v>495</v>
      </c>
      <c r="H204" s="79">
        <v>39436</v>
      </c>
      <c r="I204" s="77" t="s">
        <v>906</v>
      </c>
      <c r="J204" s="80"/>
      <c r="K204" s="81"/>
      <c r="L204" s="77" t="s">
        <v>906</v>
      </c>
      <c r="M204" s="77">
        <v>495</v>
      </c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</row>
    <row r="205" spans="1:39" s="100" customFormat="1" ht="11.25" x14ac:dyDescent="0.2">
      <c r="A205" s="76">
        <v>696</v>
      </c>
      <c r="B205" s="76"/>
      <c r="C205" s="76"/>
      <c r="D205" s="77"/>
      <c r="E205" s="77"/>
      <c r="F205" s="78"/>
      <c r="G205" s="77"/>
      <c r="H205" s="79"/>
      <c r="I205" s="77" t="s">
        <v>906</v>
      </c>
      <c r="J205" s="80"/>
      <c r="K205" s="81"/>
      <c r="L205" s="77" t="s">
        <v>906</v>
      </c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</row>
    <row r="206" spans="1:39" s="100" customFormat="1" ht="11.25" x14ac:dyDescent="0.2">
      <c r="A206" s="76">
        <v>697</v>
      </c>
      <c r="B206" s="76"/>
      <c r="C206" s="76"/>
      <c r="D206" s="77"/>
      <c r="E206" s="77"/>
      <c r="F206" s="78"/>
      <c r="G206" s="77"/>
      <c r="H206" s="79"/>
      <c r="I206" s="77" t="s">
        <v>906</v>
      </c>
      <c r="J206" s="80"/>
      <c r="K206" s="81"/>
      <c r="L206" s="77" t="s">
        <v>906</v>
      </c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</row>
    <row r="207" spans="1:39" s="100" customFormat="1" ht="11.25" x14ac:dyDescent="0.2">
      <c r="A207" s="76">
        <v>698</v>
      </c>
      <c r="B207" s="76"/>
      <c r="C207" s="76"/>
      <c r="D207" s="77"/>
      <c r="E207" s="77"/>
      <c r="F207" s="78"/>
      <c r="G207" s="77"/>
      <c r="H207" s="79"/>
      <c r="I207" s="77" t="s">
        <v>906</v>
      </c>
      <c r="J207" s="80"/>
      <c r="K207" s="81"/>
      <c r="L207" s="77" t="s">
        <v>906</v>
      </c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</row>
    <row r="208" spans="1:39" s="100" customFormat="1" ht="11.25" x14ac:dyDescent="0.2">
      <c r="A208" s="76">
        <v>699</v>
      </c>
      <c r="B208" s="76"/>
      <c r="C208" s="76"/>
      <c r="D208" s="77"/>
      <c r="E208" s="77"/>
      <c r="F208" s="78"/>
      <c r="G208" s="77"/>
      <c r="H208" s="79"/>
      <c r="I208" s="77" t="s">
        <v>906</v>
      </c>
      <c r="J208" s="80"/>
      <c r="K208" s="81"/>
      <c r="L208" s="77" t="s">
        <v>906</v>
      </c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</row>
    <row r="209" spans="1:39" s="100" customFormat="1" ht="11.25" x14ac:dyDescent="0.2">
      <c r="A209" s="76">
        <v>700</v>
      </c>
      <c r="B209" s="76"/>
      <c r="C209" s="76"/>
      <c r="D209" s="77"/>
      <c r="E209" s="77"/>
      <c r="F209" s="78"/>
      <c r="G209" s="77"/>
      <c r="H209" s="79"/>
      <c r="I209" s="77" t="s">
        <v>906</v>
      </c>
      <c r="J209" s="80"/>
      <c r="K209" s="81"/>
      <c r="L209" s="77" t="s">
        <v>906</v>
      </c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</row>
    <row r="210" spans="1:39" s="97" customFormat="1" ht="11.25" x14ac:dyDescent="0.2">
      <c r="A210" s="109"/>
      <c r="B210" s="108"/>
      <c r="C210" s="109"/>
      <c r="D210" s="110"/>
      <c r="E210" s="110"/>
      <c r="F210" s="110"/>
      <c r="G210" s="110"/>
      <c r="H210" s="110"/>
      <c r="K210" s="99" t="s">
        <v>312</v>
      </c>
      <c r="L210" s="99"/>
      <c r="M210" s="111"/>
      <c r="N210" s="112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</row>
    <row r="211" spans="1:39" s="97" customFormat="1" ht="11.25" x14ac:dyDescent="0.2">
      <c r="A211" s="109" t="s">
        <v>917</v>
      </c>
      <c r="B211" s="108" t="s">
        <v>918</v>
      </c>
      <c r="C211" s="109" t="s">
        <v>919</v>
      </c>
      <c r="D211" s="110" t="s">
        <v>920</v>
      </c>
      <c r="E211" s="110" t="s">
        <v>918</v>
      </c>
      <c r="F211" s="110" t="s">
        <v>919</v>
      </c>
      <c r="G211" s="110" t="s">
        <v>920</v>
      </c>
      <c r="H211" s="110"/>
      <c r="J211" s="97" t="s">
        <v>1076</v>
      </c>
      <c r="K211" s="99"/>
      <c r="L211" s="99"/>
      <c r="M211" s="111"/>
      <c r="N211" s="112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</row>
    <row r="212" spans="1:39" s="97" customFormat="1" ht="11.25" x14ac:dyDescent="0.2">
      <c r="A212" s="109"/>
      <c r="B212" s="110"/>
      <c r="C212" s="110"/>
      <c r="D212" s="110"/>
      <c r="E212" s="110"/>
      <c r="F212" s="110"/>
      <c r="G212" s="110"/>
      <c r="H212" s="110"/>
      <c r="K212" s="99"/>
      <c r="L212" s="99"/>
      <c r="M212" s="111"/>
      <c r="N212" s="112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</row>
    <row r="213" spans="1:39" s="97" customFormat="1" ht="11.25" x14ac:dyDescent="0.2">
      <c r="A213" s="109">
        <v>1</v>
      </c>
      <c r="B213" s="108" t="s">
        <v>1367</v>
      </c>
      <c r="C213" s="108" t="s">
        <v>1683</v>
      </c>
      <c r="D213" s="122" t="s">
        <v>1683</v>
      </c>
      <c r="E213" s="113">
        <v>44227</v>
      </c>
      <c r="F213" s="113" t="s">
        <v>1684</v>
      </c>
      <c r="G213" s="110" t="s">
        <v>1685</v>
      </c>
      <c r="H213" s="108" t="s">
        <v>1686</v>
      </c>
      <c r="J213" s="120">
        <v>39835</v>
      </c>
      <c r="K213" s="121">
        <v>43861</v>
      </c>
      <c r="L213" s="99">
        <v>31</v>
      </c>
      <c r="M213" s="111"/>
      <c r="N213" s="112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</row>
    <row r="214" spans="1:39" s="97" customFormat="1" ht="11.25" x14ac:dyDescent="0.2">
      <c r="A214" s="109">
        <v>2</v>
      </c>
      <c r="B214" s="108" t="s">
        <v>1402</v>
      </c>
      <c r="C214" s="108" t="s">
        <v>1687</v>
      </c>
      <c r="D214" s="114" t="s">
        <v>1688</v>
      </c>
      <c r="E214" s="113">
        <v>44255</v>
      </c>
      <c r="F214" s="114" t="s">
        <v>1689</v>
      </c>
      <c r="G214" s="114" t="s">
        <v>1690</v>
      </c>
      <c r="H214" s="108" t="s">
        <v>1691</v>
      </c>
      <c r="J214" s="120">
        <v>39863</v>
      </c>
      <c r="K214" s="121">
        <v>43890</v>
      </c>
      <c r="L214" s="99">
        <v>28</v>
      </c>
      <c r="M214" s="111"/>
      <c r="N214" s="112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</row>
    <row r="215" spans="1:39" s="97" customFormat="1" ht="11.25" x14ac:dyDescent="0.2">
      <c r="A215" s="109">
        <v>3</v>
      </c>
      <c r="B215" s="108" t="s">
        <v>1403</v>
      </c>
      <c r="C215" s="108" t="s">
        <v>1692</v>
      </c>
      <c r="D215" s="114" t="s">
        <v>1693</v>
      </c>
      <c r="E215" s="113">
        <v>44286</v>
      </c>
      <c r="F215" s="114" t="s">
        <v>1694</v>
      </c>
      <c r="G215" s="114" t="s">
        <v>1695</v>
      </c>
      <c r="H215" s="108" t="s">
        <v>1696</v>
      </c>
      <c r="J215" s="120">
        <v>39898</v>
      </c>
      <c r="K215" s="121">
        <v>43921</v>
      </c>
      <c r="L215" s="99">
        <v>31</v>
      </c>
      <c r="M215" s="111"/>
      <c r="N215" s="112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</row>
    <row r="216" spans="1:39" s="97" customFormat="1" ht="11.25" x14ac:dyDescent="0.2">
      <c r="A216" s="109">
        <v>4</v>
      </c>
      <c r="B216" s="108" t="s">
        <v>1404</v>
      </c>
      <c r="C216" s="108" t="s">
        <v>1697</v>
      </c>
      <c r="D216" s="114" t="s">
        <v>1698</v>
      </c>
      <c r="E216" s="113">
        <v>44316</v>
      </c>
      <c r="F216" s="114" t="s">
        <v>1699</v>
      </c>
      <c r="G216" s="114" t="s">
        <v>1700</v>
      </c>
      <c r="H216" s="108" t="s">
        <v>1701</v>
      </c>
      <c r="J216" s="120">
        <v>39926</v>
      </c>
      <c r="K216" s="121">
        <v>43951</v>
      </c>
      <c r="L216" s="99">
        <v>30</v>
      </c>
      <c r="M216" s="111"/>
      <c r="N216" s="112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</row>
    <row r="217" spans="1:39" s="97" customFormat="1" ht="11.25" x14ac:dyDescent="0.2">
      <c r="A217" s="109">
        <v>5</v>
      </c>
      <c r="B217" s="108" t="s">
        <v>1405</v>
      </c>
      <c r="C217" s="108" t="s">
        <v>1702</v>
      </c>
      <c r="D217" s="114" t="s">
        <v>1703</v>
      </c>
      <c r="E217" s="113">
        <v>44347</v>
      </c>
      <c r="F217" s="114" t="s">
        <v>1704</v>
      </c>
      <c r="G217" s="114" t="s">
        <v>1705</v>
      </c>
      <c r="H217" s="108" t="s">
        <v>1706</v>
      </c>
      <c r="J217" s="120">
        <v>39954</v>
      </c>
      <c r="K217" s="121">
        <v>43982</v>
      </c>
      <c r="L217" s="99">
        <v>31</v>
      </c>
      <c r="M217" s="111"/>
      <c r="N217" s="112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</row>
    <row r="218" spans="1:39" s="97" customFormat="1" ht="11.25" x14ac:dyDescent="0.2">
      <c r="A218" s="109">
        <v>6</v>
      </c>
      <c r="B218" s="108" t="s">
        <v>1406</v>
      </c>
      <c r="C218" s="108" t="s">
        <v>1707</v>
      </c>
      <c r="D218" s="114" t="s">
        <v>1708</v>
      </c>
      <c r="E218" s="113">
        <v>44377</v>
      </c>
      <c r="F218" s="114" t="s">
        <v>1709</v>
      </c>
      <c r="G218" s="114" t="s">
        <v>1710</v>
      </c>
      <c r="H218" s="108" t="s">
        <v>1711</v>
      </c>
      <c r="J218" s="120">
        <v>39989</v>
      </c>
      <c r="K218" s="121">
        <v>44012</v>
      </c>
      <c r="L218" s="99">
        <v>30</v>
      </c>
      <c r="M218" s="111"/>
      <c r="N218" s="112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</row>
    <row r="219" spans="1:39" s="97" customFormat="1" ht="11.25" x14ac:dyDescent="0.2">
      <c r="A219" s="109">
        <v>7</v>
      </c>
      <c r="B219" s="108" t="s">
        <v>1407</v>
      </c>
      <c r="C219" s="108" t="s">
        <v>1712</v>
      </c>
      <c r="D219" s="114" t="s">
        <v>1713</v>
      </c>
      <c r="E219" s="113">
        <v>44408</v>
      </c>
      <c r="F219" s="114" t="s">
        <v>1714</v>
      </c>
      <c r="G219" s="114" t="s">
        <v>1715</v>
      </c>
      <c r="H219" s="108" t="s">
        <v>1716</v>
      </c>
      <c r="J219" s="120">
        <v>40017</v>
      </c>
      <c r="K219" s="121">
        <v>44043</v>
      </c>
      <c r="L219" s="99">
        <v>31</v>
      </c>
      <c r="M219" s="111"/>
      <c r="N219" s="112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</row>
    <row r="220" spans="1:39" s="97" customFormat="1" ht="11.25" x14ac:dyDescent="0.2">
      <c r="A220" s="109">
        <v>8</v>
      </c>
      <c r="B220" s="108" t="s">
        <v>1408</v>
      </c>
      <c r="C220" s="108" t="s">
        <v>1717</v>
      </c>
      <c r="D220" s="114" t="s">
        <v>1718</v>
      </c>
      <c r="E220" s="113">
        <v>44439</v>
      </c>
      <c r="F220" s="114" t="s">
        <v>1719</v>
      </c>
      <c r="G220" s="114" t="s">
        <v>1720</v>
      </c>
      <c r="H220" s="108" t="s">
        <v>1721</v>
      </c>
      <c r="J220" s="120">
        <v>40045</v>
      </c>
      <c r="K220" s="121">
        <v>44074</v>
      </c>
      <c r="L220" s="99">
        <v>31</v>
      </c>
      <c r="M220" s="111"/>
      <c r="N220" s="112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</row>
    <row r="221" spans="1:39" s="97" customFormat="1" ht="11.25" x14ac:dyDescent="0.2">
      <c r="A221" s="109">
        <v>9</v>
      </c>
      <c r="B221" s="108" t="s">
        <v>1409</v>
      </c>
      <c r="C221" s="108" t="s">
        <v>1722</v>
      </c>
      <c r="D221" s="114" t="s">
        <v>1723</v>
      </c>
      <c r="E221" s="113">
        <v>44469</v>
      </c>
      <c r="F221" s="114" t="s">
        <v>1724</v>
      </c>
      <c r="G221" s="114" t="s">
        <v>1725</v>
      </c>
      <c r="H221" s="108" t="s">
        <v>1726</v>
      </c>
      <c r="J221" s="120">
        <v>40080</v>
      </c>
      <c r="K221" s="121">
        <v>44104</v>
      </c>
      <c r="L221" s="99">
        <v>30</v>
      </c>
      <c r="M221" s="111"/>
      <c r="N221" s="112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</row>
    <row r="222" spans="1:39" s="97" customFormat="1" ht="11.25" x14ac:dyDescent="0.2">
      <c r="A222" s="109">
        <v>10</v>
      </c>
      <c r="B222" s="108" t="s">
        <v>1410</v>
      </c>
      <c r="C222" s="108" t="s">
        <v>1727</v>
      </c>
      <c r="D222" s="114" t="s">
        <v>1728</v>
      </c>
      <c r="E222" s="113">
        <v>44500</v>
      </c>
      <c r="F222" s="114" t="s">
        <v>1729</v>
      </c>
      <c r="G222" s="114" t="s">
        <v>1730</v>
      </c>
      <c r="H222" s="108" t="s">
        <v>1731</v>
      </c>
      <c r="J222" s="120">
        <v>40108</v>
      </c>
      <c r="K222" s="121">
        <v>44135</v>
      </c>
      <c r="L222" s="99">
        <v>31</v>
      </c>
      <c r="M222" s="111"/>
      <c r="N222" s="112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</row>
    <row r="223" spans="1:39" s="97" customFormat="1" ht="11.25" x14ac:dyDescent="0.2">
      <c r="A223" s="109">
        <v>11</v>
      </c>
      <c r="B223" s="108" t="s">
        <v>1411</v>
      </c>
      <c r="C223" s="108" t="s">
        <v>1732</v>
      </c>
      <c r="D223" s="114" t="s">
        <v>1733</v>
      </c>
      <c r="E223" s="113">
        <v>44530</v>
      </c>
      <c r="F223" s="114" t="s">
        <v>1734</v>
      </c>
      <c r="G223" s="114" t="s">
        <v>1735</v>
      </c>
      <c r="H223" s="108" t="s">
        <v>1736</v>
      </c>
      <c r="J223" s="120">
        <v>40136</v>
      </c>
      <c r="K223" s="121">
        <v>44165</v>
      </c>
      <c r="L223" s="99">
        <v>30</v>
      </c>
      <c r="M223" s="111"/>
      <c r="N223" s="112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</row>
    <row r="224" spans="1:39" s="97" customFormat="1" ht="11.25" x14ac:dyDescent="0.2">
      <c r="A224" s="109">
        <v>12</v>
      </c>
      <c r="B224" s="108" t="s">
        <v>1412</v>
      </c>
      <c r="C224" s="108" t="s">
        <v>1737</v>
      </c>
      <c r="D224" s="114" t="s">
        <v>1738</v>
      </c>
      <c r="E224" s="113">
        <v>44561</v>
      </c>
      <c r="F224" s="114" t="s">
        <v>1739</v>
      </c>
      <c r="G224" s="114" t="s">
        <v>1740</v>
      </c>
      <c r="H224" s="108" t="s">
        <v>1741</v>
      </c>
      <c r="J224" s="120">
        <v>40171</v>
      </c>
      <c r="K224" s="121">
        <v>44196</v>
      </c>
      <c r="L224" s="99">
        <v>31</v>
      </c>
      <c r="M224" s="111"/>
      <c r="N224" s="112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</row>
    <row r="225" spans="1:39" s="97" customFormat="1" ht="11.25" x14ac:dyDescent="0.2">
      <c r="A225" s="116"/>
      <c r="B225" s="116"/>
      <c r="C225" s="117"/>
      <c r="D225" s="118"/>
      <c r="E225" s="118"/>
      <c r="F225" s="118"/>
      <c r="G225" s="118"/>
      <c r="H225" s="119"/>
      <c r="K225" s="99"/>
      <c r="L225" s="99"/>
      <c r="M225" s="111"/>
      <c r="N225" s="112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</row>
    <row r="226" spans="1:39" s="97" customFormat="1" ht="11.25" x14ac:dyDescent="0.2">
      <c r="A226" s="109" t="s">
        <v>904</v>
      </c>
      <c r="B226" s="109" t="s">
        <v>910</v>
      </c>
      <c r="C226" s="108" t="s">
        <v>1094</v>
      </c>
      <c r="D226" s="109" t="s">
        <v>906</v>
      </c>
      <c r="E226" s="114"/>
      <c r="F226" s="114"/>
      <c r="G226" s="114"/>
      <c r="H226" s="115"/>
      <c r="K226" s="99"/>
      <c r="L226" s="99"/>
      <c r="M226" s="111"/>
      <c r="N226" s="112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</row>
    <row r="227" spans="1:39" s="97" customFormat="1" ht="11.25" x14ac:dyDescent="0.2">
      <c r="A227" s="109" t="s">
        <v>1077</v>
      </c>
      <c r="B227" s="109" t="s">
        <v>910</v>
      </c>
      <c r="C227" s="108"/>
      <c r="D227" s="114"/>
      <c r="E227" s="114"/>
      <c r="F227" s="114"/>
      <c r="G227" s="114"/>
      <c r="H227" s="115"/>
      <c r="K227" s="99"/>
      <c r="L227" s="99"/>
      <c r="M227" s="111"/>
      <c r="N227" s="112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</row>
    <row r="228" spans="1:39" s="97" customFormat="1" ht="11.25" x14ac:dyDescent="0.2">
      <c r="A228" s="109" t="s">
        <v>1078</v>
      </c>
      <c r="B228" s="108">
        <v>43653</v>
      </c>
      <c r="C228" s="108" t="s">
        <v>1079</v>
      </c>
      <c r="D228" s="114">
        <v>149</v>
      </c>
      <c r="E228" s="114"/>
      <c r="F228" s="114"/>
      <c r="G228" s="114"/>
      <c r="H228" s="115"/>
      <c r="K228" s="99"/>
      <c r="L228" s="99"/>
      <c r="M228" s="111"/>
      <c r="N228" s="112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</row>
    <row r="229" spans="1:39" s="97" customFormat="1" ht="11.25" x14ac:dyDescent="0.2">
      <c r="A229" s="109" t="s">
        <v>1080</v>
      </c>
      <c r="B229" s="108">
        <v>0</v>
      </c>
      <c r="C229" s="108" t="s">
        <v>1081</v>
      </c>
      <c r="D229" s="114">
        <v>147</v>
      </c>
      <c r="E229" s="114"/>
      <c r="F229" s="114"/>
      <c r="G229" s="114"/>
      <c r="H229" s="115"/>
      <c r="K229" s="99"/>
      <c r="L229" s="99"/>
      <c r="M229" s="111"/>
      <c r="N229" s="112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</row>
    <row r="230" spans="1:39" s="97" customFormat="1" ht="11.25" x14ac:dyDescent="0.2">
      <c r="A230" s="109"/>
      <c r="B230" s="109"/>
      <c r="C230" s="108"/>
      <c r="D230" s="114"/>
      <c r="E230" s="114"/>
      <c r="F230" s="114"/>
      <c r="G230" s="114"/>
      <c r="H230" s="115"/>
      <c r="K230" s="99"/>
      <c r="L230" s="99"/>
      <c r="M230" s="111"/>
      <c r="N230" s="112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</row>
    <row r="231" spans="1:39" s="97" customFormat="1" ht="11.25" x14ac:dyDescent="0.2">
      <c r="A231" s="109"/>
      <c r="B231" s="109" t="s">
        <v>1082</v>
      </c>
      <c r="C231" s="108" t="s">
        <v>1083</v>
      </c>
      <c r="D231" s="114" t="s">
        <v>1084</v>
      </c>
      <c r="E231" s="114"/>
      <c r="F231" s="114" t="s">
        <v>1085</v>
      </c>
      <c r="G231" s="114" t="s">
        <v>1086</v>
      </c>
      <c r="H231" s="115" t="s">
        <v>868</v>
      </c>
      <c r="K231" s="99"/>
      <c r="L231" s="99"/>
      <c r="M231" s="111"/>
      <c r="N231" s="112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</row>
    <row r="232" spans="1:39" s="97" customFormat="1" ht="11.25" x14ac:dyDescent="0.2">
      <c r="A232" s="109" t="s">
        <v>1742</v>
      </c>
      <c r="B232" s="109">
        <v>31</v>
      </c>
      <c r="C232" s="108">
        <v>43861</v>
      </c>
      <c r="D232" s="114">
        <v>0</v>
      </c>
      <c r="E232" s="114">
        <v>31</v>
      </c>
      <c r="F232" s="114">
        <v>0</v>
      </c>
      <c r="G232" s="114">
        <v>147</v>
      </c>
      <c r="H232" s="115">
        <v>4557</v>
      </c>
      <c r="K232" s="99">
        <v>1</v>
      </c>
      <c r="L232" s="99">
        <v>0</v>
      </c>
      <c r="M232" s="123">
        <v>0</v>
      </c>
      <c r="N232" s="112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</row>
    <row r="233" spans="1:39" s="97" customFormat="1" ht="11.25" x14ac:dyDescent="0.2">
      <c r="A233" s="109" t="s">
        <v>1743</v>
      </c>
      <c r="B233" s="109">
        <v>29</v>
      </c>
      <c r="C233" s="108">
        <v>43890</v>
      </c>
      <c r="D233" s="114">
        <v>0</v>
      </c>
      <c r="E233" s="114">
        <v>29</v>
      </c>
      <c r="F233" s="114">
        <v>0</v>
      </c>
      <c r="G233" s="114">
        <v>147</v>
      </c>
      <c r="H233" s="115">
        <v>4263</v>
      </c>
      <c r="K233" s="99">
        <v>2</v>
      </c>
      <c r="L233" s="99">
        <v>8125.71</v>
      </c>
      <c r="M233" s="123">
        <v>8125.71</v>
      </c>
      <c r="N233" s="112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</row>
    <row r="234" spans="1:39" s="97" customFormat="1" ht="11.25" x14ac:dyDescent="0.2">
      <c r="A234" s="109" t="s">
        <v>1744</v>
      </c>
      <c r="B234" s="109">
        <v>31</v>
      </c>
      <c r="C234" s="108">
        <v>43921</v>
      </c>
      <c r="D234" s="114">
        <v>0</v>
      </c>
      <c r="E234" s="114">
        <v>31</v>
      </c>
      <c r="F234" s="114">
        <v>0</v>
      </c>
      <c r="G234" s="114">
        <v>147</v>
      </c>
      <c r="H234" s="115">
        <v>4557</v>
      </c>
      <c r="K234" s="99">
        <v>3</v>
      </c>
      <c r="L234" s="99">
        <v>10367.09</v>
      </c>
      <c r="M234" s="123">
        <v>18492.8</v>
      </c>
      <c r="N234" s="112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</row>
    <row r="235" spans="1:39" s="97" customFormat="1" ht="11.25" x14ac:dyDescent="0.2">
      <c r="A235" s="109" t="s">
        <v>1745</v>
      </c>
      <c r="B235" s="109">
        <v>30</v>
      </c>
      <c r="C235" s="108">
        <v>43951</v>
      </c>
      <c r="D235" s="114">
        <v>0</v>
      </c>
      <c r="E235" s="114">
        <v>30</v>
      </c>
      <c r="F235" s="114">
        <v>0</v>
      </c>
      <c r="G235" s="114">
        <v>147</v>
      </c>
      <c r="H235" s="115">
        <v>4410</v>
      </c>
      <c r="K235" s="99">
        <v>4</v>
      </c>
      <c r="L235" s="99">
        <v>13653.45</v>
      </c>
      <c r="M235" s="123">
        <v>32146.25</v>
      </c>
      <c r="N235" s="112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</row>
    <row r="236" spans="1:39" s="97" customFormat="1" ht="11.25" x14ac:dyDescent="0.2">
      <c r="A236" s="109" t="s">
        <v>1746</v>
      </c>
      <c r="B236" s="109">
        <v>31</v>
      </c>
      <c r="C236" s="108">
        <v>43982</v>
      </c>
      <c r="D236" s="114">
        <v>0</v>
      </c>
      <c r="E236" s="114">
        <v>31</v>
      </c>
      <c r="F236" s="114">
        <v>0</v>
      </c>
      <c r="G236" s="114">
        <v>147</v>
      </c>
      <c r="H236" s="115">
        <v>4557</v>
      </c>
      <c r="K236" s="99">
        <v>5</v>
      </c>
      <c r="L236" s="99">
        <v>11728.01</v>
      </c>
      <c r="M236" s="123">
        <v>43874.26</v>
      </c>
      <c r="N236" s="112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</row>
    <row r="237" spans="1:39" s="97" customFormat="1" ht="11.25" x14ac:dyDescent="0.2">
      <c r="A237" s="109" t="s">
        <v>1747</v>
      </c>
      <c r="B237" s="109">
        <v>30</v>
      </c>
      <c r="C237" s="108">
        <v>44012</v>
      </c>
      <c r="D237" s="114">
        <v>0</v>
      </c>
      <c r="E237" s="114">
        <v>30</v>
      </c>
      <c r="F237" s="114">
        <v>0</v>
      </c>
      <c r="G237" s="114">
        <v>147</v>
      </c>
      <c r="H237" s="115">
        <v>4410</v>
      </c>
      <c r="K237" s="99">
        <v>6</v>
      </c>
      <c r="L237" s="99">
        <v>14287.96</v>
      </c>
      <c r="M237" s="123">
        <v>58162.22</v>
      </c>
      <c r="N237" s="112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</row>
    <row r="238" spans="1:39" s="97" customFormat="1" ht="11.25" x14ac:dyDescent="0.2">
      <c r="A238" s="109" t="s">
        <v>1748</v>
      </c>
      <c r="B238" s="109">
        <v>31</v>
      </c>
      <c r="C238" s="108">
        <v>44043</v>
      </c>
      <c r="D238" s="114">
        <v>0</v>
      </c>
      <c r="E238" s="114">
        <v>31</v>
      </c>
      <c r="F238" s="114">
        <v>0</v>
      </c>
      <c r="G238" s="114">
        <v>147</v>
      </c>
      <c r="H238" s="115">
        <v>4557</v>
      </c>
      <c r="K238" s="99">
        <v>7</v>
      </c>
      <c r="L238" s="99">
        <v>15676.5</v>
      </c>
      <c r="M238" s="123">
        <v>73838.720000000001</v>
      </c>
      <c r="N238" s="112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</row>
    <row r="239" spans="1:39" s="97" customFormat="1" ht="11.25" x14ac:dyDescent="0.2">
      <c r="A239" s="109" t="s">
        <v>1749</v>
      </c>
      <c r="B239" s="109">
        <v>31</v>
      </c>
      <c r="C239" s="108">
        <v>44074</v>
      </c>
      <c r="D239" s="114">
        <v>0</v>
      </c>
      <c r="E239" s="114">
        <v>31</v>
      </c>
      <c r="F239" s="114">
        <v>0</v>
      </c>
      <c r="G239" s="114">
        <v>147</v>
      </c>
      <c r="H239" s="115">
        <v>4557</v>
      </c>
      <c r="K239" s="99">
        <v>8</v>
      </c>
      <c r="L239" s="99">
        <v>11741.91</v>
      </c>
      <c r="M239" s="123">
        <v>85580.63</v>
      </c>
      <c r="N239" s="112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</row>
    <row r="240" spans="1:39" s="97" customFormat="1" ht="11.25" x14ac:dyDescent="0.2">
      <c r="A240" s="109" t="s">
        <v>1750</v>
      </c>
      <c r="B240" s="109">
        <v>30</v>
      </c>
      <c r="C240" s="108">
        <v>44104</v>
      </c>
      <c r="D240" s="114">
        <v>0</v>
      </c>
      <c r="E240" s="114">
        <v>30</v>
      </c>
      <c r="F240" s="114">
        <v>0</v>
      </c>
      <c r="G240" s="114">
        <v>147</v>
      </c>
      <c r="H240" s="115">
        <v>4410</v>
      </c>
      <c r="K240" s="99">
        <v>9</v>
      </c>
      <c r="L240" s="99">
        <v>10957.31</v>
      </c>
      <c r="M240" s="123">
        <v>96537.94</v>
      </c>
      <c r="N240" s="112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</row>
    <row r="241" spans="1:39" s="97" customFormat="1" ht="11.25" x14ac:dyDescent="0.2">
      <c r="A241" s="109" t="s">
        <v>1751</v>
      </c>
      <c r="B241" s="109">
        <v>31</v>
      </c>
      <c r="C241" s="108">
        <v>44135</v>
      </c>
      <c r="D241" s="114">
        <v>0</v>
      </c>
      <c r="E241" s="114">
        <v>31</v>
      </c>
      <c r="F241" s="114">
        <v>0</v>
      </c>
      <c r="G241" s="114">
        <v>147</v>
      </c>
      <c r="H241" s="115">
        <v>4557</v>
      </c>
      <c r="K241" s="99">
        <v>10</v>
      </c>
      <c r="L241" s="99">
        <v>10676.01</v>
      </c>
      <c r="M241" s="123">
        <v>107213.95</v>
      </c>
      <c r="N241" s="112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</row>
    <row r="242" spans="1:39" s="97" customFormat="1" ht="11.25" x14ac:dyDescent="0.2">
      <c r="A242" s="109" t="s">
        <v>1752</v>
      </c>
      <c r="B242" s="109">
        <v>30</v>
      </c>
      <c r="C242" s="108">
        <v>44165</v>
      </c>
      <c r="D242" s="114">
        <v>0</v>
      </c>
      <c r="E242" s="114">
        <v>30</v>
      </c>
      <c r="F242" s="114">
        <v>0</v>
      </c>
      <c r="G242" s="114">
        <v>147</v>
      </c>
      <c r="H242" s="115">
        <v>4410</v>
      </c>
      <c r="K242" s="99">
        <v>11</v>
      </c>
      <c r="L242" s="99">
        <v>7448.74</v>
      </c>
      <c r="M242" s="123">
        <v>114662.69</v>
      </c>
      <c r="N242" s="112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</row>
    <row r="243" spans="1:39" s="97" customFormat="1" ht="11.25" x14ac:dyDescent="0.2">
      <c r="A243" s="109" t="s">
        <v>1753</v>
      </c>
      <c r="B243" s="109">
        <v>31</v>
      </c>
      <c r="C243" s="108">
        <v>44196</v>
      </c>
      <c r="D243" s="114">
        <v>0</v>
      </c>
      <c r="E243" s="114">
        <v>31</v>
      </c>
      <c r="F243" s="114">
        <v>0</v>
      </c>
      <c r="G243" s="114">
        <v>147</v>
      </c>
      <c r="H243" s="115">
        <v>4557</v>
      </c>
      <c r="K243" s="99">
        <v>12</v>
      </c>
      <c r="L243" s="99">
        <v>11522.73</v>
      </c>
      <c r="M243" s="123">
        <v>126185.42</v>
      </c>
      <c r="N243" s="112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</row>
    <row r="244" spans="1:39" s="97" customFormat="1" ht="11.25" x14ac:dyDescent="0.2">
      <c r="A244" s="109" t="s">
        <v>1754</v>
      </c>
      <c r="B244" s="109">
        <v>31</v>
      </c>
      <c r="C244" s="108">
        <v>44227</v>
      </c>
      <c r="D244" s="114">
        <v>0</v>
      </c>
      <c r="E244" s="114">
        <v>31</v>
      </c>
      <c r="F244" s="114">
        <v>0</v>
      </c>
      <c r="G244" s="114">
        <v>147</v>
      </c>
      <c r="H244" s="115">
        <v>4557</v>
      </c>
      <c r="K244" s="99"/>
      <c r="L244" s="99"/>
      <c r="M244" s="111"/>
      <c r="N244" s="112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</row>
    <row r="245" spans="1:39" s="97" customFormat="1" ht="11.25" x14ac:dyDescent="0.2">
      <c r="A245" s="109" t="s">
        <v>1755</v>
      </c>
      <c r="B245" s="109">
        <v>28</v>
      </c>
      <c r="C245" s="108">
        <v>44255</v>
      </c>
      <c r="D245" s="114">
        <v>0</v>
      </c>
      <c r="E245" s="114">
        <v>28</v>
      </c>
      <c r="F245" s="114">
        <v>0</v>
      </c>
      <c r="G245" s="114">
        <v>147</v>
      </c>
      <c r="H245" s="115">
        <v>4116</v>
      </c>
      <c r="K245" s="99"/>
      <c r="L245" s="99"/>
      <c r="M245" s="111"/>
      <c r="N245" s="112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</row>
    <row r="246" spans="1:39" s="97" customFormat="1" ht="11.25" x14ac:dyDescent="0.2">
      <c r="A246" s="109" t="s">
        <v>1756</v>
      </c>
      <c r="B246" s="109">
        <v>31</v>
      </c>
      <c r="C246" s="108">
        <v>44286</v>
      </c>
      <c r="D246" s="114">
        <v>0</v>
      </c>
      <c r="E246" s="114">
        <v>31</v>
      </c>
      <c r="F246" s="114">
        <v>0</v>
      </c>
      <c r="G246" s="114">
        <v>147</v>
      </c>
      <c r="H246" s="115">
        <v>4557</v>
      </c>
      <c r="K246" s="99"/>
      <c r="L246" s="99"/>
      <c r="M246" s="111"/>
      <c r="N246" s="112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</row>
    <row r="247" spans="1:39" s="97" customFormat="1" ht="11.25" x14ac:dyDescent="0.2">
      <c r="A247" s="109" t="s">
        <v>1757</v>
      </c>
      <c r="B247" s="109">
        <v>30</v>
      </c>
      <c r="C247" s="108">
        <v>44316</v>
      </c>
      <c r="D247" s="114">
        <v>0</v>
      </c>
      <c r="E247" s="114">
        <v>30</v>
      </c>
      <c r="F247" s="114">
        <v>0</v>
      </c>
      <c r="G247" s="114">
        <v>147</v>
      </c>
      <c r="H247" s="115">
        <v>4410</v>
      </c>
      <c r="K247" s="99"/>
      <c r="L247" s="99"/>
      <c r="M247" s="111"/>
      <c r="N247" s="112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</row>
    <row r="248" spans="1:39" s="97" customFormat="1" ht="11.25" x14ac:dyDescent="0.2">
      <c r="A248" s="109" t="s">
        <v>1758</v>
      </c>
      <c r="B248" s="109">
        <v>31</v>
      </c>
      <c r="C248" s="108">
        <v>44347</v>
      </c>
      <c r="D248" s="114">
        <v>0</v>
      </c>
      <c r="E248" s="114">
        <v>31</v>
      </c>
      <c r="F248" s="114">
        <v>0</v>
      </c>
      <c r="G248" s="114">
        <v>147</v>
      </c>
      <c r="H248" s="115">
        <v>4557</v>
      </c>
      <c r="K248" s="99"/>
      <c r="L248" s="99"/>
      <c r="M248" s="111"/>
      <c r="N248" s="112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</row>
    <row r="249" spans="1:39" s="97" customFormat="1" ht="11.25" x14ac:dyDescent="0.2">
      <c r="A249" s="109" t="s">
        <v>1759</v>
      </c>
      <c r="B249" s="109">
        <v>30</v>
      </c>
      <c r="C249" s="108">
        <v>44377</v>
      </c>
      <c r="D249" s="114">
        <v>0</v>
      </c>
      <c r="E249" s="114">
        <v>30</v>
      </c>
      <c r="F249" s="114">
        <v>0</v>
      </c>
      <c r="G249" s="114">
        <v>147</v>
      </c>
      <c r="H249" s="115">
        <v>4410</v>
      </c>
      <c r="K249" s="99"/>
      <c r="L249" s="99"/>
      <c r="M249" s="111"/>
      <c r="N249" s="112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</row>
    <row r="250" spans="1:39" s="97" customFormat="1" ht="11.25" x14ac:dyDescent="0.2">
      <c r="A250" s="109" t="s">
        <v>1760</v>
      </c>
      <c r="B250" s="109">
        <v>31</v>
      </c>
      <c r="C250" s="108">
        <v>44408</v>
      </c>
      <c r="D250" s="114">
        <v>0</v>
      </c>
      <c r="E250" s="114">
        <v>31</v>
      </c>
      <c r="F250" s="114">
        <v>0</v>
      </c>
      <c r="G250" s="114">
        <v>147</v>
      </c>
      <c r="H250" s="115">
        <v>4557</v>
      </c>
      <c r="K250" s="99"/>
      <c r="L250" s="99"/>
      <c r="M250" s="111"/>
      <c r="N250" s="112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</row>
    <row r="251" spans="1:39" s="97" customFormat="1" ht="11.25" x14ac:dyDescent="0.2">
      <c r="A251" s="109" t="s">
        <v>1761</v>
      </c>
      <c r="B251" s="109">
        <v>31</v>
      </c>
      <c r="C251" s="108">
        <v>44439</v>
      </c>
      <c r="D251" s="114">
        <v>0</v>
      </c>
      <c r="E251" s="114">
        <v>31</v>
      </c>
      <c r="F251" s="114">
        <v>0</v>
      </c>
      <c r="G251" s="114">
        <v>147</v>
      </c>
      <c r="H251" s="115">
        <v>4557</v>
      </c>
      <c r="K251" s="99"/>
      <c r="L251" s="99"/>
      <c r="M251" s="111"/>
      <c r="N251" s="112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</row>
    <row r="252" spans="1:39" s="97" customFormat="1" ht="11.25" x14ac:dyDescent="0.2">
      <c r="A252" s="109" t="s">
        <v>1762</v>
      </c>
      <c r="B252" s="109">
        <v>30</v>
      </c>
      <c r="C252" s="108">
        <v>44469</v>
      </c>
      <c r="D252" s="114">
        <v>0</v>
      </c>
      <c r="E252" s="114">
        <v>30</v>
      </c>
      <c r="F252" s="114">
        <v>0</v>
      </c>
      <c r="G252" s="114">
        <v>147</v>
      </c>
      <c r="H252" s="115">
        <v>4410</v>
      </c>
      <c r="K252" s="99"/>
      <c r="L252" s="99"/>
      <c r="M252" s="111"/>
      <c r="N252" s="112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</row>
    <row r="253" spans="1:39" s="97" customFormat="1" ht="11.25" x14ac:dyDescent="0.2">
      <c r="A253" s="109" t="s">
        <v>1763</v>
      </c>
      <c r="B253" s="109">
        <v>31</v>
      </c>
      <c r="C253" s="108">
        <v>44500</v>
      </c>
      <c r="D253" s="114">
        <v>0</v>
      </c>
      <c r="E253" s="114">
        <v>31</v>
      </c>
      <c r="F253" s="114">
        <v>0</v>
      </c>
      <c r="G253" s="114">
        <v>147</v>
      </c>
      <c r="H253" s="115">
        <v>4557</v>
      </c>
      <c r="K253" s="99"/>
      <c r="L253" s="99"/>
      <c r="M253" s="111"/>
      <c r="N253" s="112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</row>
    <row r="254" spans="1:39" s="97" customFormat="1" ht="11.25" x14ac:dyDescent="0.2">
      <c r="A254" s="109" t="s">
        <v>1764</v>
      </c>
      <c r="B254" s="109">
        <v>30</v>
      </c>
      <c r="C254" s="108">
        <v>44530</v>
      </c>
      <c r="D254" s="114">
        <v>0</v>
      </c>
      <c r="E254" s="114">
        <v>30</v>
      </c>
      <c r="F254" s="114">
        <v>0</v>
      </c>
      <c r="G254" s="114">
        <v>147</v>
      </c>
      <c r="H254" s="115">
        <v>4410</v>
      </c>
      <c r="K254" s="99"/>
      <c r="L254" s="99"/>
      <c r="M254" s="111"/>
      <c r="N254" s="112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</row>
    <row r="255" spans="1:39" s="97" customFormat="1" ht="11.25" x14ac:dyDescent="0.2">
      <c r="A255" s="109" t="s">
        <v>1765</v>
      </c>
      <c r="B255" s="109">
        <v>31</v>
      </c>
      <c r="C255" s="108">
        <v>44561</v>
      </c>
      <c r="D255" s="114">
        <v>0</v>
      </c>
      <c r="E255" s="114">
        <v>31</v>
      </c>
      <c r="F255" s="114">
        <v>0</v>
      </c>
      <c r="G255" s="114">
        <v>147</v>
      </c>
      <c r="H255" s="115">
        <v>4557</v>
      </c>
      <c r="K255" s="99"/>
      <c r="L255" s="99"/>
      <c r="M255" s="111"/>
      <c r="N255" s="112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</row>
    <row r="256" spans="1:39" s="100" customFormat="1" ht="11.25" x14ac:dyDescent="0.2">
      <c r="K256" s="99"/>
      <c r="L256" s="77"/>
      <c r="M256" s="107"/>
      <c r="N256" s="106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</row>
    <row r="257" spans="1:39" s="100" customFormat="1" ht="11.25" x14ac:dyDescent="0.2">
      <c r="A257" s="100" t="s">
        <v>244</v>
      </c>
      <c r="B257" s="100">
        <v>366</v>
      </c>
      <c r="E257" s="100">
        <v>189</v>
      </c>
      <c r="K257" s="99"/>
      <c r="L257" s="77"/>
      <c r="M257" s="107"/>
      <c r="N257" s="106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</row>
    <row r="258" spans="1:39" s="100" customFormat="1" ht="11.25" x14ac:dyDescent="0.2">
      <c r="A258" s="100" t="s">
        <v>1087</v>
      </c>
      <c r="B258" s="100">
        <v>4557</v>
      </c>
      <c r="E258" s="100">
        <v>10</v>
      </c>
      <c r="F258" s="100">
        <v>3080</v>
      </c>
      <c r="G258" s="100">
        <v>3080</v>
      </c>
      <c r="K258" s="99"/>
      <c r="L258" s="77"/>
      <c r="M258" s="107"/>
      <c r="N258" s="106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</row>
    <row r="259" spans="1:39" s="100" customFormat="1" ht="11.25" x14ac:dyDescent="0.2">
      <c r="A259" s="100" t="s">
        <v>1088</v>
      </c>
      <c r="B259" s="100">
        <v>53802</v>
      </c>
      <c r="E259" s="100">
        <v>11</v>
      </c>
      <c r="F259" s="100">
        <v>3933</v>
      </c>
      <c r="G259" s="100">
        <v>7013</v>
      </c>
      <c r="K259" s="99"/>
      <c r="L259" s="77"/>
      <c r="M259" s="107"/>
      <c r="N259" s="106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</row>
    <row r="260" spans="1:39" s="100" customFormat="1" ht="11.25" x14ac:dyDescent="0.2">
      <c r="A260" s="100" t="s">
        <v>241</v>
      </c>
      <c r="B260" s="100">
        <v>365</v>
      </c>
      <c r="E260" s="100">
        <v>12</v>
      </c>
      <c r="F260" s="100">
        <v>1579</v>
      </c>
      <c r="G260" s="100">
        <v>8592</v>
      </c>
      <c r="K260" s="99"/>
      <c r="L260" s="77"/>
      <c r="M260" s="107"/>
      <c r="N260" s="106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</row>
    <row r="261" spans="1:39" s="100" customFormat="1" ht="11.25" x14ac:dyDescent="0.2">
      <c r="A261" s="100" t="s">
        <v>1089</v>
      </c>
      <c r="B261" s="100">
        <v>4557</v>
      </c>
      <c r="K261" s="99"/>
      <c r="L261" s="77"/>
      <c r="M261" s="107"/>
      <c r="N261" s="106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</row>
    <row r="262" spans="1:39" s="100" customFormat="1" ht="11.25" x14ac:dyDescent="0.2">
      <c r="A262" s="100" t="s">
        <v>1090</v>
      </c>
      <c r="B262" s="207">
        <v>53655</v>
      </c>
      <c r="K262" s="99"/>
      <c r="L262" s="77"/>
      <c r="M262" s="107"/>
      <c r="N262" s="106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</row>
    <row r="263" spans="1:39" s="100" customFormat="1" ht="11.25" x14ac:dyDescent="0.2">
      <c r="K263" s="99"/>
      <c r="L263" s="77"/>
      <c r="M263" s="107"/>
      <c r="N263" s="106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</row>
    <row r="264" spans="1:39" s="100" customFormat="1" ht="11.25" x14ac:dyDescent="0.2">
      <c r="K264" s="99"/>
      <c r="L264" s="77"/>
      <c r="M264" s="107"/>
      <c r="N264" s="106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</row>
    <row r="265" spans="1:39" s="100" customFormat="1" ht="11.25" x14ac:dyDescent="0.2">
      <c r="B265" s="100" t="s">
        <v>1138</v>
      </c>
      <c r="C265" s="125">
        <v>40574</v>
      </c>
      <c r="D265" s="125">
        <v>40602</v>
      </c>
      <c r="E265" s="125">
        <v>40633</v>
      </c>
      <c r="F265" s="125">
        <v>40663</v>
      </c>
      <c r="G265" s="125">
        <v>40694</v>
      </c>
      <c r="H265" s="125">
        <v>40724</v>
      </c>
      <c r="I265" s="125">
        <v>40755</v>
      </c>
      <c r="J265" s="125">
        <v>40786</v>
      </c>
      <c r="K265" s="125">
        <v>40816</v>
      </c>
      <c r="L265" s="125">
        <v>40847</v>
      </c>
      <c r="M265" s="125">
        <v>40877</v>
      </c>
      <c r="N265" s="125">
        <v>40908</v>
      </c>
      <c r="O265" s="125">
        <v>40939</v>
      </c>
      <c r="P265" s="125">
        <v>40968</v>
      </c>
      <c r="Q265" s="125">
        <v>40999</v>
      </c>
      <c r="R265" s="125"/>
      <c r="S265" s="125"/>
      <c r="T265" s="125"/>
      <c r="U265" s="125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</row>
    <row r="266" spans="1:39" s="100" customFormat="1" ht="11.25" x14ac:dyDescent="0.2">
      <c r="A266" s="100" t="s">
        <v>1139</v>
      </c>
      <c r="C266" s="100">
        <v>7719</v>
      </c>
      <c r="D266" s="100">
        <v>6972</v>
      </c>
      <c r="E266" s="100">
        <v>7719</v>
      </c>
      <c r="F266" s="100">
        <v>7470</v>
      </c>
      <c r="G266" s="100">
        <v>7719</v>
      </c>
      <c r="H266" s="100">
        <v>7470</v>
      </c>
      <c r="I266" s="100">
        <v>7719</v>
      </c>
      <c r="J266" s="100">
        <v>7719</v>
      </c>
      <c r="K266" s="99">
        <v>7470</v>
      </c>
      <c r="L266" s="77">
        <v>7719</v>
      </c>
      <c r="M266" s="77">
        <v>7470</v>
      </c>
      <c r="N266" s="77">
        <v>7719</v>
      </c>
      <c r="O266" s="77">
        <v>7719</v>
      </c>
      <c r="P266" s="77">
        <v>7221</v>
      </c>
      <c r="Q266" s="77">
        <v>7719</v>
      </c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</row>
    <row r="267" spans="1:39" s="100" customFormat="1" ht="11.25" x14ac:dyDescent="0.2">
      <c r="A267" s="100" t="s">
        <v>1140</v>
      </c>
      <c r="C267" s="100">
        <v>4254</v>
      </c>
      <c r="D267" s="100">
        <v>4636</v>
      </c>
      <c r="E267" s="100">
        <v>5653</v>
      </c>
      <c r="F267" s="100">
        <v>5076</v>
      </c>
      <c r="G267" s="100">
        <v>5777</v>
      </c>
      <c r="H267" s="100">
        <v>5173</v>
      </c>
      <c r="I267" s="100">
        <v>4803</v>
      </c>
      <c r="J267" s="100">
        <v>5497</v>
      </c>
      <c r="K267" s="99">
        <v>5635</v>
      </c>
      <c r="L267" s="77">
        <v>6000</v>
      </c>
      <c r="M267" s="77">
        <v>5277</v>
      </c>
      <c r="N267" s="77">
        <v>3702</v>
      </c>
      <c r="O267" s="77">
        <v>4224</v>
      </c>
      <c r="P267" s="77">
        <v>5113</v>
      </c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</row>
    <row r="268" spans="1:39" s="100" customFormat="1" ht="11.25" x14ac:dyDescent="0.2">
      <c r="A268" s="100" t="s">
        <v>1141</v>
      </c>
      <c r="C268" s="100">
        <v>31</v>
      </c>
      <c r="D268" s="100">
        <v>28</v>
      </c>
      <c r="E268" s="100">
        <v>31</v>
      </c>
      <c r="F268" s="100">
        <v>30</v>
      </c>
      <c r="G268" s="100">
        <v>31</v>
      </c>
      <c r="H268" s="100">
        <v>30</v>
      </c>
      <c r="I268" s="100">
        <v>31</v>
      </c>
      <c r="J268" s="100">
        <v>31</v>
      </c>
      <c r="K268" s="99">
        <v>30</v>
      </c>
      <c r="L268" s="77">
        <v>31</v>
      </c>
      <c r="M268" s="77">
        <v>30</v>
      </c>
      <c r="N268" s="77" t="s">
        <v>1176</v>
      </c>
      <c r="O268" s="77">
        <v>31</v>
      </c>
      <c r="P268" s="77">
        <v>29</v>
      </c>
      <c r="Q268" s="77">
        <v>31</v>
      </c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</row>
    <row r="269" spans="1:39" s="100" customFormat="1" ht="11.25" x14ac:dyDescent="0.2">
      <c r="K269" s="99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</row>
    <row r="270" spans="1:39" s="100" customFormat="1" ht="11.25" x14ac:dyDescent="0.2">
      <c r="A270" s="100" t="s">
        <v>1142</v>
      </c>
      <c r="B270" s="100" t="s">
        <v>1143</v>
      </c>
      <c r="C270" s="100">
        <v>431647</v>
      </c>
      <c r="D270" s="100">
        <v>466576</v>
      </c>
      <c r="E270" s="100">
        <v>583629</v>
      </c>
      <c r="F270" s="100">
        <v>491556</v>
      </c>
      <c r="G270" s="100">
        <v>592080</v>
      </c>
      <c r="H270" s="100">
        <v>512091</v>
      </c>
      <c r="I270" s="100">
        <v>458427</v>
      </c>
      <c r="J270" s="100">
        <v>545631</v>
      </c>
      <c r="K270" s="99">
        <v>540076</v>
      </c>
      <c r="L270" s="77">
        <v>578979</v>
      </c>
      <c r="M270" s="77">
        <v>511188</v>
      </c>
      <c r="N270" s="77">
        <v>340226</v>
      </c>
      <c r="O270" s="77">
        <v>437325</v>
      </c>
      <c r="P270" s="77">
        <v>525685</v>
      </c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</row>
    <row r="271" spans="1:39" s="100" customFormat="1" ht="11.25" x14ac:dyDescent="0.2">
      <c r="A271" s="100" t="s">
        <v>1144</v>
      </c>
      <c r="B271" s="100" t="s">
        <v>1145</v>
      </c>
      <c r="C271" s="100">
        <v>171162</v>
      </c>
      <c r="D271" s="100">
        <v>212295</v>
      </c>
      <c r="E271" s="100">
        <v>193817</v>
      </c>
      <c r="F271" s="100">
        <v>249297</v>
      </c>
      <c r="G271" s="100">
        <v>251445</v>
      </c>
      <c r="H271" s="100">
        <v>199218</v>
      </c>
      <c r="I271" s="100">
        <v>156218</v>
      </c>
      <c r="J271" s="100">
        <v>210944</v>
      </c>
      <c r="K271" s="99">
        <v>262109</v>
      </c>
      <c r="L271" s="77">
        <v>245931</v>
      </c>
      <c r="M271" s="77">
        <v>243918</v>
      </c>
      <c r="N271" s="77">
        <v>151027</v>
      </c>
      <c r="O271" s="77">
        <v>163983</v>
      </c>
      <c r="P271" s="77">
        <v>173877</v>
      </c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</row>
    <row r="272" spans="1:39" s="100" customFormat="1" ht="11.25" x14ac:dyDescent="0.2">
      <c r="A272" s="100" t="s">
        <v>337</v>
      </c>
      <c r="B272" s="100" t="s">
        <v>1146</v>
      </c>
      <c r="C272" s="100">
        <v>28497</v>
      </c>
      <c r="D272" s="100">
        <v>30486</v>
      </c>
      <c r="E272" s="100">
        <v>27463</v>
      </c>
      <c r="F272" s="100">
        <v>32172</v>
      </c>
      <c r="G272" s="100">
        <v>41093</v>
      </c>
      <c r="H272" s="100">
        <v>38892</v>
      </c>
      <c r="I272" s="100">
        <v>23753</v>
      </c>
      <c r="J272" s="100">
        <v>35563</v>
      </c>
      <c r="K272" s="99">
        <v>38917</v>
      </c>
      <c r="L272" s="77">
        <v>61773</v>
      </c>
      <c r="M272" s="77">
        <v>27970</v>
      </c>
      <c r="N272" s="77">
        <v>23479</v>
      </c>
      <c r="O272" s="77">
        <v>26021</v>
      </c>
      <c r="P272" s="77">
        <v>33025</v>
      </c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</row>
    <row r="273" spans="1:39" s="100" customFormat="1" ht="11.25" x14ac:dyDescent="0.2">
      <c r="A273" s="100" t="s">
        <v>1147</v>
      </c>
      <c r="C273" s="100">
        <v>678</v>
      </c>
      <c r="D273" s="100">
        <v>950</v>
      </c>
      <c r="E273" s="100">
        <v>729</v>
      </c>
      <c r="F273" s="100">
        <v>1037</v>
      </c>
      <c r="G273" s="100">
        <v>1134</v>
      </c>
      <c r="H273" s="100">
        <v>365</v>
      </c>
      <c r="I273" s="100">
        <v>1171</v>
      </c>
      <c r="J273" s="100">
        <v>862</v>
      </c>
      <c r="K273" s="99">
        <v>495</v>
      </c>
      <c r="L273" s="77">
        <v>624</v>
      </c>
      <c r="M273" s="77">
        <v>1241</v>
      </c>
      <c r="N273" s="77">
        <v>590</v>
      </c>
      <c r="O273" s="77">
        <v>122</v>
      </c>
      <c r="P273" s="77">
        <v>1533</v>
      </c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</row>
    <row r="274" spans="1:39" s="100" customFormat="1" ht="11.25" x14ac:dyDescent="0.2">
      <c r="A274" s="100" t="s">
        <v>258</v>
      </c>
      <c r="B274" s="100" t="s">
        <v>1148</v>
      </c>
      <c r="C274" s="100">
        <v>4807</v>
      </c>
      <c r="D274" s="100">
        <v>7994</v>
      </c>
      <c r="E274" s="100">
        <v>6159</v>
      </c>
      <c r="F274" s="100">
        <v>5742</v>
      </c>
      <c r="G274" s="100">
        <v>7149</v>
      </c>
      <c r="H274" s="100">
        <v>5610</v>
      </c>
      <c r="I274" s="100">
        <v>6263</v>
      </c>
      <c r="J274" s="100">
        <v>5991</v>
      </c>
      <c r="K274" s="99">
        <v>11497</v>
      </c>
      <c r="L274" s="77">
        <v>6507</v>
      </c>
      <c r="M274" s="77">
        <v>5627</v>
      </c>
      <c r="N274" s="77">
        <v>3252</v>
      </c>
      <c r="O274" s="77">
        <v>5885</v>
      </c>
      <c r="P274" s="77">
        <v>4692</v>
      </c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</row>
    <row r="275" spans="1:39" s="100" customFormat="1" ht="11.25" x14ac:dyDescent="0.2">
      <c r="A275" s="100" t="s">
        <v>1149</v>
      </c>
      <c r="C275" s="77">
        <v>636791</v>
      </c>
      <c r="D275" s="77">
        <v>718301</v>
      </c>
      <c r="E275" s="77">
        <v>811797</v>
      </c>
      <c r="F275" s="77">
        <v>779804</v>
      </c>
      <c r="G275" s="77">
        <v>892901</v>
      </c>
      <c r="H275" s="77">
        <v>756176</v>
      </c>
      <c r="I275" s="77">
        <v>645832</v>
      </c>
      <c r="J275" s="77">
        <v>798991</v>
      </c>
      <c r="K275" s="77">
        <v>853094</v>
      </c>
      <c r="L275" s="77">
        <v>893814</v>
      </c>
      <c r="M275" s="77">
        <v>789944</v>
      </c>
      <c r="N275" s="77">
        <v>518574</v>
      </c>
      <c r="O275" s="77">
        <v>633336</v>
      </c>
      <c r="P275" s="77">
        <v>738812</v>
      </c>
      <c r="Q275" s="77">
        <v>0</v>
      </c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</row>
    <row r="276" spans="1:39" s="100" customFormat="1" ht="11.25" x14ac:dyDescent="0.2">
      <c r="K276" s="99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</row>
    <row r="277" spans="1:39" s="100" customFormat="1" ht="11.25" x14ac:dyDescent="0.2">
      <c r="K277" s="99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</row>
    <row r="278" spans="1:39" s="100" customFormat="1" ht="11.25" x14ac:dyDescent="0.2">
      <c r="A278" s="100" t="s">
        <v>1150</v>
      </c>
      <c r="B278" s="100" t="s">
        <v>1151</v>
      </c>
      <c r="C278" s="100">
        <v>116908</v>
      </c>
      <c r="D278" s="100">
        <v>126128</v>
      </c>
      <c r="E278" s="100">
        <v>150118</v>
      </c>
      <c r="F278" s="100">
        <v>130874</v>
      </c>
      <c r="G278" s="100">
        <v>155636</v>
      </c>
      <c r="H278" s="100">
        <v>146456</v>
      </c>
      <c r="I278" s="100">
        <v>130806</v>
      </c>
      <c r="J278" s="100">
        <v>139994</v>
      </c>
      <c r="K278" s="99">
        <v>136602</v>
      </c>
      <c r="L278" s="77">
        <v>156651</v>
      </c>
      <c r="M278" s="77">
        <v>137297</v>
      </c>
      <c r="N278" s="77">
        <v>113288</v>
      </c>
      <c r="O278" s="77">
        <v>126994</v>
      </c>
      <c r="P278" s="77">
        <v>134583</v>
      </c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</row>
    <row r="279" spans="1:39" s="100" customFormat="1" ht="11.25" x14ac:dyDescent="0.2">
      <c r="A279" s="100" t="s">
        <v>1152</v>
      </c>
      <c r="B279" s="100" t="s">
        <v>1153</v>
      </c>
      <c r="C279" s="100">
        <v>139365</v>
      </c>
      <c r="D279" s="100">
        <v>123665</v>
      </c>
      <c r="E279" s="100">
        <v>146281</v>
      </c>
      <c r="F279" s="100">
        <v>151132</v>
      </c>
      <c r="G279" s="100">
        <v>157333</v>
      </c>
      <c r="H279" s="100">
        <v>138297</v>
      </c>
      <c r="I279" s="100">
        <v>116870</v>
      </c>
      <c r="J279" s="100">
        <v>137428</v>
      </c>
      <c r="K279" s="99">
        <v>162262</v>
      </c>
      <c r="L279" s="77">
        <v>161384</v>
      </c>
      <c r="M279" s="77">
        <v>142455</v>
      </c>
      <c r="N279" s="77">
        <v>118320</v>
      </c>
      <c r="O279" s="77">
        <v>123566</v>
      </c>
      <c r="P279" s="77">
        <v>125541</v>
      </c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</row>
    <row r="280" spans="1:39" s="100" customFormat="1" ht="11.25" x14ac:dyDescent="0.2">
      <c r="A280" s="100" t="s">
        <v>1154</v>
      </c>
      <c r="B280" s="100" t="s">
        <v>1155</v>
      </c>
      <c r="C280" s="100">
        <v>10765</v>
      </c>
      <c r="D280" s="100">
        <v>11049</v>
      </c>
      <c r="E280" s="100">
        <v>11030</v>
      </c>
      <c r="F280" s="100">
        <v>11017</v>
      </c>
      <c r="G280" s="100">
        <v>13649</v>
      </c>
      <c r="H280" s="100">
        <v>13006</v>
      </c>
      <c r="I280" s="100">
        <v>9789</v>
      </c>
      <c r="J280" s="100">
        <v>12501</v>
      </c>
      <c r="K280" s="99">
        <v>14267</v>
      </c>
      <c r="L280" s="77">
        <v>17633</v>
      </c>
      <c r="M280" s="77">
        <v>11280</v>
      </c>
      <c r="N280" s="77">
        <v>9802</v>
      </c>
      <c r="O280" s="77">
        <v>10056</v>
      </c>
      <c r="P280" s="77">
        <v>11612</v>
      </c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</row>
    <row r="281" spans="1:39" s="100" customFormat="1" ht="11.25" x14ac:dyDescent="0.2">
      <c r="A281" s="100" t="s">
        <v>1156</v>
      </c>
      <c r="C281" s="100">
        <v>4598</v>
      </c>
      <c r="D281" s="100">
        <v>4769</v>
      </c>
      <c r="E281" s="100">
        <v>4875</v>
      </c>
      <c r="F281" s="100">
        <v>4801</v>
      </c>
      <c r="G281" s="100">
        <v>5254</v>
      </c>
      <c r="H281" s="100">
        <v>7092</v>
      </c>
      <c r="I281" s="100">
        <v>4882</v>
      </c>
      <c r="J281" s="100">
        <v>5036</v>
      </c>
      <c r="K281" s="99">
        <v>4439</v>
      </c>
      <c r="L281" s="77">
        <v>4143</v>
      </c>
      <c r="M281" s="77">
        <v>4831</v>
      </c>
      <c r="N281" s="77">
        <v>4254</v>
      </c>
      <c r="O281" s="77">
        <v>3847</v>
      </c>
      <c r="P281" s="77">
        <v>7251</v>
      </c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</row>
    <row r="282" spans="1:39" s="100" customFormat="1" ht="11.25" x14ac:dyDescent="0.2">
      <c r="A282" s="100" t="s">
        <v>1157</v>
      </c>
      <c r="B282" s="100" t="s">
        <v>1158</v>
      </c>
      <c r="C282" s="100">
        <v>3657</v>
      </c>
      <c r="D282" s="100">
        <v>4526</v>
      </c>
      <c r="E282" s="100">
        <v>5289</v>
      </c>
      <c r="F282" s="100">
        <v>4696</v>
      </c>
      <c r="G282" s="100">
        <v>4811</v>
      </c>
      <c r="H282" s="100">
        <v>4569</v>
      </c>
      <c r="I282" s="100">
        <v>3847</v>
      </c>
      <c r="J282" s="100">
        <v>5125</v>
      </c>
      <c r="K282" s="99">
        <v>6816</v>
      </c>
      <c r="L282" s="77">
        <v>4916</v>
      </c>
      <c r="M282" s="77">
        <v>3890</v>
      </c>
      <c r="N282" s="77">
        <v>2815</v>
      </c>
      <c r="O282" s="77">
        <v>2638</v>
      </c>
      <c r="P282" s="77">
        <v>3576</v>
      </c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</row>
    <row r="283" spans="1:39" s="100" customFormat="1" ht="11.25" x14ac:dyDescent="0.2">
      <c r="A283" s="100" t="s">
        <v>262</v>
      </c>
      <c r="C283" s="77">
        <v>275293</v>
      </c>
      <c r="D283" s="77">
        <v>270137</v>
      </c>
      <c r="E283" s="77">
        <v>317593</v>
      </c>
      <c r="F283" s="77">
        <v>302520</v>
      </c>
      <c r="G283" s="77">
        <v>336683</v>
      </c>
      <c r="H283" s="77">
        <v>309420</v>
      </c>
      <c r="I283" s="77">
        <v>266194</v>
      </c>
      <c r="J283" s="77">
        <v>300084</v>
      </c>
      <c r="K283" s="77">
        <v>324386</v>
      </c>
      <c r="L283" s="77">
        <v>344727</v>
      </c>
      <c r="M283" s="77">
        <v>299753</v>
      </c>
      <c r="N283" s="77">
        <v>248479</v>
      </c>
      <c r="O283" s="77">
        <v>267101</v>
      </c>
      <c r="P283" s="77">
        <v>282563</v>
      </c>
      <c r="Q283" s="77">
        <v>0</v>
      </c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</row>
    <row r="284" spans="1:39" s="100" customFormat="1" ht="11.25" x14ac:dyDescent="0.2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</row>
    <row r="285" spans="1:39" s="100" customFormat="1" ht="11.25" x14ac:dyDescent="0.2">
      <c r="A285" s="100" t="s">
        <v>263</v>
      </c>
      <c r="C285" s="77">
        <v>361498</v>
      </c>
      <c r="D285" s="77">
        <v>448164</v>
      </c>
      <c r="E285" s="77">
        <v>494204</v>
      </c>
      <c r="F285" s="77">
        <v>477284</v>
      </c>
      <c r="G285" s="77">
        <v>556218</v>
      </c>
      <c r="H285" s="77">
        <v>446756</v>
      </c>
      <c r="I285" s="77">
        <v>379638</v>
      </c>
      <c r="J285" s="77">
        <v>498907</v>
      </c>
      <c r="K285" s="77">
        <v>528708</v>
      </c>
      <c r="L285" s="77">
        <v>549087</v>
      </c>
      <c r="M285" s="77">
        <v>490191</v>
      </c>
      <c r="N285" s="77">
        <v>270095</v>
      </c>
      <c r="O285" s="77">
        <v>366235</v>
      </c>
      <c r="P285" s="77">
        <v>456249</v>
      </c>
      <c r="Q285" s="77">
        <v>0</v>
      </c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</row>
    <row r="286" spans="1:39" s="100" customFormat="1" ht="11.25" x14ac:dyDescent="0.2">
      <c r="K286" s="99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</row>
    <row r="287" spans="1:39" s="100" customFormat="1" ht="11.25" x14ac:dyDescent="0.2">
      <c r="A287" s="100" t="s">
        <v>1159</v>
      </c>
      <c r="B287" s="100" t="s">
        <v>1160</v>
      </c>
      <c r="C287" s="100">
        <v>64043</v>
      </c>
      <c r="D287" s="100">
        <v>86816</v>
      </c>
      <c r="E287" s="100">
        <v>59376</v>
      </c>
      <c r="F287" s="100">
        <v>79069</v>
      </c>
      <c r="G287" s="100">
        <v>69750</v>
      </c>
      <c r="H287" s="100">
        <v>89768</v>
      </c>
      <c r="I287" s="100">
        <v>47890</v>
      </c>
      <c r="J287" s="100">
        <v>64464</v>
      </c>
      <c r="K287" s="99">
        <v>56882</v>
      </c>
      <c r="L287" s="77">
        <v>65083</v>
      </c>
      <c r="M287" s="77">
        <v>69097</v>
      </c>
      <c r="N287" s="77">
        <v>52594</v>
      </c>
      <c r="O287" s="77">
        <v>65574</v>
      </c>
      <c r="P287" s="77">
        <v>58930</v>
      </c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</row>
    <row r="288" spans="1:39" s="100" customFormat="1" ht="11.25" x14ac:dyDescent="0.2">
      <c r="A288" s="100" t="s">
        <v>266</v>
      </c>
      <c r="B288" s="100" t="s">
        <v>1161</v>
      </c>
      <c r="C288" s="100">
        <v>81400</v>
      </c>
      <c r="D288" s="100">
        <v>90112</v>
      </c>
      <c r="E288" s="100">
        <v>92724</v>
      </c>
      <c r="F288" s="100">
        <v>76543</v>
      </c>
      <c r="G288" s="100">
        <v>90086</v>
      </c>
      <c r="H288" s="100">
        <v>99402</v>
      </c>
      <c r="I288" s="100">
        <v>81953</v>
      </c>
      <c r="J288" s="100">
        <v>78940</v>
      </c>
      <c r="K288" s="99">
        <v>75153</v>
      </c>
      <c r="L288" s="77">
        <v>78030</v>
      </c>
      <c r="M288" s="77">
        <v>83044</v>
      </c>
      <c r="N288" s="77">
        <v>77315</v>
      </c>
      <c r="O288" s="77">
        <v>74954</v>
      </c>
      <c r="P288" s="77">
        <v>78510</v>
      </c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</row>
    <row r="289" spans="1:39" s="100" customFormat="1" ht="11.25" x14ac:dyDescent="0.2">
      <c r="A289" s="100" t="s">
        <v>267</v>
      </c>
      <c r="B289" s="100" t="s">
        <v>1162</v>
      </c>
      <c r="C289" s="100">
        <v>29136</v>
      </c>
      <c r="D289" s="100">
        <v>31494</v>
      </c>
      <c r="E289" s="100">
        <v>43100</v>
      </c>
      <c r="F289" s="100">
        <v>34409</v>
      </c>
      <c r="G289" s="100">
        <v>41446</v>
      </c>
      <c r="H289" s="100">
        <v>35847</v>
      </c>
      <c r="I289" s="100">
        <v>32090</v>
      </c>
      <c r="J289" s="100">
        <v>38195</v>
      </c>
      <c r="K289" s="99">
        <v>37806</v>
      </c>
      <c r="L289" s="77">
        <v>40529</v>
      </c>
      <c r="M289" s="77">
        <v>35783</v>
      </c>
      <c r="N289" s="77">
        <v>23816</v>
      </c>
      <c r="O289" s="77">
        <v>30613</v>
      </c>
      <c r="P289" s="77">
        <v>36798</v>
      </c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</row>
    <row r="290" spans="1:39" s="100" customFormat="1" ht="11.25" x14ac:dyDescent="0.2">
      <c r="A290" s="100" t="s">
        <v>268</v>
      </c>
      <c r="B290" s="100" t="s">
        <v>1163</v>
      </c>
      <c r="C290" s="100">
        <v>33764</v>
      </c>
      <c r="D290" s="100">
        <v>29281</v>
      </c>
      <c r="E290" s="100">
        <v>34356</v>
      </c>
      <c r="F290" s="100">
        <v>32258</v>
      </c>
      <c r="G290" s="100">
        <v>31861</v>
      </c>
      <c r="H290" s="100">
        <v>30932</v>
      </c>
      <c r="I290" s="100">
        <v>30367</v>
      </c>
      <c r="J290" s="100">
        <v>37838</v>
      </c>
      <c r="K290" s="99">
        <v>31170</v>
      </c>
      <c r="L290" s="77">
        <v>34697</v>
      </c>
      <c r="M290" s="77">
        <v>33577</v>
      </c>
      <c r="N290" s="77">
        <v>37676</v>
      </c>
      <c r="O290" s="77">
        <v>38434</v>
      </c>
      <c r="P290" s="77">
        <v>33764</v>
      </c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</row>
    <row r="291" spans="1:39" s="100" customFormat="1" ht="11.25" x14ac:dyDescent="0.2">
      <c r="A291" s="100" t="s">
        <v>269</v>
      </c>
      <c r="B291" s="100" t="s">
        <v>1164</v>
      </c>
      <c r="C291" s="100">
        <v>25025</v>
      </c>
      <c r="D291" s="100">
        <v>22456</v>
      </c>
      <c r="E291" s="100">
        <v>23685</v>
      </c>
      <c r="F291" s="100">
        <v>23869</v>
      </c>
      <c r="G291" s="100">
        <v>22156</v>
      </c>
      <c r="H291" s="100">
        <v>28928</v>
      </c>
      <c r="I291" s="100">
        <v>31271</v>
      </c>
      <c r="J291" s="100">
        <v>33205</v>
      </c>
      <c r="K291" s="99">
        <v>27996</v>
      </c>
      <c r="L291" s="77">
        <v>25690</v>
      </c>
      <c r="M291" s="77">
        <v>20793</v>
      </c>
      <c r="N291" s="77">
        <v>19061</v>
      </c>
      <c r="O291" s="77">
        <v>19003</v>
      </c>
      <c r="P291" s="77">
        <v>20279</v>
      </c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</row>
    <row r="292" spans="1:39" s="100" customFormat="1" ht="11.25" x14ac:dyDescent="0.2">
      <c r="A292" s="100" t="s">
        <v>1165</v>
      </c>
      <c r="C292" s="77">
        <v>233368</v>
      </c>
      <c r="D292" s="77">
        <v>260159</v>
      </c>
      <c r="E292" s="77">
        <v>253241</v>
      </c>
      <c r="F292" s="77">
        <v>246148</v>
      </c>
      <c r="G292" s="77">
        <v>255299</v>
      </c>
      <c r="H292" s="77">
        <v>284877</v>
      </c>
      <c r="I292" s="77">
        <v>223571</v>
      </c>
      <c r="J292" s="77">
        <v>252642</v>
      </c>
      <c r="K292" s="77">
        <v>229007</v>
      </c>
      <c r="L292" s="77">
        <v>244029</v>
      </c>
      <c r="M292" s="77">
        <v>242294</v>
      </c>
      <c r="N292" s="77">
        <v>210462</v>
      </c>
      <c r="O292" s="77">
        <v>228578</v>
      </c>
      <c r="P292" s="77">
        <v>228281</v>
      </c>
      <c r="Q292" s="77">
        <v>0</v>
      </c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</row>
    <row r="293" spans="1:39" s="100" customFormat="1" ht="11.25" x14ac:dyDescent="0.2">
      <c r="K293" s="99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</row>
    <row r="294" spans="1:39" s="100" customFormat="1" ht="11.25" x14ac:dyDescent="0.2">
      <c r="A294" s="100" t="s">
        <v>271</v>
      </c>
      <c r="C294" s="77">
        <v>128130</v>
      </c>
      <c r="D294" s="77">
        <v>188005</v>
      </c>
      <c r="E294" s="77">
        <v>240963</v>
      </c>
      <c r="F294" s="77">
        <v>231136</v>
      </c>
      <c r="G294" s="77">
        <v>300919</v>
      </c>
      <c r="H294" s="77">
        <v>161879</v>
      </c>
      <c r="I294" s="77">
        <v>156067</v>
      </c>
      <c r="J294" s="77">
        <v>246265</v>
      </c>
      <c r="K294" s="77">
        <v>299701</v>
      </c>
      <c r="L294" s="77">
        <v>305058</v>
      </c>
      <c r="M294" s="77">
        <v>247897</v>
      </c>
      <c r="N294" s="77">
        <v>59633</v>
      </c>
      <c r="O294" s="77">
        <v>137657</v>
      </c>
      <c r="P294" s="77">
        <v>227968</v>
      </c>
      <c r="Q294" s="77">
        <v>0</v>
      </c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</row>
    <row r="295" spans="1:39" s="100" customFormat="1" ht="11.25" x14ac:dyDescent="0.2">
      <c r="K295" s="99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</row>
    <row r="296" spans="1:39" s="100" customFormat="1" ht="11.25" x14ac:dyDescent="0.2">
      <c r="A296" s="100" t="s">
        <v>272</v>
      </c>
      <c r="B296" s="100" t="s">
        <v>1166</v>
      </c>
      <c r="C296" s="100">
        <v>19104</v>
      </c>
      <c r="D296" s="100">
        <v>21549</v>
      </c>
      <c r="E296" s="100">
        <v>24354</v>
      </c>
      <c r="F296" s="100">
        <v>23394</v>
      </c>
      <c r="G296" s="100">
        <v>26796</v>
      </c>
      <c r="H296" s="100">
        <v>22676</v>
      </c>
      <c r="I296" s="100">
        <v>19375</v>
      </c>
      <c r="J296" s="100">
        <v>23970</v>
      </c>
      <c r="K296" s="99">
        <v>25517</v>
      </c>
      <c r="L296" s="77">
        <v>26879</v>
      </c>
      <c r="M296" s="77">
        <v>23710</v>
      </c>
      <c r="N296" s="77">
        <v>15557</v>
      </c>
      <c r="O296" s="77">
        <v>19000</v>
      </c>
      <c r="P296" s="77">
        <v>22164</v>
      </c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</row>
    <row r="297" spans="1:39" s="100" customFormat="1" ht="11.25" x14ac:dyDescent="0.2">
      <c r="A297" s="100" t="s">
        <v>273</v>
      </c>
      <c r="C297" s="100">
        <v>0</v>
      </c>
      <c r="D297" s="100">
        <v>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99">
        <v>0</v>
      </c>
      <c r="L297" s="77">
        <v>0</v>
      </c>
      <c r="M297" s="77">
        <v>0</v>
      </c>
      <c r="N297" s="77">
        <v>0</v>
      </c>
      <c r="O297" s="77">
        <v>0</v>
      </c>
      <c r="P297" s="77">
        <v>0</v>
      </c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</row>
    <row r="298" spans="1:39" s="100" customFormat="1" ht="11.25" x14ac:dyDescent="0.2">
      <c r="A298" s="100" t="s">
        <v>274</v>
      </c>
      <c r="B298" s="100" t="s">
        <v>1167</v>
      </c>
      <c r="C298" s="100">
        <v>11240</v>
      </c>
      <c r="D298" s="100">
        <v>11240</v>
      </c>
      <c r="E298" s="100">
        <v>11240</v>
      </c>
      <c r="F298" s="100">
        <v>10587</v>
      </c>
      <c r="G298" s="100">
        <v>9568</v>
      </c>
      <c r="H298" s="100">
        <v>10464</v>
      </c>
      <c r="I298" s="100">
        <v>10464</v>
      </c>
      <c r="J298" s="100">
        <v>10464</v>
      </c>
      <c r="K298" s="99">
        <v>10464</v>
      </c>
      <c r="L298" s="77">
        <v>10465</v>
      </c>
      <c r="M298" s="77">
        <v>10465</v>
      </c>
      <c r="N298" s="77">
        <v>10465</v>
      </c>
      <c r="O298" s="77">
        <v>10465</v>
      </c>
      <c r="P298" s="77">
        <v>10465</v>
      </c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</row>
    <row r="299" spans="1:39" s="100" customFormat="1" ht="11.25" x14ac:dyDescent="0.2">
      <c r="A299" s="100" t="s">
        <v>1168</v>
      </c>
      <c r="B299" s="100" t="s">
        <v>1169</v>
      </c>
      <c r="C299" s="100">
        <v>30513</v>
      </c>
      <c r="D299" s="100">
        <v>30513</v>
      </c>
      <c r="E299" s="100">
        <v>30513</v>
      </c>
      <c r="F299" s="100">
        <v>30513</v>
      </c>
      <c r="G299" s="100">
        <v>30513</v>
      </c>
      <c r="H299" s="100">
        <v>30513</v>
      </c>
      <c r="I299" s="100">
        <v>30513</v>
      </c>
      <c r="J299" s="100">
        <v>30513</v>
      </c>
      <c r="K299" s="99">
        <v>30513</v>
      </c>
      <c r="L299" s="77">
        <v>30513</v>
      </c>
      <c r="M299" s="77">
        <v>27479</v>
      </c>
      <c r="N299" s="77">
        <v>30789</v>
      </c>
      <c r="O299" s="77">
        <v>29686</v>
      </c>
      <c r="P299" s="77">
        <v>30238</v>
      </c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</row>
    <row r="300" spans="1:39" s="100" customFormat="1" ht="11.25" x14ac:dyDescent="0.2">
      <c r="A300" s="100" t="s">
        <v>276</v>
      </c>
      <c r="C300" s="77">
        <v>60857</v>
      </c>
      <c r="D300" s="77">
        <v>63302</v>
      </c>
      <c r="E300" s="77">
        <v>66107</v>
      </c>
      <c r="F300" s="77">
        <v>64494</v>
      </c>
      <c r="G300" s="77">
        <v>66877</v>
      </c>
      <c r="H300" s="77">
        <v>63653</v>
      </c>
      <c r="I300" s="77">
        <v>60352</v>
      </c>
      <c r="J300" s="77">
        <v>64947</v>
      </c>
      <c r="K300" s="77">
        <v>66494</v>
      </c>
      <c r="L300" s="77">
        <v>67857</v>
      </c>
      <c r="M300" s="77">
        <v>61654</v>
      </c>
      <c r="N300" s="77">
        <v>56811</v>
      </c>
      <c r="O300" s="77">
        <v>59151</v>
      </c>
      <c r="P300" s="77">
        <v>62867</v>
      </c>
      <c r="Q300" s="77">
        <v>0</v>
      </c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</row>
    <row r="301" spans="1:39" s="100" customFormat="1" ht="11.25" x14ac:dyDescent="0.2">
      <c r="K301" s="99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</row>
    <row r="302" spans="1:39" s="100" customFormat="1" ht="11.25" x14ac:dyDescent="0.2">
      <c r="A302" s="100" t="s">
        <v>277</v>
      </c>
      <c r="C302" s="77">
        <v>67273</v>
      </c>
      <c r="D302" s="77">
        <v>124703</v>
      </c>
      <c r="E302" s="77">
        <v>174856</v>
      </c>
      <c r="F302" s="77">
        <v>166642</v>
      </c>
      <c r="G302" s="77">
        <v>234042</v>
      </c>
      <c r="H302" s="77">
        <v>98226</v>
      </c>
      <c r="I302" s="77">
        <v>95715</v>
      </c>
      <c r="J302" s="77">
        <v>181318</v>
      </c>
      <c r="K302" s="77">
        <v>233207</v>
      </c>
      <c r="L302" s="77">
        <v>237201</v>
      </c>
      <c r="M302" s="77">
        <v>186243</v>
      </c>
      <c r="N302" s="77">
        <v>2822</v>
      </c>
      <c r="O302" s="77">
        <v>78506</v>
      </c>
      <c r="P302" s="77">
        <v>165101</v>
      </c>
      <c r="Q302" s="77">
        <v>0</v>
      </c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</row>
    <row r="303" spans="1:39" s="100" customFormat="1" ht="11.25" x14ac:dyDescent="0.2">
      <c r="K303" s="99"/>
      <c r="L303" s="77"/>
      <c r="M303" s="107"/>
      <c r="N303" s="106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</row>
    <row r="304" spans="1:39" s="100" customFormat="1" ht="11.25" x14ac:dyDescent="0.2">
      <c r="K304" s="99"/>
      <c r="L304" s="77"/>
      <c r="M304" s="107"/>
      <c r="N304" s="106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</row>
    <row r="305" spans="11:39" s="100" customFormat="1" ht="11.25" x14ac:dyDescent="0.2">
      <c r="K305" s="99"/>
      <c r="L305" s="77"/>
      <c r="M305" s="107"/>
      <c r="N305" s="106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</row>
    <row r="306" spans="11:39" s="100" customFormat="1" ht="11.25" x14ac:dyDescent="0.2">
      <c r="K306" s="99"/>
      <c r="L306" s="77"/>
      <c r="M306" s="107"/>
      <c r="N306" s="106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</row>
    <row r="307" spans="11:39" s="100" customFormat="1" ht="11.25" x14ac:dyDescent="0.2">
      <c r="K307" s="99"/>
      <c r="L307" s="77"/>
      <c r="M307" s="107"/>
      <c r="N307" s="106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</row>
    <row r="308" spans="11:39" s="100" customFormat="1" ht="11.25" x14ac:dyDescent="0.2">
      <c r="K308" s="99"/>
      <c r="L308" s="77"/>
      <c r="M308" s="107"/>
      <c r="N308" s="106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</row>
    <row r="309" spans="11:39" s="100" customFormat="1" ht="11.25" x14ac:dyDescent="0.2">
      <c r="K309" s="99"/>
      <c r="L309" s="77"/>
      <c r="M309" s="107"/>
      <c r="N309" s="106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</row>
    <row r="310" spans="11:39" s="100" customFormat="1" ht="11.25" x14ac:dyDescent="0.2">
      <c r="K310" s="99"/>
      <c r="L310" s="77"/>
      <c r="M310" s="107"/>
      <c r="N310" s="106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</row>
    <row r="311" spans="11:39" s="100" customFormat="1" ht="11.25" x14ac:dyDescent="0.2">
      <c r="K311" s="99"/>
      <c r="L311" s="77"/>
      <c r="M311" s="107"/>
      <c r="N311" s="106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</row>
    <row r="312" spans="11:39" s="100" customFormat="1" ht="11.25" x14ac:dyDescent="0.2">
      <c r="K312" s="99"/>
      <c r="L312" s="77"/>
      <c r="M312" s="107"/>
      <c r="N312" s="106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</row>
    <row r="313" spans="11:39" s="100" customFormat="1" ht="11.25" x14ac:dyDescent="0.2">
      <c r="K313" s="99"/>
      <c r="L313" s="77"/>
      <c r="M313" s="107"/>
      <c r="N313" s="106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</row>
    <row r="314" spans="11:39" s="100" customFormat="1" ht="11.25" x14ac:dyDescent="0.2">
      <c r="K314" s="99"/>
      <c r="L314" s="77"/>
      <c r="M314" s="107"/>
      <c r="N314" s="106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</row>
    <row r="315" spans="11:39" s="100" customFormat="1" ht="11.25" x14ac:dyDescent="0.2">
      <c r="K315" s="99"/>
      <c r="L315" s="77"/>
      <c r="M315" s="107"/>
      <c r="N315" s="106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</row>
    <row r="316" spans="11:39" s="100" customFormat="1" ht="11.25" x14ac:dyDescent="0.2">
      <c r="K316" s="99"/>
      <c r="L316" s="77"/>
      <c r="M316" s="107"/>
      <c r="N316" s="106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</row>
    <row r="317" spans="11:39" s="100" customFormat="1" ht="11.25" x14ac:dyDescent="0.2">
      <c r="K317" s="99"/>
      <c r="L317" s="77"/>
      <c r="M317" s="107"/>
      <c r="N317" s="106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</row>
    <row r="318" spans="11:39" s="100" customFormat="1" ht="11.25" x14ac:dyDescent="0.2">
      <c r="K318" s="99"/>
      <c r="L318" s="77"/>
      <c r="M318" s="107"/>
      <c r="N318" s="106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</row>
    <row r="319" spans="11:39" s="100" customFormat="1" ht="11.25" x14ac:dyDescent="0.2">
      <c r="K319" s="99"/>
      <c r="L319" s="77"/>
      <c r="M319" s="107"/>
      <c r="N319" s="106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</row>
    <row r="320" spans="11:39" s="100" customFormat="1" ht="11.25" x14ac:dyDescent="0.2">
      <c r="K320" s="99"/>
      <c r="L320" s="77"/>
      <c r="M320" s="107"/>
      <c r="N320" s="106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</row>
    <row r="321" spans="11:39" s="100" customFormat="1" ht="11.25" x14ac:dyDescent="0.2">
      <c r="K321" s="99"/>
      <c r="L321" s="77"/>
      <c r="M321" s="107"/>
      <c r="N321" s="106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</row>
    <row r="322" spans="11:39" s="100" customFormat="1" ht="11.25" x14ac:dyDescent="0.2">
      <c r="K322" s="99"/>
      <c r="L322" s="77"/>
      <c r="M322" s="107"/>
      <c r="N322" s="106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</row>
    <row r="323" spans="11:39" s="100" customFormat="1" ht="11.25" x14ac:dyDescent="0.2">
      <c r="K323" s="99"/>
      <c r="L323" s="77"/>
      <c r="M323" s="107"/>
      <c r="N323" s="106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</row>
    <row r="324" spans="11:39" s="100" customFormat="1" ht="11.25" x14ac:dyDescent="0.2">
      <c r="K324" s="99"/>
      <c r="L324" s="77"/>
      <c r="M324" s="107"/>
      <c r="N324" s="106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</row>
    <row r="325" spans="11:39" s="100" customFormat="1" ht="11.25" x14ac:dyDescent="0.2">
      <c r="K325" s="99"/>
      <c r="L325" s="77"/>
      <c r="M325" s="107"/>
      <c r="N325" s="106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</row>
    <row r="326" spans="11:39" s="100" customFormat="1" ht="11.25" x14ac:dyDescent="0.2">
      <c r="K326" s="99"/>
      <c r="L326" s="77"/>
      <c r="M326" s="107"/>
      <c r="N326" s="106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</row>
    <row r="327" spans="11:39" s="100" customFormat="1" ht="11.25" x14ac:dyDescent="0.2">
      <c r="K327" s="99"/>
      <c r="L327" s="77"/>
      <c r="M327" s="107"/>
      <c r="N327" s="106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</row>
    <row r="328" spans="11:39" s="100" customFormat="1" ht="11.25" x14ac:dyDescent="0.2">
      <c r="K328" s="99"/>
      <c r="L328" s="77"/>
      <c r="M328" s="107"/>
      <c r="N328" s="106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</row>
    <row r="329" spans="11:39" s="100" customFormat="1" ht="11.25" x14ac:dyDescent="0.2">
      <c r="K329" s="99"/>
      <c r="L329" s="77"/>
      <c r="M329" s="107"/>
      <c r="N329" s="106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</row>
    <row r="330" spans="11:39" s="100" customFormat="1" ht="11.25" x14ac:dyDescent="0.2">
      <c r="K330" s="99"/>
      <c r="L330" s="77"/>
      <c r="M330" s="107"/>
      <c r="N330" s="106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</row>
    <row r="331" spans="11:39" s="100" customFormat="1" ht="11.25" x14ac:dyDescent="0.2">
      <c r="K331" s="99"/>
      <c r="L331" s="77"/>
      <c r="M331" s="107"/>
      <c r="N331" s="106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</row>
    <row r="332" spans="11:39" s="100" customFormat="1" ht="11.25" x14ac:dyDescent="0.2">
      <c r="K332" s="99"/>
      <c r="L332" s="77"/>
      <c r="M332" s="107"/>
      <c r="N332" s="106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</row>
    <row r="333" spans="11:39" s="100" customFormat="1" ht="11.25" x14ac:dyDescent="0.2">
      <c r="K333" s="99"/>
      <c r="L333" s="77"/>
      <c r="M333" s="107"/>
      <c r="N333" s="106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</row>
    <row r="334" spans="11:39" s="100" customFormat="1" ht="11.25" x14ac:dyDescent="0.2">
      <c r="K334" s="99"/>
      <c r="L334" s="77"/>
      <c r="M334" s="107"/>
      <c r="N334" s="106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</row>
    <row r="335" spans="11:39" s="100" customFormat="1" ht="11.25" x14ac:dyDescent="0.2">
      <c r="K335" s="99"/>
      <c r="L335" s="77"/>
      <c r="M335" s="107"/>
      <c r="N335" s="106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</row>
    <row r="336" spans="11:39" s="100" customFormat="1" ht="11.25" x14ac:dyDescent="0.2">
      <c r="K336" s="99"/>
      <c r="L336" s="77"/>
      <c r="M336" s="107"/>
      <c r="N336" s="106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</row>
    <row r="337" spans="11:39" s="100" customFormat="1" ht="11.25" x14ac:dyDescent="0.2">
      <c r="K337" s="99"/>
      <c r="L337" s="77"/>
      <c r="M337" s="107"/>
      <c r="N337" s="106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</row>
    <row r="338" spans="11:39" s="100" customFormat="1" ht="11.25" x14ac:dyDescent="0.2">
      <c r="K338" s="99"/>
      <c r="L338" s="77"/>
      <c r="M338" s="107"/>
      <c r="N338" s="106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</row>
    <row r="339" spans="11:39" s="100" customFormat="1" ht="11.25" x14ac:dyDescent="0.2">
      <c r="K339" s="99"/>
      <c r="L339" s="77"/>
      <c r="M339" s="107"/>
      <c r="N339" s="106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</row>
    <row r="340" spans="11:39" s="100" customFormat="1" ht="11.25" x14ac:dyDescent="0.2">
      <c r="K340" s="99"/>
      <c r="L340" s="77"/>
      <c r="M340" s="107"/>
      <c r="N340" s="106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</row>
    <row r="341" spans="11:39" s="100" customFormat="1" ht="11.25" x14ac:dyDescent="0.2">
      <c r="K341" s="99"/>
      <c r="L341" s="77"/>
      <c r="M341" s="107"/>
      <c r="N341" s="106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</row>
    <row r="342" spans="11:39" s="100" customFormat="1" ht="11.25" x14ac:dyDescent="0.2">
      <c r="K342" s="99"/>
      <c r="L342" s="77"/>
      <c r="M342" s="107"/>
      <c r="N342" s="106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</row>
    <row r="343" spans="11:39" s="100" customFormat="1" ht="11.25" x14ac:dyDescent="0.2">
      <c r="K343" s="99"/>
      <c r="L343" s="77"/>
      <c r="M343" s="107"/>
      <c r="N343" s="106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</row>
    <row r="344" spans="11:39" s="100" customFormat="1" ht="11.25" x14ac:dyDescent="0.2">
      <c r="K344" s="99"/>
      <c r="L344" s="77"/>
      <c r="M344" s="107"/>
      <c r="N344" s="106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</row>
    <row r="345" spans="11:39" s="100" customFormat="1" ht="11.25" x14ac:dyDescent="0.2">
      <c r="K345" s="99"/>
      <c r="L345" s="77"/>
      <c r="M345" s="107"/>
      <c r="N345" s="106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</row>
    <row r="346" spans="11:39" s="100" customFormat="1" ht="11.25" x14ac:dyDescent="0.2">
      <c r="K346" s="99"/>
      <c r="L346" s="77"/>
      <c r="M346" s="107"/>
      <c r="N346" s="106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</row>
    <row r="347" spans="11:39" s="100" customFormat="1" ht="11.25" x14ac:dyDescent="0.2">
      <c r="K347" s="99"/>
      <c r="L347" s="77"/>
      <c r="M347" s="107"/>
      <c r="N347" s="106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</row>
    <row r="348" spans="11:39" s="100" customFormat="1" ht="11.25" x14ac:dyDescent="0.2">
      <c r="K348" s="99"/>
      <c r="L348" s="77"/>
      <c r="M348" s="107"/>
      <c r="N348" s="106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</row>
    <row r="349" spans="11:39" s="100" customFormat="1" ht="11.25" x14ac:dyDescent="0.2">
      <c r="K349" s="99"/>
      <c r="L349" s="77"/>
      <c r="M349" s="107"/>
      <c r="N349" s="106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</row>
    <row r="350" spans="11:39" s="100" customFormat="1" ht="11.25" x14ac:dyDescent="0.2">
      <c r="K350" s="99"/>
      <c r="L350" s="77"/>
      <c r="M350" s="107"/>
      <c r="N350" s="106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</row>
    <row r="351" spans="11:39" s="100" customFormat="1" ht="11.25" x14ac:dyDescent="0.2">
      <c r="K351" s="99"/>
      <c r="L351" s="77"/>
      <c r="M351" s="107"/>
      <c r="N351" s="106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</row>
    <row r="352" spans="11:39" s="100" customFormat="1" ht="11.25" x14ac:dyDescent="0.2">
      <c r="K352" s="99"/>
      <c r="L352" s="77"/>
      <c r="M352" s="107"/>
      <c r="N352" s="106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</row>
    <row r="353" spans="11:39" s="100" customFormat="1" ht="11.25" x14ac:dyDescent="0.2">
      <c r="K353" s="99"/>
      <c r="L353" s="77"/>
      <c r="M353" s="107"/>
      <c r="N353" s="106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</row>
    <row r="354" spans="11:39" s="100" customFormat="1" ht="11.25" x14ac:dyDescent="0.2">
      <c r="K354" s="99"/>
      <c r="L354" s="77"/>
      <c r="M354" s="107"/>
      <c r="N354" s="106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</row>
    <row r="355" spans="11:39" s="100" customFormat="1" ht="11.25" x14ac:dyDescent="0.2">
      <c r="K355" s="99"/>
      <c r="L355" s="77"/>
      <c r="M355" s="107"/>
      <c r="N355" s="106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</row>
    <row r="356" spans="11:39" s="16" customFormat="1" ht="12.75" x14ac:dyDescent="0.2">
      <c r="K356" s="17"/>
      <c r="L356" s="15"/>
      <c r="M356" s="14"/>
      <c r="N356" s="18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</row>
    <row r="357" spans="11:39" s="16" customFormat="1" ht="12.75" x14ac:dyDescent="0.2">
      <c r="K357" s="17"/>
      <c r="L357" s="15"/>
      <c r="M357" s="14"/>
      <c r="N357" s="18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</row>
    <row r="358" spans="11:39" s="16" customFormat="1" ht="12.75" x14ac:dyDescent="0.2">
      <c r="K358" s="17"/>
      <c r="L358" s="15"/>
      <c r="M358" s="14"/>
      <c r="N358" s="18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</row>
    <row r="359" spans="11:39" s="16" customFormat="1" ht="12.75" x14ac:dyDescent="0.2">
      <c r="K359" s="17"/>
      <c r="L359" s="15"/>
      <c r="M359" s="14"/>
      <c r="N359" s="18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</row>
    <row r="360" spans="11:39" s="16" customFormat="1" ht="12.75" x14ac:dyDescent="0.2">
      <c r="K360" s="17"/>
      <c r="L360" s="15"/>
      <c r="M360" s="14"/>
      <c r="N360" s="18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</row>
    <row r="361" spans="11:39" s="16" customFormat="1" ht="12.75" x14ac:dyDescent="0.2">
      <c r="K361" s="17"/>
      <c r="L361" s="15"/>
      <c r="M361" s="14"/>
      <c r="N361" s="18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</row>
    <row r="362" spans="11:39" s="16" customFormat="1" ht="12.75" x14ac:dyDescent="0.2">
      <c r="K362" s="17"/>
      <c r="L362" s="15"/>
      <c r="M362" s="14"/>
      <c r="N362" s="18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</row>
    <row r="363" spans="11:39" s="16" customFormat="1" ht="12.75" x14ac:dyDescent="0.2">
      <c r="K363" s="17"/>
      <c r="L363" s="15"/>
      <c r="M363" s="14"/>
      <c r="N363" s="18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</row>
    <row r="364" spans="11:39" s="16" customFormat="1" ht="12.75" x14ac:dyDescent="0.2">
      <c r="K364" s="17"/>
      <c r="L364" s="15"/>
      <c r="M364" s="14"/>
      <c r="N364" s="18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</row>
    <row r="365" spans="11:39" s="16" customFormat="1" ht="12.75" x14ac:dyDescent="0.2">
      <c r="K365" s="17"/>
      <c r="L365" s="15"/>
      <c r="M365" s="14"/>
      <c r="N365" s="18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</row>
    <row r="366" spans="11:39" s="16" customFormat="1" ht="12.75" x14ac:dyDescent="0.2">
      <c r="K366" s="17"/>
      <c r="L366" s="15"/>
      <c r="M366" s="14"/>
      <c r="N366" s="18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</row>
    <row r="367" spans="11:39" s="16" customFormat="1" ht="12.75" x14ac:dyDescent="0.2">
      <c r="K367" s="17"/>
      <c r="L367" s="15"/>
      <c r="M367" s="14"/>
      <c r="N367" s="18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</row>
    <row r="368" spans="11:39" s="16" customFormat="1" ht="12.75" x14ac:dyDescent="0.2">
      <c r="K368" s="17"/>
      <c r="L368" s="15"/>
      <c r="M368" s="14"/>
      <c r="N368" s="18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</row>
    <row r="369" spans="11:39" s="16" customFormat="1" ht="12.75" x14ac:dyDescent="0.2">
      <c r="K369" s="17"/>
      <c r="L369" s="15"/>
      <c r="M369" s="14"/>
      <c r="N369" s="18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</row>
    <row r="370" spans="11:39" s="16" customFormat="1" ht="12.75" x14ac:dyDescent="0.2">
      <c r="K370" s="17"/>
      <c r="L370" s="15"/>
      <c r="M370" s="14"/>
      <c r="N370" s="18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</row>
    <row r="371" spans="11:39" s="16" customFormat="1" ht="12.75" x14ac:dyDescent="0.2">
      <c r="K371" s="17"/>
      <c r="L371" s="15"/>
      <c r="M371" s="14"/>
      <c r="N371" s="18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</row>
    <row r="372" spans="11:39" s="16" customFormat="1" ht="12.75" x14ac:dyDescent="0.2">
      <c r="K372" s="17"/>
      <c r="L372" s="15"/>
      <c r="M372" s="14"/>
      <c r="N372" s="18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</row>
    <row r="373" spans="11:39" s="16" customFormat="1" ht="12.75" x14ac:dyDescent="0.2">
      <c r="K373" s="17"/>
      <c r="L373" s="15"/>
      <c r="M373" s="14"/>
      <c r="N373" s="18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</row>
    <row r="374" spans="11:39" s="16" customFormat="1" ht="12.75" x14ac:dyDescent="0.2">
      <c r="K374" s="17"/>
      <c r="L374" s="15"/>
      <c r="M374" s="14"/>
      <c r="N374" s="18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</row>
    <row r="375" spans="11:39" s="16" customFormat="1" ht="12.75" x14ac:dyDescent="0.2">
      <c r="K375" s="17"/>
      <c r="L375" s="15"/>
      <c r="M375" s="14"/>
      <c r="N375" s="18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</row>
    <row r="376" spans="11:39" s="16" customFormat="1" ht="12.75" x14ac:dyDescent="0.2">
      <c r="K376" s="17"/>
      <c r="L376" s="15"/>
      <c r="M376" s="14"/>
      <c r="N376" s="18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</row>
    <row r="377" spans="11:39" s="16" customFormat="1" ht="12.75" x14ac:dyDescent="0.2">
      <c r="K377" s="17"/>
      <c r="L377" s="15"/>
      <c r="M377" s="14"/>
      <c r="N377" s="18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</row>
    <row r="378" spans="11:39" s="16" customFormat="1" ht="12.75" x14ac:dyDescent="0.2">
      <c r="K378" s="17"/>
      <c r="L378" s="15"/>
      <c r="M378" s="14"/>
      <c r="N378" s="18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</row>
    <row r="379" spans="11:39" s="16" customFormat="1" ht="12.75" x14ac:dyDescent="0.2">
      <c r="K379" s="17"/>
      <c r="L379" s="15"/>
      <c r="M379" s="14"/>
      <c r="N379" s="18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</row>
    <row r="380" spans="11:39" s="16" customFormat="1" ht="12.75" x14ac:dyDescent="0.2">
      <c r="K380" s="17"/>
      <c r="L380" s="15"/>
      <c r="M380" s="14"/>
      <c r="N380" s="18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</row>
    <row r="381" spans="11:39" s="16" customFormat="1" ht="12.75" x14ac:dyDescent="0.2">
      <c r="K381" s="17"/>
      <c r="L381" s="15"/>
      <c r="M381" s="14"/>
      <c r="N381" s="18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</row>
    <row r="382" spans="11:39" s="16" customFormat="1" ht="12.75" x14ac:dyDescent="0.2">
      <c r="K382" s="17"/>
      <c r="L382" s="15"/>
      <c r="M382" s="14"/>
      <c r="N382" s="18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</row>
    <row r="383" spans="11:39" s="16" customFormat="1" ht="12.75" x14ac:dyDescent="0.2">
      <c r="K383" s="17"/>
      <c r="L383" s="15"/>
      <c r="M383" s="14"/>
      <c r="N383" s="18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</row>
    <row r="384" spans="11:39" s="16" customFormat="1" ht="12.75" x14ac:dyDescent="0.2">
      <c r="K384" s="17"/>
      <c r="L384" s="15"/>
      <c r="M384" s="14"/>
      <c r="N384" s="18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</row>
    <row r="385" spans="11:39" s="16" customFormat="1" ht="12.75" x14ac:dyDescent="0.2">
      <c r="K385" s="17"/>
      <c r="L385" s="15"/>
      <c r="M385" s="14"/>
      <c r="N385" s="18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</row>
    <row r="386" spans="11:39" s="16" customFormat="1" ht="12.75" x14ac:dyDescent="0.2">
      <c r="K386" s="17"/>
      <c r="L386" s="15"/>
      <c r="M386" s="14"/>
      <c r="N386" s="18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</row>
    <row r="387" spans="11:39" s="16" customFormat="1" ht="12.75" x14ac:dyDescent="0.2">
      <c r="K387" s="17"/>
      <c r="L387" s="15"/>
      <c r="M387" s="14"/>
      <c r="N387" s="18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</row>
    <row r="388" spans="11:39" s="16" customFormat="1" ht="12.75" x14ac:dyDescent="0.2">
      <c r="K388" s="17"/>
      <c r="L388" s="15"/>
      <c r="M388" s="14"/>
      <c r="N388" s="18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</row>
    <row r="389" spans="11:39" s="16" customFormat="1" ht="12.75" x14ac:dyDescent="0.2">
      <c r="K389" s="17"/>
      <c r="L389" s="15"/>
      <c r="M389" s="14"/>
      <c r="N389" s="18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</row>
    <row r="390" spans="11:39" s="16" customFormat="1" ht="12.75" x14ac:dyDescent="0.2">
      <c r="K390" s="17"/>
      <c r="L390" s="15"/>
      <c r="M390" s="14"/>
      <c r="N390" s="18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</row>
    <row r="391" spans="11:39" s="16" customFormat="1" ht="12.75" x14ac:dyDescent="0.2">
      <c r="K391" s="17"/>
      <c r="L391" s="15"/>
      <c r="M391" s="14"/>
      <c r="N391" s="18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</row>
    <row r="392" spans="11:39" s="16" customFormat="1" ht="12.75" x14ac:dyDescent="0.2">
      <c r="K392" s="17"/>
      <c r="L392" s="15"/>
      <c r="M392" s="14"/>
      <c r="N392" s="18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</row>
    <row r="393" spans="11:39" s="16" customFormat="1" ht="12.75" x14ac:dyDescent="0.2">
      <c r="K393" s="17"/>
      <c r="L393" s="15"/>
      <c r="M393" s="14"/>
      <c r="N393" s="18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</row>
    <row r="394" spans="11:39" s="16" customFormat="1" ht="12.75" x14ac:dyDescent="0.2">
      <c r="K394" s="17"/>
      <c r="L394" s="15"/>
      <c r="M394" s="14"/>
      <c r="N394" s="18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</row>
    <row r="395" spans="11:39" s="16" customFormat="1" ht="12.75" x14ac:dyDescent="0.2">
      <c r="K395" s="17"/>
      <c r="L395" s="15"/>
      <c r="M395" s="14"/>
      <c r="N395" s="18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</row>
  </sheetData>
  <phoneticPr fontId="17" type="noConversion"/>
  <conditionalFormatting sqref="K33">
    <cfRule type="cellIs" dxfId="38" priority="76" stopIfTrue="1" operator="equal">
      <formula>"""12/28/2008"""</formula>
    </cfRule>
  </conditionalFormatting>
  <conditionalFormatting sqref="K35 K40 K42:K54 K56:K67 K189 K191 K193 K195 K197 K208 K199:K200 K202:K203 K205:K206">
    <cfRule type="cellIs" dxfId="37" priority="77" stopIfTrue="1" operator="equal">
      <formula>"12/28/2008"</formula>
    </cfRule>
  </conditionalFormatting>
  <conditionalFormatting sqref="B6">
    <cfRule type="cellIs" dxfId="36" priority="78" stopIfTrue="1" operator="equal">
      <formula>"YES"</formula>
    </cfRule>
  </conditionalFormatting>
  <conditionalFormatting sqref="B5">
    <cfRule type="cellIs" dxfId="35" priority="79" stopIfTrue="1" operator="equal">
      <formula>"NO"</formula>
    </cfRule>
  </conditionalFormatting>
  <conditionalFormatting sqref="K73:K75 K77:K84 K86:K88 K90:K91 K94:K96 K98:K100 K102:K103 K106:K107 K111 K128 K130:K137 K164 K167 K170 K173 K176 K179 K182 K185 K188 K209 K190 K192 K194 K196 K198 K201 K207">
    <cfRule type="cellIs" dxfId="34" priority="62" stopIfTrue="1" operator="equal">
      <formula>"12/28/2008"</formula>
    </cfRule>
  </conditionalFormatting>
  <conditionalFormatting sqref="K41">
    <cfRule type="cellIs" dxfId="33" priority="60" stopIfTrue="1" operator="equal">
      <formula>"12/28/2008"</formula>
    </cfRule>
  </conditionalFormatting>
  <conditionalFormatting sqref="K39">
    <cfRule type="cellIs" dxfId="32" priority="56" stopIfTrue="1" operator="equal">
      <formula>"12/28/2008"</formula>
    </cfRule>
  </conditionalFormatting>
  <conditionalFormatting sqref="K34">
    <cfRule type="cellIs" dxfId="31" priority="55" stopIfTrue="1" operator="equal">
      <formula>"12/28/2008"</formula>
    </cfRule>
  </conditionalFormatting>
  <conditionalFormatting sqref="K37">
    <cfRule type="cellIs" dxfId="30" priority="44" stopIfTrue="1" operator="equal">
      <formula>"12/28/2008"</formula>
    </cfRule>
  </conditionalFormatting>
  <conditionalFormatting sqref="K36 K38">
    <cfRule type="cellIs" dxfId="29" priority="43" stopIfTrue="1" operator="equal">
      <formula>"12/28/2008"</formula>
    </cfRule>
  </conditionalFormatting>
  <conditionalFormatting sqref="K55">
    <cfRule type="cellIs" dxfId="28" priority="38" stopIfTrue="1" operator="equal">
      <formula>"12/28/2008"</formula>
    </cfRule>
  </conditionalFormatting>
  <conditionalFormatting sqref="K68:K69 K71">
    <cfRule type="cellIs" dxfId="27" priority="33" stopIfTrue="1" operator="equal">
      <formula>"12/28/2008"</formula>
    </cfRule>
  </conditionalFormatting>
  <conditionalFormatting sqref="K70">
    <cfRule type="cellIs" dxfId="26" priority="32" stopIfTrue="1" operator="equal">
      <formula>"12/28/2008"</formula>
    </cfRule>
  </conditionalFormatting>
  <conditionalFormatting sqref="K76">
    <cfRule type="cellIs" dxfId="25" priority="31" stopIfTrue="1" operator="equal">
      <formula>"12/28/2008"</formula>
    </cfRule>
  </conditionalFormatting>
  <conditionalFormatting sqref="K72">
    <cfRule type="cellIs" dxfId="24" priority="30" stopIfTrue="1" operator="equal">
      <formula>"12/28/2008"</formula>
    </cfRule>
  </conditionalFormatting>
  <conditionalFormatting sqref="K85 K89 K97 K101 K105 K129 K162:K163 K165:K166 K168:K169 K171:K172 K174:K175 K177 K180:K181 K183:K184 K186:K187">
    <cfRule type="cellIs" dxfId="23" priority="29" stopIfTrue="1" operator="equal">
      <formula>"12/28/2008"</formula>
    </cfRule>
  </conditionalFormatting>
  <conditionalFormatting sqref="K93">
    <cfRule type="cellIs" dxfId="22" priority="28" stopIfTrue="1" operator="equal">
      <formula>"12/28/2008"</formula>
    </cfRule>
  </conditionalFormatting>
  <conditionalFormatting sqref="K92">
    <cfRule type="cellIs" dxfId="21" priority="27" stopIfTrue="1" operator="equal">
      <formula>"12/28/2008"</formula>
    </cfRule>
  </conditionalFormatting>
  <conditionalFormatting sqref="K104">
    <cfRule type="cellIs" dxfId="20" priority="26" stopIfTrue="1" operator="equal">
      <formula>"12/28/2008"</formula>
    </cfRule>
  </conditionalFormatting>
  <conditionalFormatting sqref="K108 K110">
    <cfRule type="cellIs" dxfId="19" priority="24" stopIfTrue="1" operator="equal">
      <formula>"12/28/2008"</formula>
    </cfRule>
  </conditionalFormatting>
  <conditionalFormatting sqref="K109">
    <cfRule type="cellIs" dxfId="18" priority="23" stopIfTrue="1" operator="equal">
      <formula>"12/28/2008"</formula>
    </cfRule>
  </conditionalFormatting>
  <conditionalFormatting sqref="K112 K114:K116 K118:K119">
    <cfRule type="cellIs" dxfId="17" priority="22" stopIfTrue="1" operator="equal">
      <formula>"12/28/2008"</formula>
    </cfRule>
  </conditionalFormatting>
  <conditionalFormatting sqref="K113 K117">
    <cfRule type="cellIs" dxfId="16" priority="21" stopIfTrue="1" operator="equal">
      <formula>"12/28/2008"</formula>
    </cfRule>
  </conditionalFormatting>
  <conditionalFormatting sqref="K126">
    <cfRule type="cellIs" dxfId="15" priority="17" stopIfTrue="1" operator="equal">
      <formula>"12/28/2008"</formula>
    </cfRule>
  </conditionalFormatting>
  <conditionalFormatting sqref="K121 K125">
    <cfRule type="cellIs" dxfId="14" priority="16" stopIfTrue="1" operator="equal">
      <formula>"12/28/2008"</formula>
    </cfRule>
  </conditionalFormatting>
  <conditionalFormatting sqref="K120">
    <cfRule type="cellIs" dxfId="13" priority="15" stopIfTrue="1" operator="equal">
      <formula>"12/28/2008"</formula>
    </cfRule>
  </conditionalFormatting>
  <conditionalFormatting sqref="K122">
    <cfRule type="cellIs" dxfId="12" priority="14" stopIfTrue="1" operator="equal">
      <formula>"12/28/2008"</formula>
    </cfRule>
  </conditionalFormatting>
  <conditionalFormatting sqref="K124">
    <cfRule type="cellIs" dxfId="11" priority="13" stopIfTrue="1" operator="equal">
      <formula>"12/28/2008"</formula>
    </cfRule>
  </conditionalFormatting>
  <conditionalFormatting sqref="K127">
    <cfRule type="cellIs" dxfId="10" priority="12" stopIfTrue="1" operator="equal">
      <formula>"12/28/2008"</formula>
    </cfRule>
  </conditionalFormatting>
  <conditionalFormatting sqref="K123">
    <cfRule type="cellIs" dxfId="9" priority="11" stopIfTrue="1" operator="equal">
      <formula>"12/28/2008"</formula>
    </cfRule>
  </conditionalFormatting>
  <conditionalFormatting sqref="K178">
    <cfRule type="cellIs" dxfId="8" priority="9" stopIfTrue="1" operator="equal">
      <formula>"12/28/2008"</formula>
    </cfRule>
  </conditionalFormatting>
  <conditionalFormatting sqref="K143 K138:K141 K157 K159 K161">
    <cfRule type="cellIs" dxfId="7" priority="8" stopIfTrue="1" operator="equal">
      <formula>"12/28/2008"</formula>
    </cfRule>
  </conditionalFormatting>
  <conditionalFormatting sqref="K142 K158 K160">
    <cfRule type="cellIs" dxfId="6" priority="7" stopIfTrue="1" operator="equal">
      <formula>"12/28/2008"</formula>
    </cfRule>
  </conditionalFormatting>
  <conditionalFormatting sqref="K145 K147 K149 K151 K155">
    <cfRule type="cellIs" dxfId="5" priority="6" stopIfTrue="1" operator="equal">
      <formula>"12/28/2008"</formula>
    </cfRule>
  </conditionalFormatting>
  <conditionalFormatting sqref="K144 K146 K148 K154 K156">
    <cfRule type="cellIs" dxfId="4" priority="5" stopIfTrue="1" operator="equal">
      <formula>"12/28/2008"</formula>
    </cfRule>
  </conditionalFormatting>
  <conditionalFormatting sqref="K150">
    <cfRule type="cellIs" dxfId="3" priority="4" stopIfTrue="1" operator="equal">
      <formula>"12/28/2008"</formula>
    </cfRule>
  </conditionalFormatting>
  <conditionalFormatting sqref="K152">
    <cfRule type="cellIs" dxfId="2" priority="3" stopIfTrue="1" operator="equal">
      <formula>"12/28/2008"</formula>
    </cfRule>
  </conditionalFormatting>
  <conditionalFormatting sqref="K153">
    <cfRule type="cellIs" dxfId="1" priority="2" stopIfTrue="1" operator="equal">
      <formula>"12/28/2008"</formula>
    </cfRule>
  </conditionalFormatting>
  <conditionalFormatting sqref="K204">
    <cfRule type="cellIs" dxfId="0" priority="1" stopIfTrue="1" operator="equal">
      <formula>"12/28/2008"</formula>
    </cfRule>
  </conditionalFormatting>
  <dataValidations count="2">
    <dataValidation type="list" allowBlank="1" showInputMessage="1" showErrorMessage="1" sqref="B2" xr:uid="{00000000-0002-0000-0000-000000000000}">
      <formula1>$A$213:$A$224</formula1>
    </dataValidation>
    <dataValidation type="list" allowBlank="1" showInputMessage="1" showErrorMessage="1" sqref="B1" xr:uid="{00000000-0002-0000-0000-000001000000}">
      <formula1>$A$34:$A$209</formula1>
    </dataValidation>
  </dataValidations>
  <printOptions horizontalCentered="1" verticalCentered="1"/>
  <pageMargins left="0.75" right="0.75" top="1" bottom="1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Button 12">
              <controlPr defaultSize="0" print="0" autoFill="0" autoPict="0" macro="[0]!ThisWorkbook.hide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647700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R500"/>
  <sheetViews>
    <sheetView topLeftCell="B1" zoomScale="80" zoomScaleNormal="80" zoomScaleSheetLayoutView="85" workbookViewId="0"/>
  </sheetViews>
  <sheetFormatPr defaultRowHeight="12.75" outlineLevelRow="2" x14ac:dyDescent="0.2"/>
  <cols>
    <col min="1" max="1" width="7.140625" style="158" hidden="1" customWidth="1"/>
    <col min="2" max="2" width="33.5703125" style="165" customWidth="1"/>
    <col min="3" max="3" width="1.28515625" style="166" customWidth="1"/>
    <col min="4" max="4" width="15.7109375" style="183" customWidth="1"/>
    <col min="5" max="5" width="1.42578125" style="166" customWidth="1"/>
    <col min="6" max="6" width="15.7109375" style="183" customWidth="1"/>
    <col min="7" max="7" width="2.42578125" style="183" customWidth="1"/>
    <col min="8" max="8" width="15.7109375" style="184" customWidth="1"/>
    <col min="9" max="9" width="1.85546875" style="166" customWidth="1"/>
    <col min="10" max="10" width="2.28515625" style="166" customWidth="1"/>
    <col min="11" max="11" width="10.7109375" style="183" hidden="1" customWidth="1"/>
    <col min="12" max="12" width="10.7109375" style="183" customWidth="1"/>
    <col min="13" max="13" width="9.140625" style="158"/>
    <col min="14" max="15" width="9.5703125" style="158" bestFit="1" customWidth="1"/>
    <col min="16" max="16384" width="9.140625" style="158"/>
  </cols>
  <sheetData>
    <row r="1" spans="1:12" s="154" customFormat="1" ht="15.75" x14ac:dyDescent="0.25">
      <c r="B1" s="155" t="s">
        <v>2458</v>
      </c>
      <c r="C1" s="156"/>
      <c r="D1" s="156"/>
      <c r="E1" s="156"/>
      <c r="F1" s="156"/>
      <c r="G1" s="156"/>
      <c r="H1" s="157"/>
    </row>
    <row r="2" spans="1:12" ht="14.25" x14ac:dyDescent="0.2">
      <c r="B2" s="159" t="s">
        <v>922</v>
      </c>
      <c r="C2" s="160"/>
      <c r="D2" s="160"/>
      <c r="E2" s="160"/>
      <c r="F2" s="160"/>
      <c r="G2" s="160"/>
      <c r="H2" s="161"/>
      <c r="I2" s="158"/>
      <c r="J2" s="158"/>
      <c r="K2" s="158"/>
      <c r="L2" s="158"/>
    </row>
    <row r="3" spans="1:12" ht="13.5" x14ac:dyDescent="0.25">
      <c r="B3" s="162">
        <v>44561</v>
      </c>
      <c r="C3" s="163"/>
      <c r="D3" s="163"/>
      <c r="E3" s="163"/>
      <c r="F3" s="163"/>
      <c r="G3" s="163"/>
      <c r="H3" s="164"/>
      <c r="I3" s="158"/>
      <c r="J3" s="158"/>
      <c r="K3" s="158"/>
      <c r="L3" s="158"/>
    </row>
    <row r="4" spans="1:12" ht="13.5" customHeight="1" x14ac:dyDescent="0.2">
      <c r="B4" s="208" t="s">
        <v>1779</v>
      </c>
      <c r="C4" s="208"/>
      <c r="D4" s="208"/>
      <c r="E4" s="208"/>
      <c r="F4" s="208"/>
      <c r="G4" s="208"/>
      <c r="H4" s="208"/>
      <c r="I4" s="158"/>
      <c r="J4" s="158"/>
      <c r="K4" s="158"/>
      <c r="L4" s="158"/>
    </row>
    <row r="5" spans="1:12" x14ac:dyDescent="0.2">
      <c r="D5" s="209" t="s">
        <v>923</v>
      </c>
      <c r="E5" s="167"/>
      <c r="F5" s="209" t="s">
        <v>924</v>
      </c>
      <c r="G5" s="167"/>
      <c r="H5" s="211" t="s">
        <v>925</v>
      </c>
      <c r="I5" s="168"/>
      <c r="J5" s="158"/>
      <c r="K5" s="158"/>
      <c r="L5" s="158"/>
    </row>
    <row r="6" spans="1:12" ht="23.25" customHeight="1" x14ac:dyDescent="0.2">
      <c r="D6" s="210"/>
      <c r="E6" s="167"/>
      <c r="F6" s="210"/>
      <c r="G6" s="167"/>
      <c r="H6" s="212"/>
      <c r="I6" s="168"/>
      <c r="J6" s="158"/>
      <c r="K6" s="158"/>
      <c r="L6" s="158"/>
    </row>
    <row r="7" spans="1:12" ht="5.25" customHeight="1" x14ac:dyDescent="0.2">
      <c r="D7" s="168"/>
      <c r="E7" s="167"/>
      <c r="F7" s="168"/>
      <c r="G7" s="167"/>
      <c r="H7" s="169"/>
      <c r="I7" s="168"/>
      <c r="J7" s="158"/>
      <c r="K7" s="158"/>
      <c r="L7" s="158"/>
    </row>
    <row r="8" spans="1:12" x14ac:dyDescent="0.2">
      <c r="B8" s="170" t="s">
        <v>926</v>
      </c>
      <c r="D8" s="168"/>
      <c r="E8" s="167"/>
      <c r="F8" s="168"/>
      <c r="G8" s="167"/>
      <c r="H8" s="169"/>
      <c r="I8" s="168"/>
      <c r="J8" s="158"/>
      <c r="K8" s="158"/>
      <c r="L8" s="158"/>
    </row>
    <row r="9" spans="1:12" x14ac:dyDescent="0.2">
      <c r="B9" s="171" t="s">
        <v>927</v>
      </c>
      <c r="D9" s="172"/>
      <c r="E9" s="173"/>
      <c r="F9" s="172"/>
      <c r="G9" s="173"/>
      <c r="H9" s="172"/>
      <c r="I9" s="168"/>
      <c r="J9" s="158"/>
      <c r="K9" s="158"/>
      <c r="L9" s="158"/>
    </row>
    <row r="10" spans="1:12" s="174" customFormat="1" x14ac:dyDescent="0.2">
      <c r="A10" s="174" t="s">
        <v>928</v>
      </c>
      <c r="B10" s="165" t="s">
        <v>1314</v>
      </c>
      <c r="D10" s="172">
        <v>0</v>
      </c>
      <c r="E10" s="173"/>
      <c r="F10" s="172">
        <v>4200</v>
      </c>
      <c r="G10" s="173"/>
      <c r="H10" s="172">
        <v>0</v>
      </c>
      <c r="I10" s="168"/>
      <c r="K10" s="175">
        <v>1</v>
      </c>
    </row>
    <row r="11" spans="1:12" s="174" customFormat="1" hidden="1" outlineLevel="2" x14ac:dyDescent="0.2">
      <c r="A11" s="174" t="s">
        <v>1182</v>
      </c>
      <c r="B11" s="165" t="s">
        <v>929</v>
      </c>
      <c r="D11" s="172">
        <v>0</v>
      </c>
      <c r="E11" s="172"/>
      <c r="F11" s="172">
        <v>0</v>
      </c>
      <c r="G11" s="172"/>
      <c r="H11" s="172">
        <v>0</v>
      </c>
      <c r="I11" s="168"/>
      <c r="K11" s="175">
        <v>2</v>
      </c>
    </row>
    <row r="12" spans="1:12" s="174" customFormat="1" hidden="1" outlineLevel="2" x14ac:dyDescent="0.2">
      <c r="A12" s="174" t="s">
        <v>1315</v>
      </c>
      <c r="B12" s="176" t="s">
        <v>2459</v>
      </c>
      <c r="D12" s="172">
        <v>198286.38</v>
      </c>
      <c r="E12" s="172"/>
      <c r="F12" s="172">
        <v>264127.59999999998</v>
      </c>
      <c r="G12" s="172"/>
      <c r="H12" s="172">
        <v>272368.45</v>
      </c>
      <c r="I12" s="168"/>
      <c r="K12" s="175">
        <v>1</v>
      </c>
    </row>
    <row r="13" spans="1:12" s="174" customFormat="1" hidden="1" outlineLevel="2" x14ac:dyDescent="0.2">
      <c r="A13" s="174" t="s">
        <v>930</v>
      </c>
      <c r="B13" s="176" t="s">
        <v>2460</v>
      </c>
      <c r="D13" s="172">
        <v>0</v>
      </c>
      <c r="E13" s="172"/>
      <c r="F13" s="172">
        <v>0</v>
      </c>
      <c r="G13" s="172"/>
      <c r="H13" s="172">
        <v>0</v>
      </c>
      <c r="I13" s="168"/>
      <c r="K13" s="175">
        <v>2</v>
      </c>
    </row>
    <row r="14" spans="1:12" s="174" customFormat="1" hidden="1" outlineLevel="2" x14ac:dyDescent="0.2">
      <c r="A14" s="174" t="s">
        <v>931</v>
      </c>
      <c r="B14" s="176" t="s">
        <v>2461</v>
      </c>
      <c r="D14" s="172">
        <v>0</v>
      </c>
      <c r="E14" s="172"/>
      <c r="F14" s="172">
        <v>0</v>
      </c>
      <c r="G14" s="172"/>
      <c r="H14" s="172">
        <v>0</v>
      </c>
      <c r="I14" s="168"/>
      <c r="K14" s="175">
        <v>2</v>
      </c>
    </row>
    <row r="15" spans="1:12" s="174" customFormat="1" hidden="1" outlineLevel="2" x14ac:dyDescent="0.2">
      <c r="A15" s="174" t="s">
        <v>932</v>
      </c>
      <c r="B15" s="176" t="s">
        <v>2462</v>
      </c>
      <c r="D15" s="172">
        <v>0</v>
      </c>
      <c r="E15" s="172"/>
      <c r="F15" s="172">
        <v>0</v>
      </c>
      <c r="G15" s="172"/>
      <c r="H15" s="172">
        <v>0</v>
      </c>
      <c r="I15" s="168"/>
      <c r="K15" s="175">
        <v>2</v>
      </c>
    </row>
    <row r="16" spans="1:12" s="174" customFormat="1" hidden="1" outlineLevel="2" x14ac:dyDescent="0.2">
      <c r="A16" s="174" t="s">
        <v>933</v>
      </c>
      <c r="B16" s="176" t="s">
        <v>2463</v>
      </c>
      <c r="D16" s="172">
        <v>0</v>
      </c>
      <c r="E16" s="172"/>
      <c r="F16" s="172">
        <v>0</v>
      </c>
      <c r="G16" s="172"/>
      <c r="H16" s="172">
        <v>0</v>
      </c>
      <c r="I16" s="168"/>
      <c r="K16" s="175">
        <v>2</v>
      </c>
    </row>
    <row r="17" spans="1:12" s="174" customFormat="1" hidden="1" outlineLevel="2" x14ac:dyDescent="0.2">
      <c r="A17" s="174" t="s">
        <v>934</v>
      </c>
      <c r="B17" s="176" t="s">
        <v>2464</v>
      </c>
      <c r="D17" s="172">
        <v>0</v>
      </c>
      <c r="E17" s="172"/>
      <c r="F17" s="172">
        <v>0</v>
      </c>
      <c r="G17" s="172"/>
      <c r="H17" s="172">
        <v>0</v>
      </c>
      <c r="I17" s="168"/>
      <c r="K17" s="175">
        <v>2</v>
      </c>
    </row>
    <row r="18" spans="1:12" s="174" customFormat="1" hidden="1" outlineLevel="2" x14ac:dyDescent="0.2">
      <c r="A18" s="174" t="s">
        <v>935</v>
      </c>
      <c r="B18" s="176" t="s">
        <v>2465</v>
      </c>
      <c r="D18" s="172">
        <v>0</v>
      </c>
      <c r="E18" s="172"/>
      <c r="F18" s="172">
        <v>0</v>
      </c>
      <c r="G18" s="172"/>
      <c r="H18" s="172">
        <v>0</v>
      </c>
      <c r="I18" s="168"/>
      <c r="K18" s="175">
        <v>2</v>
      </c>
    </row>
    <row r="19" spans="1:12" s="174" customFormat="1" hidden="1" outlineLevel="2" x14ac:dyDescent="0.2">
      <c r="A19" s="174" t="s">
        <v>936</v>
      </c>
      <c r="B19" s="176" t="s">
        <v>2466</v>
      </c>
      <c r="D19" s="172">
        <v>0</v>
      </c>
      <c r="E19" s="172"/>
      <c r="F19" s="172">
        <v>0</v>
      </c>
      <c r="G19" s="172"/>
      <c r="H19" s="172">
        <v>0</v>
      </c>
      <c r="I19" s="168"/>
      <c r="K19" s="175">
        <v>2</v>
      </c>
    </row>
    <row r="20" spans="1:12" s="174" customFormat="1" hidden="1" outlineLevel="2" x14ac:dyDescent="0.2">
      <c r="A20" s="174" t="s">
        <v>937</v>
      </c>
      <c r="B20" s="176" t="s">
        <v>2467</v>
      </c>
      <c r="D20" s="172">
        <v>387.97</v>
      </c>
      <c r="E20" s="172"/>
      <c r="F20" s="172">
        <v>1865.64</v>
      </c>
      <c r="G20" s="172"/>
      <c r="H20" s="172">
        <v>554.40000000000055</v>
      </c>
      <c r="I20" s="168"/>
      <c r="K20" s="175">
        <v>1</v>
      </c>
    </row>
    <row r="21" spans="1:12" s="174" customFormat="1" hidden="1" outlineLevel="2" x14ac:dyDescent="0.2">
      <c r="A21" s="174" t="s">
        <v>938</v>
      </c>
      <c r="B21" s="176" t="s">
        <v>2468</v>
      </c>
      <c r="D21" s="172">
        <v>0</v>
      </c>
      <c r="E21" s="172"/>
      <c r="F21" s="172">
        <v>0</v>
      </c>
      <c r="G21" s="172"/>
      <c r="H21" s="172">
        <v>0</v>
      </c>
      <c r="I21" s="168"/>
      <c r="K21" s="175">
        <v>2</v>
      </c>
    </row>
    <row r="22" spans="1:12" s="174" customFormat="1" hidden="1" outlineLevel="2" x14ac:dyDescent="0.2">
      <c r="A22" s="174" t="s">
        <v>939</v>
      </c>
      <c r="B22" s="176" t="s">
        <v>2469</v>
      </c>
      <c r="D22" s="172">
        <v>0</v>
      </c>
      <c r="E22" s="172"/>
      <c r="F22" s="172">
        <v>0</v>
      </c>
      <c r="G22" s="172"/>
      <c r="H22" s="172">
        <v>0</v>
      </c>
      <c r="I22" s="168"/>
      <c r="K22" s="175">
        <v>2</v>
      </c>
    </row>
    <row r="23" spans="1:12" s="174" customFormat="1" hidden="1" outlineLevel="2" x14ac:dyDescent="0.2">
      <c r="A23" s="174" t="s">
        <v>940</v>
      </c>
      <c r="B23" s="176" t="s">
        <v>2470</v>
      </c>
      <c r="D23" s="172">
        <v>0</v>
      </c>
      <c r="E23" s="172"/>
      <c r="F23" s="172">
        <v>0</v>
      </c>
      <c r="G23" s="172"/>
      <c r="H23" s="172">
        <v>0</v>
      </c>
      <c r="I23" s="168"/>
      <c r="K23" s="175">
        <v>2</v>
      </c>
    </row>
    <row r="24" spans="1:12" s="174" customFormat="1" hidden="1" outlineLevel="2" x14ac:dyDescent="0.2">
      <c r="A24" s="174" t="s">
        <v>941</v>
      </c>
      <c r="B24" s="176" t="s">
        <v>2471</v>
      </c>
      <c r="D24" s="172">
        <v>-27766.75</v>
      </c>
      <c r="E24" s="172"/>
      <c r="F24" s="172">
        <v>13769.989999999932</v>
      </c>
      <c r="G24" s="172"/>
      <c r="H24" s="172">
        <v>5700.1299999999464</v>
      </c>
      <c r="I24" s="168"/>
      <c r="K24" s="175">
        <v>1</v>
      </c>
    </row>
    <row r="25" spans="1:12" s="174" customFormat="1" hidden="1" outlineLevel="2" x14ac:dyDescent="0.2">
      <c r="A25" s="174" t="s">
        <v>942</v>
      </c>
      <c r="B25" s="176" t="s">
        <v>2472</v>
      </c>
      <c r="D25" s="172">
        <v>0</v>
      </c>
      <c r="E25" s="172"/>
      <c r="F25" s="172">
        <v>0</v>
      </c>
      <c r="G25" s="172"/>
      <c r="H25" s="172">
        <v>0</v>
      </c>
      <c r="I25" s="168"/>
      <c r="K25" s="175">
        <v>2</v>
      </c>
    </row>
    <row r="26" spans="1:12" s="174" customFormat="1" hidden="1" outlineLevel="2" x14ac:dyDescent="0.2">
      <c r="A26" s="174" t="s">
        <v>943</v>
      </c>
      <c r="B26" s="176" t="s">
        <v>2473</v>
      </c>
      <c r="D26" s="172">
        <v>-289674.30999999994</v>
      </c>
      <c r="E26" s="172"/>
      <c r="F26" s="172">
        <v>10565.430000000109</v>
      </c>
      <c r="G26" s="172"/>
      <c r="H26" s="172">
        <v>10565.430000000109</v>
      </c>
      <c r="I26" s="168"/>
      <c r="K26" s="175">
        <v>1</v>
      </c>
    </row>
    <row r="27" spans="1:12" s="174" customFormat="1" hidden="1" outlineLevel="2" x14ac:dyDescent="0.2">
      <c r="A27" s="174" t="s">
        <v>1132</v>
      </c>
      <c r="B27" s="176" t="s">
        <v>2474</v>
      </c>
      <c r="D27" s="172">
        <v>0</v>
      </c>
      <c r="E27" s="172"/>
      <c r="F27" s="172">
        <v>0</v>
      </c>
      <c r="G27" s="172"/>
      <c r="H27" s="172">
        <v>0</v>
      </c>
      <c r="I27" s="168"/>
      <c r="K27" s="175">
        <v>2</v>
      </c>
    </row>
    <row r="28" spans="1:12" hidden="1" outlineLevel="2" x14ac:dyDescent="0.2">
      <c r="A28" s="174" t="s">
        <v>944</v>
      </c>
      <c r="B28" s="176" t="s">
        <v>2475</v>
      </c>
      <c r="D28" s="172">
        <v>0</v>
      </c>
      <c r="E28" s="172"/>
      <c r="F28" s="172">
        <v>0</v>
      </c>
      <c r="G28" s="172"/>
      <c r="H28" s="172">
        <v>0</v>
      </c>
      <c r="I28" s="168"/>
      <c r="J28" s="158"/>
      <c r="K28" s="175">
        <v>2</v>
      </c>
      <c r="L28" s="158"/>
    </row>
    <row r="29" spans="1:12" hidden="1" outlineLevel="2" x14ac:dyDescent="0.2">
      <c r="A29" s="174" t="s">
        <v>945</v>
      </c>
      <c r="B29" s="176" t="s">
        <v>2476</v>
      </c>
      <c r="D29" s="172">
        <v>0</v>
      </c>
      <c r="E29" s="172"/>
      <c r="F29" s="172">
        <v>0</v>
      </c>
      <c r="G29" s="172"/>
      <c r="H29" s="172">
        <v>0</v>
      </c>
      <c r="I29" s="168"/>
      <c r="J29" s="158"/>
      <c r="K29" s="175">
        <v>2</v>
      </c>
      <c r="L29" s="158"/>
    </row>
    <row r="30" spans="1:12" outlineLevel="1" collapsed="1" x14ac:dyDescent="0.2">
      <c r="A30" s="174"/>
      <c r="B30" s="165" t="s">
        <v>1316</v>
      </c>
      <c r="D30" s="172">
        <v>-118766.70999999993</v>
      </c>
      <c r="E30" s="172"/>
      <c r="F30" s="172">
        <v>290328.66000000003</v>
      </c>
      <c r="G30" s="172"/>
      <c r="H30" s="172">
        <v>289188.41000000009</v>
      </c>
      <c r="I30" s="168"/>
      <c r="J30" s="158"/>
      <c r="K30" s="175">
        <v>1</v>
      </c>
      <c r="L30" s="158"/>
    </row>
    <row r="31" spans="1:12" x14ac:dyDescent="0.2">
      <c r="A31" s="174" t="s">
        <v>946</v>
      </c>
      <c r="B31" s="165" t="s">
        <v>947</v>
      </c>
      <c r="D31" s="172">
        <v>-4194.7299999999996</v>
      </c>
      <c r="E31" s="172"/>
      <c r="F31" s="172">
        <v>7982.2800000000025</v>
      </c>
      <c r="G31" s="172"/>
      <c r="H31" s="172">
        <v>-9392.8499999999949</v>
      </c>
      <c r="I31" s="168"/>
      <c r="J31" s="158"/>
      <c r="K31" s="175">
        <v>1</v>
      </c>
      <c r="L31" s="158"/>
    </row>
    <row r="32" spans="1:12" x14ac:dyDescent="0.2">
      <c r="A32" s="174" t="s">
        <v>950</v>
      </c>
      <c r="B32" s="165" t="s">
        <v>951</v>
      </c>
      <c r="D32" s="172">
        <v>-1599.94</v>
      </c>
      <c r="E32" s="172"/>
      <c r="F32" s="172">
        <v>-2000.0000000000005</v>
      </c>
      <c r="G32" s="172"/>
      <c r="H32" s="172">
        <v>-1292.680000000001</v>
      </c>
      <c r="I32" s="168"/>
      <c r="J32" s="158"/>
      <c r="K32" s="175">
        <v>1</v>
      </c>
      <c r="L32" s="158"/>
    </row>
    <row r="33" spans="1:12" x14ac:dyDescent="0.2">
      <c r="A33" s="174" t="s">
        <v>952</v>
      </c>
      <c r="B33" s="165" t="s">
        <v>953</v>
      </c>
      <c r="D33" s="172">
        <v>4717.3999999999978</v>
      </c>
      <c r="E33" s="172"/>
      <c r="F33" s="172">
        <v>20380.700000000004</v>
      </c>
      <c r="G33" s="172"/>
      <c r="H33" s="172">
        <v>12750.490000000005</v>
      </c>
      <c r="I33" s="168"/>
      <c r="J33" s="158"/>
      <c r="K33" s="175">
        <v>1</v>
      </c>
      <c r="L33" s="158"/>
    </row>
    <row r="34" spans="1:12" s="174" customFormat="1" hidden="1" outlineLevel="2" x14ac:dyDescent="0.2">
      <c r="A34" s="174" t="s">
        <v>1127</v>
      </c>
      <c r="B34" s="165" t="s">
        <v>1128</v>
      </c>
      <c r="D34" s="172">
        <v>0</v>
      </c>
      <c r="E34" s="172"/>
      <c r="F34" s="172">
        <v>0</v>
      </c>
      <c r="G34" s="172"/>
      <c r="H34" s="172">
        <v>0</v>
      </c>
      <c r="I34" s="168"/>
      <c r="K34" s="175">
        <v>2</v>
      </c>
    </row>
    <row r="35" spans="1:12" s="174" customFormat="1" hidden="1" outlineLevel="2" x14ac:dyDescent="0.2">
      <c r="A35" s="174" t="s">
        <v>948</v>
      </c>
      <c r="B35" s="176" t="s">
        <v>2477</v>
      </c>
      <c r="D35" s="172">
        <v>0</v>
      </c>
      <c r="E35" s="172"/>
      <c r="F35" s="172">
        <v>0</v>
      </c>
      <c r="G35" s="172"/>
      <c r="H35" s="172">
        <v>0</v>
      </c>
      <c r="I35" s="168"/>
      <c r="K35" s="175">
        <v>2</v>
      </c>
    </row>
    <row r="36" spans="1:12" s="174" customFormat="1" hidden="1" outlineLevel="2" x14ac:dyDescent="0.2">
      <c r="A36" s="174" t="s">
        <v>954</v>
      </c>
      <c r="B36" s="176" t="s">
        <v>2478</v>
      </c>
      <c r="D36" s="172">
        <v>0</v>
      </c>
      <c r="E36" s="172"/>
      <c r="F36" s="172">
        <v>0</v>
      </c>
      <c r="G36" s="172"/>
      <c r="H36" s="172">
        <v>0</v>
      </c>
      <c r="I36" s="168"/>
      <c r="K36" s="175">
        <v>2</v>
      </c>
    </row>
    <row r="37" spans="1:12" s="174" customFormat="1" hidden="1" outlineLevel="2" x14ac:dyDescent="0.2">
      <c r="A37" s="174" t="s">
        <v>955</v>
      </c>
      <c r="B37" s="176" t="s">
        <v>2479</v>
      </c>
      <c r="D37" s="172">
        <v>0</v>
      </c>
      <c r="E37" s="172"/>
      <c r="F37" s="172">
        <v>0</v>
      </c>
      <c r="G37" s="172"/>
      <c r="H37" s="172">
        <v>0</v>
      </c>
      <c r="I37" s="168"/>
      <c r="K37" s="175">
        <v>2</v>
      </c>
    </row>
    <row r="38" spans="1:12" s="174" customFormat="1" hidden="1" outlineLevel="2" x14ac:dyDescent="0.2">
      <c r="A38" s="174" t="s">
        <v>956</v>
      </c>
      <c r="B38" s="176" t="s">
        <v>2480</v>
      </c>
      <c r="D38" s="172">
        <v>0</v>
      </c>
      <c r="E38" s="172"/>
      <c r="F38" s="172">
        <v>0</v>
      </c>
      <c r="G38" s="172"/>
      <c r="H38" s="172">
        <v>0</v>
      </c>
      <c r="I38" s="168"/>
      <c r="K38" s="175">
        <v>2</v>
      </c>
    </row>
    <row r="39" spans="1:12" s="174" customFormat="1" hidden="1" outlineLevel="2" x14ac:dyDescent="0.2">
      <c r="A39" s="174" t="s">
        <v>957</v>
      </c>
      <c r="B39" s="176" t="s">
        <v>2481</v>
      </c>
      <c r="D39" s="172">
        <v>-85040.97</v>
      </c>
      <c r="E39" s="172"/>
      <c r="F39" s="172">
        <v>-2787.8000000000029</v>
      </c>
      <c r="G39" s="172"/>
      <c r="H39" s="172">
        <v>-11298.090000000002</v>
      </c>
      <c r="I39" s="168"/>
      <c r="K39" s="175">
        <v>1</v>
      </c>
    </row>
    <row r="40" spans="1:12" s="174" customFormat="1" hidden="1" outlineLevel="2" x14ac:dyDescent="0.2">
      <c r="A40" s="174" t="s">
        <v>1113</v>
      </c>
      <c r="B40" s="176" t="s">
        <v>2482</v>
      </c>
      <c r="D40" s="172">
        <v>0</v>
      </c>
      <c r="E40" s="172"/>
      <c r="F40" s="172">
        <v>0</v>
      </c>
      <c r="G40" s="172"/>
      <c r="H40" s="172">
        <v>0</v>
      </c>
      <c r="I40" s="168"/>
      <c r="K40" s="175">
        <v>2</v>
      </c>
    </row>
    <row r="41" spans="1:12" s="174" customFormat="1" hidden="1" outlineLevel="2" x14ac:dyDescent="0.2">
      <c r="A41" s="174" t="s">
        <v>949</v>
      </c>
      <c r="B41" s="176" t="s">
        <v>2483</v>
      </c>
      <c r="D41" s="172">
        <v>0</v>
      </c>
      <c r="E41" s="172"/>
      <c r="F41" s="172">
        <v>0</v>
      </c>
      <c r="G41" s="172"/>
      <c r="H41" s="172">
        <v>0</v>
      </c>
      <c r="I41" s="168"/>
      <c r="K41" s="175">
        <v>2</v>
      </c>
    </row>
    <row r="42" spans="1:12" s="174" customFormat="1" hidden="1" outlineLevel="2" x14ac:dyDescent="0.2">
      <c r="A42" s="174" t="s">
        <v>958</v>
      </c>
      <c r="B42" s="176" t="s">
        <v>2484</v>
      </c>
      <c r="D42" s="172">
        <v>0</v>
      </c>
      <c r="E42" s="172"/>
      <c r="F42" s="172">
        <v>0</v>
      </c>
      <c r="G42" s="172"/>
      <c r="H42" s="172">
        <v>0</v>
      </c>
      <c r="I42" s="168"/>
      <c r="K42" s="175">
        <v>2</v>
      </c>
    </row>
    <row r="43" spans="1:12" s="174" customFormat="1" hidden="1" outlineLevel="2" x14ac:dyDescent="0.2">
      <c r="A43" s="174" t="s">
        <v>959</v>
      </c>
      <c r="B43" s="176" t="s">
        <v>2485</v>
      </c>
      <c r="D43" s="172">
        <v>0</v>
      </c>
      <c r="E43" s="172"/>
      <c r="F43" s="172">
        <v>0</v>
      </c>
      <c r="G43" s="172"/>
      <c r="H43" s="172">
        <v>0</v>
      </c>
      <c r="I43" s="168"/>
      <c r="K43" s="175">
        <v>2</v>
      </c>
    </row>
    <row r="44" spans="1:12" s="174" customFormat="1" hidden="1" outlineLevel="2" x14ac:dyDescent="0.2">
      <c r="A44" s="174" t="s">
        <v>960</v>
      </c>
      <c r="B44" s="176" t="s">
        <v>2486</v>
      </c>
      <c r="D44" s="172">
        <v>0</v>
      </c>
      <c r="E44" s="172"/>
      <c r="F44" s="172">
        <v>0</v>
      </c>
      <c r="G44" s="172"/>
      <c r="H44" s="172">
        <v>0</v>
      </c>
      <c r="I44" s="168"/>
      <c r="K44" s="175">
        <v>2</v>
      </c>
    </row>
    <row r="45" spans="1:12" s="174" customFormat="1" hidden="1" outlineLevel="2" x14ac:dyDescent="0.2">
      <c r="A45" s="174" t="s">
        <v>961</v>
      </c>
      <c r="B45" s="176" t="s">
        <v>2487</v>
      </c>
      <c r="D45" s="172">
        <v>0</v>
      </c>
      <c r="E45" s="172"/>
      <c r="F45" s="172">
        <v>0</v>
      </c>
      <c r="G45" s="172"/>
      <c r="H45" s="172">
        <v>0</v>
      </c>
      <c r="I45" s="168"/>
      <c r="K45" s="175">
        <v>2</v>
      </c>
    </row>
    <row r="46" spans="1:12" s="174" customFormat="1" hidden="1" outlineLevel="2" x14ac:dyDescent="0.2">
      <c r="A46" s="174" t="s">
        <v>962</v>
      </c>
      <c r="B46" s="176" t="s">
        <v>2488</v>
      </c>
      <c r="D46" s="172">
        <v>1884.58</v>
      </c>
      <c r="E46" s="172"/>
      <c r="F46" s="172">
        <v>5173.2499999999991</v>
      </c>
      <c r="G46" s="172"/>
      <c r="H46" s="172">
        <v>1884.579999999999</v>
      </c>
      <c r="I46" s="168"/>
      <c r="K46" s="175">
        <v>1</v>
      </c>
    </row>
    <row r="47" spans="1:12" s="174" customFormat="1" hidden="1" outlineLevel="2" x14ac:dyDescent="0.2">
      <c r="A47" s="174" t="s">
        <v>963</v>
      </c>
      <c r="B47" s="176" t="s">
        <v>2489</v>
      </c>
      <c r="D47" s="172">
        <v>0</v>
      </c>
      <c r="E47" s="172"/>
      <c r="F47" s="172">
        <v>8333.35</v>
      </c>
      <c r="G47" s="172"/>
      <c r="H47" s="172">
        <v>0</v>
      </c>
      <c r="I47" s="168"/>
      <c r="K47" s="175">
        <v>1</v>
      </c>
    </row>
    <row r="48" spans="1:12" s="174" customFormat="1" hidden="1" outlineLevel="2" x14ac:dyDescent="0.2">
      <c r="A48" s="174" t="s">
        <v>964</v>
      </c>
      <c r="B48" s="176" t="s">
        <v>2490</v>
      </c>
      <c r="D48" s="172">
        <v>0</v>
      </c>
      <c r="E48" s="172"/>
      <c r="F48" s="172">
        <v>0</v>
      </c>
      <c r="G48" s="172"/>
      <c r="H48" s="172">
        <v>0</v>
      </c>
      <c r="I48" s="168"/>
      <c r="K48" s="175">
        <v>2</v>
      </c>
    </row>
    <row r="49" spans="1:11" s="174" customFormat="1" hidden="1" outlineLevel="2" x14ac:dyDescent="0.2">
      <c r="A49" s="174" t="s">
        <v>965</v>
      </c>
      <c r="B49" s="176" t="s">
        <v>2491</v>
      </c>
      <c r="D49" s="172">
        <v>0</v>
      </c>
      <c r="E49" s="172"/>
      <c r="F49" s="172">
        <v>0</v>
      </c>
      <c r="G49" s="172"/>
      <c r="H49" s="172">
        <v>0</v>
      </c>
      <c r="I49" s="168"/>
      <c r="K49" s="175">
        <v>2</v>
      </c>
    </row>
    <row r="50" spans="1:11" s="174" customFormat="1" hidden="1" outlineLevel="2" x14ac:dyDescent="0.2">
      <c r="A50" s="174" t="s">
        <v>966</v>
      </c>
      <c r="B50" s="176" t="s">
        <v>2492</v>
      </c>
      <c r="D50" s="172">
        <v>-2245.4499999999998</v>
      </c>
      <c r="E50" s="172"/>
      <c r="F50" s="172">
        <v>0</v>
      </c>
      <c r="G50" s="172"/>
      <c r="H50" s="172">
        <v>0</v>
      </c>
      <c r="I50" s="168"/>
      <c r="K50" s="175">
        <v>1</v>
      </c>
    </row>
    <row r="51" spans="1:11" s="174" customFormat="1" hidden="1" outlineLevel="2" x14ac:dyDescent="0.2">
      <c r="A51" s="174" t="s">
        <v>967</v>
      </c>
      <c r="B51" s="176" t="s">
        <v>2493</v>
      </c>
      <c r="D51" s="172">
        <v>0</v>
      </c>
      <c r="E51" s="172"/>
      <c r="F51" s="172">
        <v>0</v>
      </c>
      <c r="G51" s="172"/>
      <c r="H51" s="172">
        <v>0</v>
      </c>
      <c r="I51" s="168"/>
      <c r="K51" s="175">
        <v>2</v>
      </c>
    </row>
    <row r="52" spans="1:11" s="174" customFormat="1" hidden="1" outlineLevel="2" x14ac:dyDescent="0.2">
      <c r="A52" s="174" t="s">
        <v>968</v>
      </c>
      <c r="B52" s="176" t="s">
        <v>2494</v>
      </c>
      <c r="D52" s="172">
        <v>0</v>
      </c>
      <c r="E52" s="172"/>
      <c r="F52" s="172">
        <v>0</v>
      </c>
      <c r="G52" s="172"/>
      <c r="H52" s="172">
        <v>0</v>
      </c>
      <c r="I52" s="168"/>
      <c r="K52" s="175">
        <v>2</v>
      </c>
    </row>
    <row r="53" spans="1:11" s="174" customFormat="1" hidden="1" outlineLevel="2" x14ac:dyDescent="0.2">
      <c r="A53" s="174" t="s">
        <v>969</v>
      </c>
      <c r="B53" s="176" t="s">
        <v>2495</v>
      </c>
      <c r="D53" s="172">
        <v>0</v>
      </c>
      <c r="E53" s="172"/>
      <c r="F53" s="172">
        <v>0</v>
      </c>
      <c r="G53" s="172"/>
      <c r="H53" s="172">
        <v>0</v>
      </c>
      <c r="I53" s="168"/>
      <c r="K53" s="175">
        <v>2</v>
      </c>
    </row>
    <row r="54" spans="1:11" s="174" customFormat="1" hidden="1" outlineLevel="2" x14ac:dyDescent="0.2">
      <c r="A54" s="174" t="s">
        <v>970</v>
      </c>
      <c r="B54" s="176" t="s">
        <v>2496</v>
      </c>
      <c r="D54" s="172">
        <v>0</v>
      </c>
      <c r="E54" s="172"/>
      <c r="F54" s="172">
        <v>0</v>
      </c>
      <c r="G54" s="172"/>
      <c r="H54" s="172">
        <v>0</v>
      </c>
      <c r="I54" s="168"/>
      <c r="K54" s="175">
        <v>2</v>
      </c>
    </row>
    <row r="55" spans="1:11" s="174" customFormat="1" hidden="1" outlineLevel="2" x14ac:dyDescent="0.2">
      <c r="A55" s="174" t="s">
        <v>971</v>
      </c>
      <c r="B55" s="176" t="s">
        <v>2497</v>
      </c>
      <c r="D55" s="172">
        <v>0</v>
      </c>
      <c r="E55" s="172"/>
      <c r="F55" s="172">
        <v>0</v>
      </c>
      <c r="G55" s="172"/>
      <c r="H55" s="172">
        <v>0</v>
      </c>
      <c r="I55" s="168"/>
      <c r="K55" s="175">
        <v>2</v>
      </c>
    </row>
    <row r="56" spans="1:11" s="174" customFormat="1" hidden="1" outlineLevel="2" x14ac:dyDescent="0.2">
      <c r="A56" s="174" t="s">
        <v>972</v>
      </c>
      <c r="B56" s="176" t="s">
        <v>2498</v>
      </c>
      <c r="D56" s="172">
        <v>0</v>
      </c>
      <c r="E56" s="172"/>
      <c r="F56" s="172">
        <v>0</v>
      </c>
      <c r="G56" s="172"/>
      <c r="H56" s="172">
        <v>0</v>
      </c>
      <c r="I56" s="168"/>
      <c r="K56" s="175">
        <v>2</v>
      </c>
    </row>
    <row r="57" spans="1:11" s="174" customFormat="1" hidden="1" outlineLevel="2" x14ac:dyDescent="0.2">
      <c r="A57" s="174" t="s">
        <v>973</v>
      </c>
      <c r="B57" s="176" t="s">
        <v>2499</v>
      </c>
      <c r="D57" s="172">
        <v>0</v>
      </c>
      <c r="E57" s="172"/>
      <c r="F57" s="172">
        <v>0</v>
      </c>
      <c r="G57" s="172"/>
      <c r="H57" s="172">
        <v>0</v>
      </c>
      <c r="I57" s="168"/>
      <c r="K57" s="175">
        <v>2</v>
      </c>
    </row>
    <row r="58" spans="1:11" s="174" customFormat="1" hidden="1" outlineLevel="2" x14ac:dyDescent="0.2">
      <c r="A58" s="174" t="s">
        <v>974</v>
      </c>
      <c r="B58" s="176" t="s">
        <v>2500</v>
      </c>
      <c r="D58" s="172">
        <v>0</v>
      </c>
      <c r="E58" s="172"/>
      <c r="F58" s="172">
        <v>0</v>
      </c>
      <c r="G58" s="172"/>
      <c r="H58" s="172">
        <v>0</v>
      </c>
      <c r="I58" s="168"/>
      <c r="K58" s="175">
        <v>2</v>
      </c>
    </row>
    <row r="59" spans="1:11" s="174" customFormat="1" hidden="1" outlineLevel="2" x14ac:dyDescent="0.2">
      <c r="A59" s="174" t="s">
        <v>975</v>
      </c>
      <c r="B59" s="176" t="s">
        <v>2501</v>
      </c>
      <c r="D59" s="172">
        <v>0</v>
      </c>
      <c r="E59" s="172"/>
      <c r="F59" s="172">
        <v>0</v>
      </c>
      <c r="G59" s="172"/>
      <c r="H59" s="172">
        <v>0</v>
      </c>
      <c r="I59" s="168"/>
      <c r="K59" s="175">
        <v>2</v>
      </c>
    </row>
    <row r="60" spans="1:11" s="174" customFormat="1" hidden="1" outlineLevel="2" x14ac:dyDescent="0.2">
      <c r="A60" s="174" t="s">
        <v>976</v>
      </c>
      <c r="B60" s="176" t="s">
        <v>2502</v>
      </c>
      <c r="D60" s="172">
        <v>0</v>
      </c>
      <c r="E60" s="172"/>
      <c r="F60" s="172">
        <v>0</v>
      </c>
      <c r="G60" s="172"/>
      <c r="H60" s="172">
        <v>0</v>
      </c>
      <c r="I60" s="168"/>
      <c r="K60" s="175">
        <v>2</v>
      </c>
    </row>
    <row r="61" spans="1:11" s="174" customFormat="1" hidden="1" outlineLevel="2" x14ac:dyDescent="0.2">
      <c r="A61" s="174" t="s">
        <v>977</v>
      </c>
      <c r="B61" s="176" t="s">
        <v>2503</v>
      </c>
      <c r="D61" s="172">
        <v>0</v>
      </c>
      <c r="E61" s="172"/>
      <c r="F61" s="172">
        <v>0</v>
      </c>
      <c r="G61" s="172"/>
      <c r="H61" s="172">
        <v>0</v>
      </c>
      <c r="I61" s="168"/>
      <c r="K61" s="175">
        <v>2</v>
      </c>
    </row>
    <row r="62" spans="1:11" s="174" customFormat="1" hidden="1" outlineLevel="2" x14ac:dyDescent="0.2">
      <c r="A62" s="174" t="s">
        <v>978</v>
      </c>
      <c r="B62" s="176" t="s">
        <v>2504</v>
      </c>
      <c r="D62" s="172">
        <v>0</v>
      </c>
      <c r="E62" s="172"/>
      <c r="F62" s="172">
        <v>0</v>
      </c>
      <c r="G62" s="172"/>
      <c r="H62" s="172">
        <v>0</v>
      </c>
      <c r="I62" s="168"/>
      <c r="K62" s="175">
        <v>2</v>
      </c>
    </row>
    <row r="63" spans="1:11" s="174" customFormat="1" hidden="1" outlineLevel="2" x14ac:dyDescent="0.2">
      <c r="A63" s="174" t="s">
        <v>979</v>
      </c>
      <c r="B63" s="176" t="s">
        <v>2505</v>
      </c>
      <c r="D63" s="172">
        <v>0</v>
      </c>
      <c r="E63" s="172"/>
      <c r="F63" s="172">
        <v>0</v>
      </c>
      <c r="G63" s="172"/>
      <c r="H63" s="172">
        <v>0</v>
      </c>
      <c r="I63" s="168"/>
      <c r="K63" s="175">
        <v>2</v>
      </c>
    </row>
    <row r="64" spans="1:11" s="174" customFormat="1" hidden="1" outlineLevel="2" x14ac:dyDescent="0.2">
      <c r="A64" s="174" t="s">
        <v>980</v>
      </c>
      <c r="B64" s="176" t="s">
        <v>2506</v>
      </c>
      <c r="D64" s="172">
        <v>0</v>
      </c>
      <c r="E64" s="172"/>
      <c r="F64" s="172">
        <v>0</v>
      </c>
      <c r="G64" s="172"/>
      <c r="H64" s="172">
        <v>0</v>
      </c>
      <c r="I64" s="168"/>
      <c r="K64" s="175">
        <v>2</v>
      </c>
    </row>
    <row r="65" spans="1:11" s="174" customFormat="1" hidden="1" outlineLevel="2" x14ac:dyDescent="0.2">
      <c r="A65" s="174" t="s">
        <v>981</v>
      </c>
      <c r="B65" s="176" t="s">
        <v>2507</v>
      </c>
      <c r="D65" s="172">
        <v>0</v>
      </c>
      <c r="E65" s="172"/>
      <c r="F65" s="172">
        <v>0</v>
      </c>
      <c r="G65" s="172"/>
      <c r="H65" s="172">
        <v>0</v>
      </c>
      <c r="I65" s="168"/>
      <c r="K65" s="175">
        <v>2</v>
      </c>
    </row>
    <row r="66" spans="1:11" s="174" customFormat="1" outlineLevel="1" collapsed="1" x14ac:dyDescent="0.2">
      <c r="B66" s="165" t="s">
        <v>982</v>
      </c>
      <c r="D66" s="172">
        <v>-85401.84</v>
      </c>
      <c r="E66" s="172"/>
      <c r="F66" s="172">
        <v>10718.799999999996</v>
      </c>
      <c r="G66" s="172"/>
      <c r="H66" s="172">
        <v>-9413.510000000002</v>
      </c>
      <c r="I66" s="168"/>
      <c r="K66" s="175">
        <v>1</v>
      </c>
    </row>
    <row r="67" spans="1:11" s="174" customFormat="1" hidden="1" outlineLevel="2" x14ac:dyDescent="0.2">
      <c r="A67" s="174" t="s">
        <v>1172</v>
      </c>
      <c r="B67" s="176" t="s">
        <v>2508</v>
      </c>
      <c r="D67" s="172">
        <v>0</v>
      </c>
      <c r="E67" s="172"/>
      <c r="F67" s="172">
        <v>0</v>
      </c>
      <c r="G67" s="172"/>
      <c r="H67" s="172">
        <v>0</v>
      </c>
      <c r="I67" s="168"/>
      <c r="K67" s="175">
        <v>2</v>
      </c>
    </row>
    <row r="68" spans="1:11" s="174" customFormat="1" hidden="1" outlineLevel="2" x14ac:dyDescent="0.2">
      <c r="A68" s="174" t="s">
        <v>983</v>
      </c>
      <c r="B68" s="176" t="s">
        <v>2509</v>
      </c>
      <c r="D68" s="172">
        <v>0</v>
      </c>
      <c r="E68" s="172"/>
      <c r="F68" s="172">
        <v>0</v>
      </c>
      <c r="G68" s="172"/>
      <c r="H68" s="172">
        <v>0</v>
      </c>
      <c r="I68" s="168"/>
      <c r="K68" s="175">
        <v>2</v>
      </c>
    </row>
    <row r="69" spans="1:11" s="174" customFormat="1" hidden="1" outlineLevel="2" x14ac:dyDescent="0.2">
      <c r="A69" s="174" t="s">
        <v>984</v>
      </c>
      <c r="B69" s="176" t="s">
        <v>2510</v>
      </c>
      <c r="D69" s="172">
        <v>0</v>
      </c>
      <c r="E69" s="172"/>
      <c r="F69" s="172">
        <v>0</v>
      </c>
      <c r="G69" s="172"/>
      <c r="H69" s="172">
        <v>0</v>
      </c>
      <c r="I69" s="168"/>
      <c r="K69" s="175">
        <v>2</v>
      </c>
    </row>
    <row r="70" spans="1:11" s="174" customFormat="1" hidden="1" outlineLevel="2" x14ac:dyDescent="0.2">
      <c r="A70" s="174" t="s">
        <v>985</v>
      </c>
      <c r="B70" s="176" t="s">
        <v>2511</v>
      </c>
      <c r="D70" s="172">
        <v>0</v>
      </c>
      <c r="E70" s="172"/>
      <c r="F70" s="172">
        <v>0</v>
      </c>
      <c r="G70" s="172"/>
      <c r="H70" s="172">
        <v>0</v>
      </c>
      <c r="I70" s="168"/>
      <c r="K70" s="175">
        <v>2</v>
      </c>
    </row>
    <row r="71" spans="1:11" s="174" customFormat="1" hidden="1" outlineLevel="2" x14ac:dyDescent="0.2">
      <c r="A71" s="174" t="s">
        <v>986</v>
      </c>
      <c r="B71" s="176" t="s">
        <v>2512</v>
      </c>
      <c r="D71" s="172">
        <v>0</v>
      </c>
      <c r="E71" s="172"/>
      <c r="F71" s="172">
        <v>0</v>
      </c>
      <c r="G71" s="172"/>
      <c r="H71" s="172">
        <v>0</v>
      </c>
      <c r="I71" s="168"/>
      <c r="K71" s="175">
        <v>2</v>
      </c>
    </row>
    <row r="72" spans="1:11" s="174" customFormat="1" hidden="1" outlineLevel="2" x14ac:dyDescent="0.2">
      <c r="A72" s="174" t="s">
        <v>987</v>
      </c>
      <c r="B72" s="176" t="s">
        <v>2513</v>
      </c>
      <c r="D72" s="172">
        <v>0</v>
      </c>
      <c r="E72" s="172"/>
      <c r="F72" s="172">
        <v>0</v>
      </c>
      <c r="G72" s="172"/>
      <c r="H72" s="172">
        <v>0</v>
      </c>
      <c r="I72" s="168"/>
      <c r="K72" s="175">
        <v>2</v>
      </c>
    </row>
    <row r="73" spans="1:11" s="174" customFormat="1" hidden="1" outlineLevel="2" x14ac:dyDescent="0.2">
      <c r="A73" s="174" t="s">
        <v>988</v>
      </c>
      <c r="B73" s="176" t="s">
        <v>2514</v>
      </c>
      <c r="D73" s="172">
        <v>0</v>
      </c>
      <c r="E73" s="172"/>
      <c r="F73" s="172">
        <v>0</v>
      </c>
      <c r="G73" s="172"/>
      <c r="H73" s="172">
        <v>0</v>
      </c>
      <c r="I73" s="168"/>
      <c r="K73" s="175">
        <v>2</v>
      </c>
    </row>
    <row r="74" spans="1:11" s="174" customFormat="1" hidden="1" outlineLevel="2" x14ac:dyDescent="0.2">
      <c r="A74" s="174" t="s">
        <v>989</v>
      </c>
      <c r="B74" s="176" t="s">
        <v>2515</v>
      </c>
      <c r="D74" s="172">
        <v>0</v>
      </c>
      <c r="E74" s="172"/>
      <c r="F74" s="172">
        <v>0</v>
      </c>
      <c r="G74" s="172"/>
      <c r="H74" s="172">
        <v>0</v>
      </c>
      <c r="I74" s="168"/>
      <c r="K74" s="175">
        <v>2</v>
      </c>
    </row>
    <row r="75" spans="1:11" s="174" customFormat="1" hidden="1" outlineLevel="2" x14ac:dyDescent="0.2">
      <c r="A75" s="174" t="s">
        <v>990</v>
      </c>
      <c r="B75" s="176" t="s">
        <v>2516</v>
      </c>
      <c r="D75" s="172">
        <v>0</v>
      </c>
      <c r="E75" s="172"/>
      <c r="F75" s="172">
        <v>0</v>
      </c>
      <c r="G75" s="172"/>
      <c r="H75" s="172">
        <v>0</v>
      </c>
      <c r="I75" s="168"/>
      <c r="K75" s="175">
        <v>2</v>
      </c>
    </row>
    <row r="76" spans="1:11" s="174" customFormat="1" hidden="1" outlineLevel="2" x14ac:dyDescent="0.2">
      <c r="A76" s="174" t="s">
        <v>991</v>
      </c>
      <c r="B76" s="176" t="s">
        <v>2517</v>
      </c>
      <c r="D76" s="172">
        <v>0</v>
      </c>
      <c r="E76" s="172"/>
      <c r="F76" s="172">
        <v>0</v>
      </c>
      <c r="G76" s="172"/>
      <c r="H76" s="172">
        <v>0</v>
      </c>
      <c r="I76" s="168"/>
      <c r="K76" s="175">
        <v>2</v>
      </c>
    </row>
    <row r="77" spans="1:11" s="174" customFormat="1" hidden="1" outlineLevel="2" x14ac:dyDescent="0.2">
      <c r="A77" s="174" t="s">
        <v>992</v>
      </c>
      <c r="B77" s="176" t="s">
        <v>2518</v>
      </c>
      <c r="D77" s="172">
        <v>0</v>
      </c>
      <c r="E77" s="172"/>
      <c r="F77" s="172">
        <v>0</v>
      </c>
      <c r="G77" s="172"/>
      <c r="H77" s="172">
        <v>0</v>
      </c>
      <c r="I77" s="168"/>
      <c r="K77" s="175">
        <v>2</v>
      </c>
    </row>
    <row r="78" spans="1:11" s="174" customFormat="1" hidden="1" outlineLevel="2" x14ac:dyDescent="0.2">
      <c r="A78" s="174" t="s">
        <v>993</v>
      </c>
      <c r="B78" s="176" t="s">
        <v>2519</v>
      </c>
      <c r="D78" s="172">
        <v>0</v>
      </c>
      <c r="E78" s="172"/>
      <c r="F78" s="172">
        <v>0</v>
      </c>
      <c r="G78" s="172"/>
      <c r="H78" s="172">
        <v>0</v>
      </c>
      <c r="I78" s="168"/>
      <c r="K78" s="175">
        <v>2</v>
      </c>
    </row>
    <row r="79" spans="1:11" s="174" customFormat="1" hidden="1" outlineLevel="2" x14ac:dyDescent="0.2">
      <c r="A79" s="174" t="s">
        <v>994</v>
      </c>
      <c r="B79" s="176" t="s">
        <v>2520</v>
      </c>
      <c r="D79" s="172">
        <v>0</v>
      </c>
      <c r="E79" s="172"/>
      <c r="F79" s="172">
        <v>0</v>
      </c>
      <c r="G79" s="172"/>
      <c r="H79" s="172">
        <v>0</v>
      </c>
      <c r="I79" s="168"/>
      <c r="K79" s="175">
        <v>2</v>
      </c>
    </row>
    <row r="80" spans="1:11" s="174" customFormat="1" hidden="1" outlineLevel="2" x14ac:dyDescent="0.2">
      <c r="A80" s="174" t="s">
        <v>1121</v>
      </c>
      <c r="B80" s="176" t="s">
        <v>2521</v>
      </c>
      <c r="D80" s="172">
        <v>0</v>
      </c>
      <c r="E80" s="172"/>
      <c r="F80" s="172">
        <v>0</v>
      </c>
      <c r="G80" s="172"/>
      <c r="H80" s="172">
        <v>0</v>
      </c>
      <c r="I80" s="168"/>
      <c r="K80" s="175">
        <v>2</v>
      </c>
    </row>
    <row r="81" spans="1:11" s="174" customFormat="1" hidden="1" outlineLevel="2" x14ac:dyDescent="0.2">
      <c r="A81" s="174" t="s">
        <v>995</v>
      </c>
      <c r="B81" s="176" t="s">
        <v>2522</v>
      </c>
      <c r="D81" s="172">
        <v>0</v>
      </c>
      <c r="E81" s="172"/>
      <c r="F81" s="172">
        <v>0</v>
      </c>
      <c r="G81" s="172"/>
      <c r="H81" s="172">
        <v>0</v>
      </c>
      <c r="I81" s="168"/>
      <c r="K81" s="175">
        <v>2</v>
      </c>
    </row>
    <row r="82" spans="1:11" s="174" customFormat="1" hidden="1" outlineLevel="2" x14ac:dyDescent="0.2">
      <c r="A82" s="174" t="s">
        <v>996</v>
      </c>
      <c r="B82" s="176" t="s">
        <v>2523</v>
      </c>
      <c r="D82" s="172">
        <v>0</v>
      </c>
      <c r="E82" s="172"/>
      <c r="F82" s="172">
        <v>0</v>
      </c>
      <c r="G82" s="172"/>
      <c r="H82" s="172">
        <v>0</v>
      </c>
      <c r="I82" s="168"/>
      <c r="K82" s="175">
        <v>2</v>
      </c>
    </row>
    <row r="83" spans="1:11" s="174" customFormat="1" hidden="1" outlineLevel="2" x14ac:dyDescent="0.2">
      <c r="A83" s="174" t="s">
        <v>997</v>
      </c>
      <c r="B83" s="176" t="s">
        <v>2524</v>
      </c>
      <c r="D83" s="172">
        <v>0</v>
      </c>
      <c r="E83" s="172"/>
      <c r="F83" s="172">
        <v>0</v>
      </c>
      <c r="G83" s="172"/>
      <c r="H83" s="172">
        <v>0</v>
      </c>
      <c r="I83" s="168"/>
      <c r="K83" s="175">
        <v>2</v>
      </c>
    </row>
    <row r="84" spans="1:11" s="174" customFormat="1" hidden="1" outlineLevel="2" x14ac:dyDescent="0.2">
      <c r="A84" s="174" t="s">
        <v>998</v>
      </c>
      <c r="B84" s="176" t="s">
        <v>2525</v>
      </c>
      <c r="D84" s="172">
        <v>0</v>
      </c>
      <c r="E84" s="172"/>
      <c r="F84" s="172">
        <v>0</v>
      </c>
      <c r="G84" s="172"/>
      <c r="H84" s="172">
        <v>0</v>
      </c>
      <c r="I84" s="168"/>
      <c r="K84" s="175">
        <v>2</v>
      </c>
    </row>
    <row r="85" spans="1:11" s="174" customFormat="1" hidden="1" outlineLevel="2" x14ac:dyDescent="0.2">
      <c r="A85" s="174" t="s">
        <v>999</v>
      </c>
      <c r="B85" s="176" t="s">
        <v>2526</v>
      </c>
      <c r="D85" s="172">
        <v>0</v>
      </c>
      <c r="E85" s="172"/>
      <c r="F85" s="172">
        <v>0</v>
      </c>
      <c r="G85" s="172"/>
      <c r="H85" s="172">
        <v>0</v>
      </c>
      <c r="I85" s="168"/>
      <c r="K85" s="175">
        <v>2</v>
      </c>
    </row>
    <row r="86" spans="1:11" s="174" customFormat="1" hidden="1" outlineLevel="2" x14ac:dyDescent="0.2">
      <c r="A86" s="174" t="s">
        <v>1000</v>
      </c>
      <c r="B86" s="176" t="s">
        <v>2527</v>
      </c>
      <c r="D86" s="172">
        <v>0</v>
      </c>
      <c r="E86" s="172"/>
      <c r="F86" s="172">
        <v>0</v>
      </c>
      <c r="G86" s="172"/>
      <c r="H86" s="172">
        <v>0</v>
      </c>
      <c r="I86" s="168"/>
      <c r="K86" s="175">
        <v>2</v>
      </c>
    </row>
    <row r="87" spans="1:11" s="174" customFormat="1" hidden="1" outlineLevel="2" x14ac:dyDescent="0.2">
      <c r="A87" s="174" t="s">
        <v>1001</v>
      </c>
      <c r="B87" s="176" t="s">
        <v>2528</v>
      </c>
      <c r="D87" s="172">
        <v>0</v>
      </c>
      <c r="E87" s="172"/>
      <c r="F87" s="172">
        <v>0</v>
      </c>
      <c r="G87" s="172"/>
      <c r="H87" s="172">
        <v>0</v>
      </c>
      <c r="I87" s="168"/>
      <c r="K87" s="175">
        <v>2</v>
      </c>
    </row>
    <row r="88" spans="1:11" s="174" customFormat="1" hidden="1" outlineLevel="2" x14ac:dyDescent="0.2">
      <c r="A88" s="174" t="s">
        <v>1002</v>
      </c>
      <c r="B88" s="176" t="s">
        <v>2529</v>
      </c>
      <c r="D88" s="172">
        <v>0</v>
      </c>
      <c r="E88" s="172"/>
      <c r="F88" s="172">
        <v>0</v>
      </c>
      <c r="G88" s="172"/>
      <c r="H88" s="172">
        <v>0</v>
      </c>
      <c r="I88" s="168"/>
      <c r="K88" s="175">
        <v>2</v>
      </c>
    </row>
    <row r="89" spans="1:11" s="174" customFormat="1" hidden="1" outlineLevel="2" x14ac:dyDescent="0.2">
      <c r="A89" s="174" t="s">
        <v>1003</v>
      </c>
      <c r="B89" s="176" t="s">
        <v>2530</v>
      </c>
      <c r="D89" s="172">
        <v>0</v>
      </c>
      <c r="E89" s="172"/>
      <c r="F89" s="172">
        <v>0</v>
      </c>
      <c r="G89" s="172"/>
      <c r="H89" s="172">
        <v>0</v>
      </c>
      <c r="I89" s="168"/>
      <c r="K89" s="175">
        <v>2</v>
      </c>
    </row>
    <row r="90" spans="1:11" s="174" customFormat="1" hidden="1" outlineLevel="2" x14ac:dyDescent="0.2">
      <c r="A90" s="174" t="s">
        <v>1004</v>
      </c>
      <c r="B90" s="176" t="s">
        <v>2531</v>
      </c>
      <c r="D90" s="172">
        <v>0</v>
      </c>
      <c r="E90" s="172"/>
      <c r="F90" s="172">
        <v>0</v>
      </c>
      <c r="G90" s="172"/>
      <c r="H90" s="172">
        <v>0</v>
      </c>
      <c r="I90" s="168"/>
      <c r="K90" s="175">
        <v>2</v>
      </c>
    </row>
    <row r="91" spans="1:11" s="174" customFormat="1" hidden="1" outlineLevel="2" x14ac:dyDescent="0.2">
      <c r="A91" s="174" t="s">
        <v>1005</v>
      </c>
      <c r="B91" s="176" t="s">
        <v>2532</v>
      </c>
      <c r="D91" s="172">
        <v>0</v>
      </c>
      <c r="E91" s="172"/>
      <c r="F91" s="172">
        <v>0</v>
      </c>
      <c r="G91" s="172"/>
      <c r="H91" s="172">
        <v>0</v>
      </c>
      <c r="I91" s="168"/>
      <c r="K91" s="175">
        <v>2</v>
      </c>
    </row>
    <row r="92" spans="1:11" s="174" customFormat="1" hidden="1" outlineLevel="2" x14ac:dyDescent="0.2">
      <c r="A92" s="174" t="s">
        <v>1006</v>
      </c>
      <c r="B92" s="176" t="s">
        <v>2533</v>
      </c>
      <c r="D92" s="172">
        <v>0</v>
      </c>
      <c r="E92" s="172"/>
      <c r="F92" s="172">
        <v>0</v>
      </c>
      <c r="G92" s="172"/>
      <c r="H92" s="172">
        <v>0</v>
      </c>
      <c r="I92" s="168"/>
      <c r="K92" s="175">
        <v>2</v>
      </c>
    </row>
    <row r="93" spans="1:11" s="174" customFormat="1" hidden="1" outlineLevel="2" x14ac:dyDescent="0.2">
      <c r="A93" s="174" t="s">
        <v>1007</v>
      </c>
      <c r="B93" s="176" t="s">
        <v>2534</v>
      </c>
      <c r="D93" s="172">
        <v>0</v>
      </c>
      <c r="E93" s="172"/>
      <c r="F93" s="172">
        <v>0</v>
      </c>
      <c r="G93" s="172"/>
      <c r="H93" s="172">
        <v>0</v>
      </c>
      <c r="I93" s="168"/>
      <c r="K93" s="175">
        <v>2</v>
      </c>
    </row>
    <row r="94" spans="1:11" s="174" customFormat="1" hidden="1" outlineLevel="2" x14ac:dyDescent="0.2">
      <c r="A94" s="174" t="s">
        <v>1008</v>
      </c>
      <c r="B94" s="176" t="s">
        <v>2535</v>
      </c>
      <c r="D94" s="172">
        <v>0</v>
      </c>
      <c r="E94" s="172"/>
      <c r="F94" s="172">
        <v>0</v>
      </c>
      <c r="G94" s="172"/>
      <c r="H94" s="172">
        <v>0</v>
      </c>
      <c r="I94" s="168"/>
      <c r="K94" s="175">
        <v>2</v>
      </c>
    </row>
    <row r="95" spans="1:11" s="174" customFormat="1" hidden="1" outlineLevel="2" x14ac:dyDescent="0.2">
      <c r="A95" s="174" t="s">
        <v>1009</v>
      </c>
      <c r="B95" s="176" t="s">
        <v>2536</v>
      </c>
      <c r="D95" s="172">
        <v>0</v>
      </c>
      <c r="E95" s="172"/>
      <c r="F95" s="172">
        <v>0</v>
      </c>
      <c r="G95" s="172"/>
      <c r="H95" s="172">
        <v>0</v>
      </c>
      <c r="I95" s="168"/>
      <c r="K95" s="175">
        <v>2</v>
      </c>
    </row>
    <row r="96" spans="1:11" s="174" customFormat="1" hidden="1" outlineLevel="2" x14ac:dyDescent="0.2">
      <c r="A96" s="174" t="s">
        <v>1010</v>
      </c>
      <c r="B96" s="176" t="s">
        <v>2537</v>
      </c>
      <c r="D96" s="172">
        <v>0</v>
      </c>
      <c r="E96" s="172"/>
      <c r="F96" s="172">
        <v>0</v>
      </c>
      <c r="G96" s="172"/>
      <c r="H96" s="172">
        <v>0</v>
      </c>
      <c r="I96" s="168"/>
      <c r="K96" s="175">
        <v>2</v>
      </c>
    </row>
    <row r="97" spans="1:11" s="174" customFormat="1" hidden="1" outlineLevel="2" x14ac:dyDescent="0.2">
      <c r="A97" s="174" t="s">
        <v>1011</v>
      </c>
      <c r="B97" s="176" t="s">
        <v>2538</v>
      </c>
      <c r="D97" s="172">
        <v>0</v>
      </c>
      <c r="E97" s="172"/>
      <c r="F97" s="172">
        <v>0</v>
      </c>
      <c r="G97" s="172"/>
      <c r="H97" s="172">
        <v>0</v>
      </c>
      <c r="I97" s="168"/>
      <c r="K97" s="175">
        <v>2</v>
      </c>
    </row>
    <row r="98" spans="1:11" s="174" customFormat="1" hidden="1" outlineLevel="2" x14ac:dyDescent="0.2">
      <c r="A98" s="174" t="s">
        <v>1012</v>
      </c>
      <c r="B98" s="176" t="s">
        <v>2539</v>
      </c>
      <c r="D98" s="172">
        <v>0</v>
      </c>
      <c r="E98" s="172"/>
      <c r="F98" s="172">
        <v>0</v>
      </c>
      <c r="G98" s="172"/>
      <c r="H98" s="172">
        <v>0</v>
      </c>
      <c r="I98" s="168"/>
      <c r="K98" s="175">
        <v>2</v>
      </c>
    </row>
    <row r="99" spans="1:11" s="174" customFormat="1" hidden="1" outlineLevel="2" x14ac:dyDescent="0.2">
      <c r="A99" s="174" t="s">
        <v>1013</v>
      </c>
      <c r="B99" s="176" t="s">
        <v>2540</v>
      </c>
      <c r="D99" s="172">
        <v>0</v>
      </c>
      <c r="E99" s="172"/>
      <c r="F99" s="172">
        <v>0</v>
      </c>
      <c r="G99" s="172"/>
      <c r="H99" s="172">
        <v>0</v>
      </c>
      <c r="I99" s="168"/>
      <c r="K99" s="175">
        <v>2</v>
      </c>
    </row>
    <row r="100" spans="1:11" s="174" customFormat="1" hidden="1" outlineLevel="2" x14ac:dyDescent="0.2">
      <c r="A100" s="174" t="s">
        <v>1014</v>
      </c>
      <c r="B100" s="176" t="s">
        <v>2541</v>
      </c>
      <c r="D100" s="172">
        <v>0</v>
      </c>
      <c r="E100" s="172"/>
      <c r="F100" s="172">
        <v>0</v>
      </c>
      <c r="G100" s="172"/>
      <c r="H100" s="172">
        <v>0</v>
      </c>
      <c r="I100" s="168"/>
      <c r="K100" s="175">
        <v>2</v>
      </c>
    </row>
    <row r="101" spans="1:11" s="174" customFormat="1" hidden="1" outlineLevel="2" x14ac:dyDescent="0.2">
      <c r="A101" s="174" t="s">
        <v>1015</v>
      </c>
      <c r="B101" s="176" t="s">
        <v>2542</v>
      </c>
      <c r="D101" s="172">
        <v>0</v>
      </c>
      <c r="E101" s="172"/>
      <c r="F101" s="172">
        <v>0</v>
      </c>
      <c r="G101" s="172"/>
      <c r="H101" s="172">
        <v>0</v>
      </c>
      <c r="I101" s="168"/>
      <c r="K101" s="175">
        <v>2</v>
      </c>
    </row>
    <row r="102" spans="1:11" s="174" customFormat="1" hidden="1" outlineLevel="2" x14ac:dyDescent="0.2">
      <c r="A102" s="174" t="s">
        <v>1016</v>
      </c>
      <c r="B102" s="176" t="s">
        <v>2543</v>
      </c>
      <c r="D102" s="172">
        <v>0</v>
      </c>
      <c r="E102" s="172"/>
      <c r="F102" s="172">
        <v>0</v>
      </c>
      <c r="G102" s="172"/>
      <c r="H102" s="172">
        <v>0</v>
      </c>
      <c r="I102" s="168"/>
      <c r="K102" s="175">
        <v>2</v>
      </c>
    </row>
    <row r="103" spans="1:11" s="174" customFormat="1" hidden="1" outlineLevel="2" x14ac:dyDescent="0.2">
      <c r="A103" s="174" t="s">
        <v>1017</v>
      </c>
      <c r="B103" s="176" t="s">
        <v>2544</v>
      </c>
      <c r="D103" s="172">
        <v>0</v>
      </c>
      <c r="E103" s="172"/>
      <c r="F103" s="172">
        <v>0</v>
      </c>
      <c r="G103" s="172"/>
      <c r="H103" s="172">
        <v>0</v>
      </c>
      <c r="I103" s="168"/>
      <c r="K103" s="175">
        <v>2</v>
      </c>
    </row>
    <row r="104" spans="1:11" s="174" customFormat="1" hidden="1" outlineLevel="2" x14ac:dyDescent="0.2">
      <c r="A104" s="174" t="s">
        <v>1018</v>
      </c>
      <c r="B104" s="176" t="s">
        <v>2545</v>
      </c>
      <c r="D104" s="172">
        <v>0</v>
      </c>
      <c r="E104" s="172"/>
      <c r="F104" s="172">
        <v>0</v>
      </c>
      <c r="G104" s="172"/>
      <c r="H104" s="172">
        <v>0</v>
      </c>
      <c r="I104" s="168"/>
      <c r="K104" s="175">
        <v>2</v>
      </c>
    </row>
    <row r="105" spans="1:11" s="174" customFormat="1" hidden="1" outlineLevel="2" x14ac:dyDescent="0.2">
      <c r="A105" s="174" t="s">
        <v>1019</v>
      </c>
      <c r="B105" s="176" t="s">
        <v>2546</v>
      </c>
      <c r="D105" s="172">
        <v>0</v>
      </c>
      <c r="E105" s="172"/>
      <c r="F105" s="172">
        <v>0</v>
      </c>
      <c r="G105" s="172"/>
      <c r="H105" s="172">
        <v>0</v>
      </c>
      <c r="I105" s="168"/>
      <c r="K105" s="175">
        <v>2</v>
      </c>
    </row>
    <row r="106" spans="1:11" s="174" customFormat="1" hidden="1" outlineLevel="2" x14ac:dyDescent="0.2">
      <c r="A106" s="174" t="s">
        <v>1020</v>
      </c>
      <c r="B106" s="176" t="s">
        <v>2547</v>
      </c>
      <c r="D106" s="172">
        <v>0</v>
      </c>
      <c r="E106" s="172"/>
      <c r="F106" s="172">
        <v>0</v>
      </c>
      <c r="G106" s="172"/>
      <c r="H106" s="172">
        <v>0</v>
      </c>
      <c r="I106" s="168"/>
      <c r="K106" s="175">
        <v>2</v>
      </c>
    </row>
    <row r="107" spans="1:11" s="174" customFormat="1" hidden="1" outlineLevel="2" x14ac:dyDescent="0.2">
      <c r="A107" s="174" t="s">
        <v>1021</v>
      </c>
      <c r="B107" s="176" t="s">
        <v>2548</v>
      </c>
      <c r="D107" s="172">
        <v>0</v>
      </c>
      <c r="E107" s="172"/>
      <c r="F107" s="172">
        <v>0</v>
      </c>
      <c r="G107" s="172"/>
      <c r="H107" s="172">
        <v>0</v>
      </c>
      <c r="I107" s="168"/>
      <c r="K107" s="175">
        <v>2</v>
      </c>
    </row>
    <row r="108" spans="1:11" s="174" customFormat="1" hidden="1" outlineLevel="2" x14ac:dyDescent="0.2">
      <c r="A108" s="174" t="s">
        <v>1022</v>
      </c>
      <c r="B108" s="176" t="s">
        <v>2549</v>
      </c>
      <c r="D108" s="172">
        <v>0</v>
      </c>
      <c r="E108" s="172"/>
      <c r="F108" s="172">
        <v>0</v>
      </c>
      <c r="G108" s="172"/>
      <c r="H108" s="172">
        <v>0</v>
      </c>
      <c r="I108" s="168"/>
      <c r="K108" s="175">
        <v>2</v>
      </c>
    </row>
    <row r="109" spans="1:11" s="174" customFormat="1" hidden="1" outlineLevel="2" x14ac:dyDescent="0.2">
      <c r="A109" s="174" t="s">
        <v>1023</v>
      </c>
      <c r="B109" s="176" t="s">
        <v>2550</v>
      </c>
      <c r="D109" s="172">
        <v>0</v>
      </c>
      <c r="E109" s="172"/>
      <c r="F109" s="172">
        <v>0</v>
      </c>
      <c r="G109" s="172"/>
      <c r="H109" s="172">
        <v>0</v>
      </c>
      <c r="I109" s="168"/>
      <c r="K109" s="175">
        <v>2</v>
      </c>
    </row>
    <row r="110" spans="1:11" s="174" customFormat="1" hidden="1" outlineLevel="2" x14ac:dyDescent="0.2">
      <c r="A110" s="174" t="s">
        <v>1024</v>
      </c>
      <c r="B110" s="176" t="s">
        <v>2551</v>
      </c>
      <c r="D110" s="172">
        <v>0</v>
      </c>
      <c r="E110" s="172"/>
      <c r="F110" s="172">
        <v>0</v>
      </c>
      <c r="G110" s="172"/>
      <c r="H110" s="172">
        <v>0</v>
      </c>
      <c r="I110" s="168"/>
      <c r="K110" s="175">
        <v>2</v>
      </c>
    </row>
    <row r="111" spans="1:11" s="174" customFormat="1" hidden="1" outlineLevel="2" x14ac:dyDescent="0.2">
      <c r="A111" s="174" t="s">
        <v>1025</v>
      </c>
      <c r="B111" s="176" t="s">
        <v>2552</v>
      </c>
      <c r="D111" s="172">
        <v>0</v>
      </c>
      <c r="E111" s="172"/>
      <c r="F111" s="172">
        <v>0</v>
      </c>
      <c r="G111" s="172"/>
      <c r="H111" s="172">
        <v>0</v>
      </c>
      <c r="I111" s="168"/>
      <c r="K111" s="175">
        <v>2</v>
      </c>
    </row>
    <row r="112" spans="1:11" s="174" customFormat="1" hidden="1" outlineLevel="2" x14ac:dyDescent="0.2">
      <c r="A112" s="174" t="s">
        <v>1026</v>
      </c>
      <c r="B112" s="176" t="s">
        <v>2553</v>
      </c>
      <c r="D112" s="172">
        <v>0</v>
      </c>
      <c r="E112" s="172"/>
      <c r="F112" s="172">
        <v>0</v>
      </c>
      <c r="G112" s="172"/>
      <c r="H112" s="172">
        <v>0</v>
      </c>
      <c r="I112" s="168"/>
      <c r="K112" s="175">
        <v>2</v>
      </c>
    </row>
    <row r="113" spans="1:11" s="174" customFormat="1" hidden="1" outlineLevel="2" x14ac:dyDescent="0.2">
      <c r="A113" s="174" t="s">
        <v>1027</v>
      </c>
      <c r="B113" s="176" t="s">
        <v>2554</v>
      </c>
      <c r="D113" s="172">
        <v>0</v>
      </c>
      <c r="E113" s="172"/>
      <c r="F113" s="172">
        <v>0</v>
      </c>
      <c r="G113" s="172"/>
      <c r="H113" s="172">
        <v>0</v>
      </c>
      <c r="I113" s="168"/>
      <c r="K113" s="175">
        <v>2</v>
      </c>
    </row>
    <row r="114" spans="1:11" s="174" customFormat="1" hidden="1" outlineLevel="2" x14ac:dyDescent="0.2">
      <c r="A114" s="174" t="s">
        <v>1028</v>
      </c>
      <c r="B114" s="176" t="s">
        <v>2555</v>
      </c>
      <c r="D114" s="172">
        <v>0</v>
      </c>
      <c r="E114" s="172"/>
      <c r="F114" s="172">
        <v>0</v>
      </c>
      <c r="G114" s="172"/>
      <c r="H114" s="172">
        <v>0</v>
      </c>
      <c r="I114" s="168"/>
      <c r="K114" s="175">
        <v>2</v>
      </c>
    </row>
    <row r="115" spans="1:11" s="174" customFormat="1" hidden="1" outlineLevel="2" x14ac:dyDescent="0.2">
      <c r="A115" s="174" t="s">
        <v>1029</v>
      </c>
      <c r="B115" s="176" t="s">
        <v>2556</v>
      </c>
      <c r="D115" s="172">
        <v>0</v>
      </c>
      <c r="E115" s="172"/>
      <c r="F115" s="172">
        <v>0</v>
      </c>
      <c r="G115" s="172"/>
      <c r="H115" s="172">
        <v>0</v>
      </c>
      <c r="I115" s="168"/>
      <c r="K115" s="175">
        <v>2</v>
      </c>
    </row>
    <row r="116" spans="1:11" s="174" customFormat="1" hidden="1" outlineLevel="2" x14ac:dyDescent="0.2">
      <c r="A116" s="174" t="s">
        <v>1030</v>
      </c>
      <c r="B116" s="176" t="s">
        <v>2557</v>
      </c>
      <c r="D116" s="172">
        <v>0</v>
      </c>
      <c r="E116" s="172"/>
      <c r="F116" s="172">
        <v>0</v>
      </c>
      <c r="G116" s="172"/>
      <c r="H116" s="172">
        <v>0</v>
      </c>
      <c r="I116" s="168"/>
      <c r="K116" s="175">
        <v>2</v>
      </c>
    </row>
    <row r="117" spans="1:11" s="174" customFormat="1" hidden="1" outlineLevel="2" x14ac:dyDescent="0.2">
      <c r="A117" s="174" t="s">
        <v>1031</v>
      </c>
      <c r="B117" s="176" t="s">
        <v>2558</v>
      </c>
      <c r="D117" s="172">
        <v>0</v>
      </c>
      <c r="E117" s="172"/>
      <c r="F117" s="172">
        <v>0</v>
      </c>
      <c r="G117" s="172"/>
      <c r="H117" s="172">
        <v>0</v>
      </c>
      <c r="I117" s="168"/>
      <c r="K117" s="175">
        <v>2</v>
      </c>
    </row>
    <row r="118" spans="1:11" s="174" customFormat="1" hidden="1" outlineLevel="2" x14ac:dyDescent="0.2">
      <c r="A118" s="174" t="s">
        <v>1032</v>
      </c>
      <c r="B118" s="176" t="s">
        <v>2559</v>
      </c>
      <c r="D118" s="172">
        <v>0</v>
      </c>
      <c r="E118" s="172"/>
      <c r="F118" s="172">
        <v>0</v>
      </c>
      <c r="G118" s="172"/>
      <c r="H118" s="172">
        <v>0</v>
      </c>
      <c r="I118" s="168"/>
      <c r="K118" s="175">
        <v>2</v>
      </c>
    </row>
    <row r="119" spans="1:11" s="174" customFormat="1" hidden="1" outlineLevel="2" x14ac:dyDescent="0.2">
      <c r="A119" s="174" t="s">
        <v>1033</v>
      </c>
      <c r="B119" s="176" t="s">
        <v>2560</v>
      </c>
      <c r="D119" s="172">
        <v>0</v>
      </c>
      <c r="E119" s="172"/>
      <c r="F119" s="172">
        <v>0</v>
      </c>
      <c r="G119" s="172"/>
      <c r="H119" s="172">
        <v>0</v>
      </c>
      <c r="I119" s="168"/>
      <c r="K119" s="175">
        <v>2</v>
      </c>
    </row>
    <row r="120" spans="1:11" s="174" customFormat="1" hidden="1" outlineLevel="2" x14ac:dyDescent="0.2">
      <c r="A120" s="174" t="s">
        <v>1034</v>
      </c>
      <c r="B120" s="176" t="s">
        <v>2561</v>
      </c>
      <c r="D120" s="172">
        <v>0</v>
      </c>
      <c r="E120" s="172"/>
      <c r="F120" s="172">
        <v>0</v>
      </c>
      <c r="G120" s="172"/>
      <c r="H120" s="172">
        <v>0</v>
      </c>
      <c r="I120" s="168"/>
      <c r="K120" s="175">
        <v>2</v>
      </c>
    </row>
    <row r="121" spans="1:11" s="174" customFormat="1" hidden="1" outlineLevel="2" x14ac:dyDescent="0.2">
      <c r="A121" s="174" t="s">
        <v>1035</v>
      </c>
      <c r="B121" s="176" t="s">
        <v>2562</v>
      </c>
      <c r="D121" s="172">
        <v>0</v>
      </c>
      <c r="E121" s="172"/>
      <c r="F121" s="172">
        <v>0</v>
      </c>
      <c r="G121" s="172"/>
      <c r="H121" s="172">
        <v>0</v>
      </c>
      <c r="I121" s="168"/>
      <c r="K121" s="175">
        <v>2</v>
      </c>
    </row>
    <row r="122" spans="1:11" s="174" customFormat="1" hidden="1" outlineLevel="2" x14ac:dyDescent="0.2">
      <c r="A122" s="174" t="s">
        <v>1036</v>
      </c>
      <c r="B122" s="176" t="s">
        <v>2563</v>
      </c>
      <c r="D122" s="172">
        <v>0</v>
      </c>
      <c r="E122" s="172"/>
      <c r="F122" s="172">
        <v>0</v>
      </c>
      <c r="G122" s="172"/>
      <c r="H122" s="172">
        <v>0</v>
      </c>
      <c r="I122" s="168"/>
      <c r="K122" s="175">
        <v>2</v>
      </c>
    </row>
    <row r="123" spans="1:11" s="174" customFormat="1" hidden="1" outlineLevel="2" x14ac:dyDescent="0.2">
      <c r="A123" s="174" t="s">
        <v>1037</v>
      </c>
      <c r="B123" s="176" t="s">
        <v>2564</v>
      </c>
      <c r="D123" s="172">
        <v>0</v>
      </c>
      <c r="E123" s="172"/>
      <c r="F123" s="172">
        <v>0</v>
      </c>
      <c r="G123" s="172"/>
      <c r="H123" s="172">
        <v>0</v>
      </c>
      <c r="I123" s="168"/>
      <c r="K123" s="175">
        <v>2</v>
      </c>
    </row>
    <row r="124" spans="1:11" s="174" customFormat="1" hidden="1" outlineLevel="2" x14ac:dyDescent="0.2">
      <c r="A124" s="174" t="s">
        <v>1038</v>
      </c>
      <c r="B124" s="176" t="s">
        <v>2565</v>
      </c>
      <c r="D124" s="172">
        <v>0</v>
      </c>
      <c r="E124" s="172"/>
      <c r="F124" s="172">
        <v>0</v>
      </c>
      <c r="G124" s="172"/>
      <c r="H124" s="172">
        <v>0</v>
      </c>
      <c r="I124" s="168"/>
      <c r="K124" s="175">
        <v>2</v>
      </c>
    </row>
    <row r="125" spans="1:11" s="174" customFormat="1" hidden="1" outlineLevel="2" x14ac:dyDescent="0.2">
      <c r="A125" s="174" t="s">
        <v>1039</v>
      </c>
      <c r="B125" s="176" t="s">
        <v>2566</v>
      </c>
      <c r="D125" s="172">
        <v>0</v>
      </c>
      <c r="E125" s="172"/>
      <c r="F125" s="172">
        <v>0</v>
      </c>
      <c r="G125" s="172"/>
      <c r="H125" s="172">
        <v>0</v>
      </c>
      <c r="I125" s="168"/>
      <c r="K125" s="175">
        <v>2</v>
      </c>
    </row>
    <row r="126" spans="1:11" s="174" customFormat="1" hidden="1" outlineLevel="2" x14ac:dyDescent="0.2">
      <c r="A126" s="174" t="s">
        <v>1040</v>
      </c>
      <c r="B126" s="176" t="s">
        <v>2567</v>
      </c>
      <c r="D126" s="172">
        <v>0</v>
      </c>
      <c r="E126" s="172"/>
      <c r="F126" s="172">
        <v>0</v>
      </c>
      <c r="G126" s="172"/>
      <c r="H126" s="172">
        <v>0</v>
      </c>
      <c r="I126" s="168"/>
      <c r="K126" s="175">
        <v>2</v>
      </c>
    </row>
    <row r="127" spans="1:11" s="174" customFormat="1" hidden="1" outlineLevel="2" x14ac:dyDescent="0.2">
      <c r="A127" s="174" t="s">
        <v>1041</v>
      </c>
      <c r="B127" s="176" t="s">
        <v>2568</v>
      </c>
      <c r="D127" s="172">
        <v>0</v>
      </c>
      <c r="E127" s="172"/>
      <c r="F127" s="172">
        <v>0</v>
      </c>
      <c r="G127" s="172"/>
      <c r="H127" s="172">
        <v>0</v>
      </c>
      <c r="I127" s="168"/>
      <c r="K127" s="175">
        <v>2</v>
      </c>
    </row>
    <row r="128" spans="1:11" s="174" customFormat="1" hidden="1" outlineLevel="2" x14ac:dyDescent="0.2">
      <c r="A128" s="174" t="s">
        <v>1042</v>
      </c>
      <c r="B128" s="176" t="s">
        <v>2569</v>
      </c>
      <c r="D128" s="172">
        <v>0</v>
      </c>
      <c r="E128" s="172"/>
      <c r="F128" s="172">
        <v>0</v>
      </c>
      <c r="G128" s="172"/>
      <c r="H128" s="172">
        <v>0</v>
      </c>
      <c r="I128" s="168"/>
      <c r="K128" s="175">
        <v>2</v>
      </c>
    </row>
    <row r="129" spans="1:11" s="174" customFormat="1" hidden="1" outlineLevel="2" x14ac:dyDescent="0.2">
      <c r="A129" s="174" t="s">
        <v>1043</v>
      </c>
      <c r="B129" s="176" t="s">
        <v>2570</v>
      </c>
      <c r="D129" s="172">
        <v>0</v>
      </c>
      <c r="E129" s="172"/>
      <c r="F129" s="172">
        <v>0</v>
      </c>
      <c r="G129" s="172"/>
      <c r="H129" s="172">
        <v>0</v>
      </c>
      <c r="I129" s="168"/>
      <c r="K129" s="175">
        <v>2</v>
      </c>
    </row>
    <row r="130" spans="1:11" s="174" customFormat="1" hidden="1" outlineLevel="2" x14ac:dyDescent="0.2">
      <c r="A130" s="174" t="s">
        <v>1044</v>
      </c>
      <c r="B130" s="176" t="s">
        <v>2571</v>
      </c>
      <c r="D130" s="172">
        <v>0</v>
      </c>
      <c r="E130" s="172"/>
      <c r="F130" s="172">
        <v>0</v>
      </c>
      <c r="G130" s="172"/>
      <c r="H130" s="172">
        <v>0</v>
      </c>
      <c r="I130" s="168"/>
      <c r="K130" s="175">
        <v>2</v>
      </c>
    </row>
    <row r="131" spans="1:11" s="174" customFormat="1" hidden="1" outlineLevel="2" x14ac:dyDescent="0.2">
      <c r="A131" s="174" t="s">
        <v>1045</v>
      </c>
      <c r="B131" s="176" t="s">
        <v>2572</v>
      </c>
      <c r="D131" s="172">
        <v>0</v>
      </c>
      <c r="E131" s="172"/>
      <c r="F131" s="172">
        <v>0</v>
      </c>
      <c r="G131" s="172"/>
      <c r="H131" s="172">
        <v>0</v>
      </c>
      <c r="I131" s="168"/>
      <c r="K131" s="175">
        <v>2</v>
      </c>
    </row>
    <row r="132" spans="1:11" s="174" customFormat="1" hidden="1" outlineLevel="2" x14ac:dyDescent="0.2">
      <c r="A132" s="174" t="s">
        <v>1046</v>
      </c>
      <c r="B132" s="176" t="s">
        <v>2573</v>
      </c>
      <c r="D132" s="172">
        <v>0</v>
      </c>
      <c r="E132" s="172"/>
      <c r="F132" s="172">
        <v>0</v>
      </c>
      <c r="G132" s="172"/>
      <c r="H132" s="172">
        <v>0</v>
      </c>
      <c r="I132" s="168"/>
      <c r="K132" s="175">
        <v>2</v>
      </c>
    </row>
    <row r="133" spans="1:11" s="174" customFormat="1" hidden="1" outlineLevel="2" x14ac:dyDescent="0.2">
      <c r="A133" s="174" t="s">
        <v>1047</v>
      </c>
      <c r="B133" s="176" t="s">
        <v>2574</v>
      </c>
      <c r="D133" s="172">
        <v>0</v>
      </c>
      <c r="E133" s="172"/>
      <c r="F133" s="172">
        <v>0</v>
      </c>
      <c r="G133" s="172"/>
      <c r="H133" s="172">
        <v>0</v>
      </c>
      <c r="I133" s="168"/>
      <c r="K133" s="175">
        <v>2</v>
      </c>
    </row>
    <row r="134" spans="1:11" s="174" customFormat="1" hidden="1" outlineLevel="2" x14ac:dyDescent="0.2">
      <c r="A134" s="174" t="s">
        <v>1048</v>
      </c>
      <c r="B134" s="176" t="s">
        <v>2575</v>
      </c>
      <c r="D134" s="172">
        <v>0</v>
      </c>
      <c r="E134" s="172"/>
      <c r="F134" s="172">
        <v>0</v>
      </c>
      <c r="G134" s="172"/>
      <c r="H134" s="172">
        <v>0</v>
      </c>
      <c r="I134" s="168"/>
      <c r="K134" s="175">
        <v>2</v>
      </c>
    </row>
    <row r="135" spans="1:11" s="174" customFormat="1" hidden="1" outlineLevel="2" x14ac:dyDescent="0.2">
      <c r="A135" s="174" t="s">
        <v>1049</v>
      </c>
      <c r="B135" s="176" t="s">
        <v>2576</v>
      </c>
      <c r="D135" s="172">
        <v>0</v>
      </c>
      <c r="E135" s="172"/>
      <c r="F135" s="172">
        <v>0</v>
      </c>
      <c r="G135" s="172"/>
      <c r="H135" s="172">
        <v>0</v>
      </c>
      <c r="I135" s="168"/>
      <c r="K135" s="175">
        <v>2</v>
      </c>
    </row>
    <row r="136" spans="1:11" s="174" customFormat="1" hidden="1" outlineLevel="2" x14ac:dyDescent="0.2">
      <c r="A136" s="174" t="s">
        <v>1050</v>
      </c>
      <c r="B136" s="176" t="s">
        <v>2577</v>
      </c>
      <c r="D136" s="172">
        <v>0</v>
      </c>
      <c r="E136" s="172"/>
      <c r="F136" s="172">
        <v>0</v>
      </c>
      <c r="G136" s="172"/>
      <c r="H136" s="172">
        <v>0</v>
      </c>
      <c r="I136" s="168"/>
      <c r="K136" s="175">
        <v>2</v>
      </c>
    </row>
    <row r="137" spans="1:11" s="174" customFormat="1" hidden="1" outlineLevel="2" x14ac:dyDescent="0.2">
      <c r="A137" s="174" t="s">
        <v>1051</v>
      </c>
      <c r="B137" s="176" t="s">
        <v>2578</v>
      </c>
      <c r="D137" s="172">
        <v>0</v>
      </c>
      <c r="E137" s="172"/>
      <c r="F137" s="172">
        <v>0</v>
      </c>
      <c r="G137" s="172"/>
      <c r="H137" s="172">
        <v>0</v>
      </c>
      <c r="I137" s="168"/>
      <c r="K137" s="175">
        <v>2</v>
      </c>
    </row>
    <row r="138" spans="1:11" s="174" customFormat="1" hidden="1" outlineLevel="2" x14ac:dyDescent="0.2">
      <c r="A138" s="174" t="s">
        <v>1052</v>
      </c>
      <c r="B138" s="176" t="s">
        <v>2579</v>
      </c>
      <c r="D138" s="172">
        <v>0</v>
      </c>
      <c r="E138" s="172"/>
      <c r="F138" s="172">
        <v>0</v>
      </c>
      <c r="G138" s="172"/>
      <c r="H138" s="172">
        <v>0</v>
      </c>
      <c r="I138" s="168"/>
      <c r="K138" s="175">
        <v>2</v>
      </c>
    </row>
    <row r="139" spans="1:11" s="174" customFormat="1" hidden="1" outlineLevel="2" x14ac:dyDescent="0.2">
      <c r="A139" s="174" t="s">
        <v>1053</v>
      </c>
      <c r="B139" s="176" t="s">
        <v>2580</v>
      </c>
      <c r="D139" s="172">
        <v>0</v>
      </c>
      <c r="E139" s="172"/>
      <c r="F139" s="172">
        <v>0</v>
      </c>
      <c r="G139" s="172"/>
      <c r="H139" s="172">
        <v>0</v>
      </c>
      <c r="I139" s="168"/>
      <c r="K139" s="175">
        <v>2</v>
      </c>
    </row>
    <row r="140" spans="1:11" s="174" customFormat="1" hidden="1" outlineLevel="2" x14ac:dyDescent="0.2">
      <c r="A140" s="174" t="s">
        <v>1054</v>
      </c>
      <c r="B140" s="176" t="s">
        <v>2581</v>
      </c>
      <c r="D140" s="172">
        <v>0</v>
      </c>
      <c r="E140" s="172"/>
      <c r="F140" s="172">
        <v>0</v>
      </c>
      <c r="G140" s="172"/>
      <c r="H140" s="172">
        <v>0</v>
      </c>
      <c r="I140" s="168"/>
      <c r="K140" s="175">
        <v>2</v>
      </c>
    </row>
    <row r="141" spans="1:11" s="174" customFormat="1" hidden="1" outlineLevel="2" x14ac:dyDescent="0.2">
      <c r="A141" s="174" t="s">
        <v>1055</v>
      </c>
      <c r="B141" s="176" t="s">
        <v>2582</v>
      </c>
      <c r="D141" s="172">
        <v>0</v>
      </c>
      <c r="E141" s="172"/>
      <c r="F141" s="172">
        <v>0</v>
      </c>
      <c r="G141" s="172"/>
      <c r="H141" s="172">
        <v>0</v>
      </c>
      <c r="I141" s="168"/>
      <c r="K141" s="175">
        <v>2</v>
      </c>
    </row>
    <row r="142" spans="1:11" s="174" customFormat="1" hidden="1" outlineLevel="2" x14ac:dyDescent="0.2">
      <c r="A142" s="174" t="s">
        <v>1056</v>
      </c>
      <c r="B142" s="176" t="s">
        <v>2583</v>
      </c>
      <c r="D142" s="172">
        <v>0</v>
      </c>
      <c r="E142" s="172"/>
      <c r="F142" s="172">
        <v>0</v>
      </c>
      <c r="G142" s="172"/>
      <c r="H142" s="172">
        <v>0</v>
      </c>
      <c r="I142" s="168"/>
      <c r="K142" s="175">
        <v>2</v>
      </c>
    </row>
    <row r="143" spans="1:11" s="174" customFormat="1" hidden="1" outlineLevel="2" x14ac:dyDescent="0.2">
      <c r="A143" s="174" t="s">
        <v>1057</v>
      </c>
      <c r="B143" s="176" t="s">
        <v>2584</v>
      </c>
      <c r="D143" s="172">
        <v>0</v>
      </c>
      <c r="E143" s="172"/>
      <c r="F143" s="172">
        <v>0</v>
      </c>
      <c r="G143" s="172"/>
      <c r="H143" s="172">
        <v>0</v>
      </c>
      <c r="I143" s="168"/>
      <c r="K143" s="175">
        <v>2</v>
      </c>
    </row>
    <row r="144" spans="1:11" s="174" customFormat="1" hidden="1" outlineLevel="2" x14ac:dyDescent="0.2">
      <c r="A144" s="174" t="s">
        <v>1058</v>
      </c>
      <c r="B144" s="176" t="s">
        <v>2585</v>
      </c>
      <c r="D144" s="172">
        <v>0</v>
      </c>
      <c r="E144" s="172"/>
      <c r="F144" s="172">
        <v>0</v>
      </c>
      <c r="G144" s="172"/>
      <c r="H144" s="172">
        <v>0</v>
      </c>
      <c r="I144" s="168"/>
      <c r="K144" s="175">
        <v>2</v>
      </c>
    </row>
    <row r="145" spans="1:11" s="174" customFormat="1" hidden="1" outlineLevel="2" x14ac:dyDescent="0.2">
      <c r="A145" s="174" t="s">
        <v>1059</v>
      </c>
      <c r="B145" s="176" t="s">
        <v>2586</v>
      </c>
      <c r="D145" s="172">
        <v>0</v>
      </c>
      <c r="E145" s="172"/>
      <c r="F145" s="172">
        <v>0</v>
      </c>
      <c r="G145" s="172"/>
      <c r="H145" s="172">
        <v>0</v>
      </c>
      <c r="I145" s="168"/>
      <c r="K145" s="175">
        <v>2</v>
      </c>
    </row>
    <row r="146" spans="1:11" s="174" customFormat="1" hidden="1" outlineLevel="2" x14ac:dyDescent="0.2">
      <c r="A146" s="174" t="s">
        <v>1060</v>
      </c>
      <c r="B146" s="176" t="s">
        <v>2587</v>
      </c>
      <c r="D146" s="172">
        <v>0</v>
      </c>
      <c r="E146" s="172"/>
      <c r="F146" s="172">
        <v>0</v>
      </c>
      <c r="G146" s="172"/>
      <c r="H146" s="172">
        <v>0</v>
      </c>
      <c r="I146" s="168"/>
      <c r="K146" s="175">
        <v>2</v>
      </c>
    </row>
    <row r="147" spans="1:11" s="174" customFormat="1" hidden="1" outlineLevel="2" x14ac:dyDescent="0.2">
      <c r="A147" s="174" t="s">
        <v>1061</v>
      </c>
      <c r="B147" s="176" t="s">
        <v>2588</v>
      </c>
      <c r="D147" s="172">
        <v>0</v>
      </c>
      <c r="E147" s="172"/>
      <c r="F147" s="172">
        <v>0</v>
      </c>
      <c r="G147" s="172"/>
      <c r="H147" s="172">
        <v>0</v>
      </c>
      <c r="I147" s="168"/>
      <c r="K147" s="175">
        <v>2</v>
      </c>
    </row>
    <row r="148" spans="1:11" s="174" customFormat="1" hidden="1" outlineLevel="2" x14ac:dyDescent="0.2">
      <c r="A148" s="174" t="s">
        <v>1062</v>
      </c>
      <c r="B148" s="176" t="s">
        <v>2589</v>
      </c>
      <c r="D148" s="172">
        <v>0</v>
      </c>
      <c r="E148" s="172"/>
      <c r="F148" s="172">
        <v>0</v>
      </c>
      <c r="G148" s="172"/>
      <c r="H148" s="172">
        <v>0</v>
      </c>
      <c r="I148" s="168"/>
      <c r="K148" s="175">
        <v>2</v>
      </c>
    </row>
    <row r="149" spans="1:11" s="174" customFormat="1" hidden="1" outlineLevel="2" x14ac:dyDescent="0.2">
      <c r="A149" s="174" t="s">
        <v>1063</v>
      </c>
      <c r="B149" s="176" t="s">
        <v>2590</v>
      </c>
      <c r="D149" s="172">
        <v>0</v>
      </c>
      <c r="E149" s="172"/>
      <c r="F149" s="172">
        <v>0</v>
      </c>
      <c r="G149" s="172"/>
      <c r="H149" s="172">
        <v>0</v>
      </c>
      <c r="I149" s="168"/>
      <c r="K149" s="175">
        <v>2</v>
      </c>
    </row>
    <row r="150" spans="1:11" s="174" customFormat="1" hidden="1" outlineLevel="2" x14ac:dyDescent="0.2">
      <c r="A150" s="174" t="s">
        <v>1064</v>
      </c>
      <c r="B150" s="176" t="s">
        <v>2591</v>
      </c>
      <c r="D150" s="172">
        <v>0</v>
      </c>
      <c r="E150" s="172"/>
      <c r="F150" s="172">
        <v>0</v>
      </c>
      <c r="G150" s="172"/>
      <c r="H150" s="172">
        <v>0</v>
      </c>
      <c r="I150" s="168"/>
      <c r="K150" s="175">
        <v>2</v>
      </c>
    </row>
    <row r="151" spans="1:11" s="174" customFormat="1" hidden="1" outlineLevel="2" x14ac:dyDescent="0.2">
      <c r="A151" s="174" t="s">
        <v>0</v>
      </c>
      <c r="B151" s="176" t="s">
        <v>2592</v>
      </c>
      <c r="D151" s="172">
        <v>0</v>
      </c>
      <c r="E151" s="172"/>
      <c r="F151" s="172">
        <v>0</v>
      </c>
      <c r="G151" s="172"/>
      <c r="H151" s="172">
        <v>0</v>
      </c>
      <c r="I151" s="168"/>
      <c r="K151" s="175">
        <v>2</v>
      </c>
    </row>
    <row r="152" spans="1:11" s="174" customFormat="1" hidden="1" outlineLevel="2" x14ac:dyDescent="0.2">
      <c r="A152" s="174" t="s">
        <v>1</v>
      </c>
      <c r="B152" s="176" t="s">
        <v>2593</v>
      </c>
      <c r="D152" s="172">
        <v>0</v>
      </c>
      <c r="E152" s="172"/>
      <c r="F152" s="172">
        <v>0</v>
      </c>
      <c r="G152" s="172"/>
      <c r="H152" s="172">
        <v>0</v>
      </c>
      <c r="I152" s="168"/>
      <c r="K152" s="175">
        <v>2</v>
      </c>
    </row>
    <row r="153" spans="1:11" s="174" customFormat="1" hidden="1" outlineLevel="2" x14ac:dyDescent="0.2">
      <c r="A153" s="174" t="s">
        <v>2</v>
      </c>
      <c r="B153" s="176" t="s">
        <v>2594</v>
      </c>
      <c r="D153" s="172">
        <v>0</v>
      </c>
      <c r="E153" s="172"/>
      <c r="F153" s="172">
        <v>0</v>
      </c>
      <c r="G153" s="172"/>
      <c r="H153" s="172">
        <v>0</v>
      </c>
      <c r="I153" s="168"/>
      <c r="K153" s="175">
        <v>2</v>
      </c>
    </row>
    <row r="154" spans="1:11" s="174" customFormat="1" hidden="1" outlineLevel="2" x14ac:dyDescent="0.2">
      <c r="A154" s="174" t="s">
        <v>3</v>
      </c>
      <c r="B154" s="176" t="s">
        <v>2595</v>
      </c>
      <c r="D154" s="172">
        <v>0</v>
      </c>
      <c r="E154" s="172"/>
      <c r="F154" s="172">
        <v>0</v>
      </c>
      <c r="G154" s="172"/>
      <c r="H154" s="172">
        <v>0</v>
      </c>
      <c r="I154" s="168"/>
      <c r="K154" s="175">
        <v>2</v>
      </c>
    </row>
    <row r="155" spans="1:11" s="174" customFormat="1" hidden="1" outlineLevel="2" x14ac:dyDescent="0.2">
      <c r="A155" s="174" t="s">
        <v>4</v>
      </c>
      <c r="B155" s="176" t="s">
        <v>2596</v>
      </c>
      <c r="D155" s="172">
        <v>0</v>
      </c>
      <c r="E155" s="172"/>
      <c r="F155" s="172">
        <v>0</v>
      </c>
      <c r="G155" s="172"/>
      <c r="H155" s="172">
        <v>0</v>
      </c>
      <c r="I155" s="168"/>
      <c r="K155" s="175">
        <v>2</v>
      </c>
    </row>
    <row r="156" spans="1:11" s="174" customFormat="1" hidden="1" outlineLevel="2" x14ac:dyDescent="0.2">
      <c r="A156" s="174" t="s">
        <v>5</v>
      </c>
      <c r="B156" s="176" t="s">
        <v>2597</v>
      </c>
      <c r="D156" s="172">
        <v>0</v>
      </c>
      <c r="E156" s="172"/>
      <c r="F156" s="172">
        <v>0</v>
      </c>
      <c r="G156" s="172"/>
      <c r="H156" s="172">
        <v>0</v>
      </c>
      <c r="I156" s="168"/>
      <c r="K156" s="175">
        <v>2</v>
      </c>
    </row>
    <row r="157" spans="1:11" s="174" customFormat="1" hidden="1" outlineLevel="2" x14ac:dyDescent="0.2">
      <c r="A157" s="174" t="s">
        <v>6</v>
      </c>
      <c r="B157" s="176" t="s">
        <v>2598</v>
      </c>
      <c r="D157" s="172">
        <v>0</v>
      </c>
      <c r="E157" s="172"/>
      <c r="F157" s="172">
        <v>0</v>
      </c>
      <c r="G157" s="172"/>
      <c r="H157" s="172">
        <v>0</v>
      </c>
      <c r="I157" s="168"/>
      <c r="K157" s="175">
        <v>2</v>
      </c>
    </row>
    <row r="158" spans="1:11" s="174" customFormat="1" hidden="1" outlineLevel="2" x14ac:dyDescent="0.2">
      <c r="A158" s="174" t="s">
        <v>7</v>
      </c>
      <c r="B158" s="176" t="s">
        <v>2599</v>
      </c>
      <c r="D158" s="172">
        <v>0</v>
      </c>
      <c r="E158" s="172"/>
      <c r="F158" s="172">
        <v>0</v>
      </c>
      <c r="G158" s="172"/>
      <c r="H158" s="172">
        <v>0</v>
      </c>
      <c r="I158" s="168"/>
      <c r="K158" s="175">
        <v>2</v>
      </c>
    </row>
    <row r="159" spans="1:11" s="174" customFormat="1" hidden="1" outlineLevel="2" x14ac:dyDescent="0.2">
      <c r="A159" s="174" t="s">
        <v>8</v>
      </c>
      <c r="B159" s="176" t="s">
        <v>2600</v>
      </c>
      <c r="D159" s="172">
        <v>0</v>
      </c>
      <c r="E159" s="172"/>
      <c r="F159" s="172">
        <v>0</v>
      </c>
      <c r="G159" s="172"/>
      <c r="H159" s="172">
        <v>0</v>
      </c>
      <c r="I159" s="168"/>
      <c r="K159" s="175">
        <v>2</v>
      </c>
    </row>
    <row r="160" spans="1:11" s="174" customFormat="1" hidden="1" outlineLevel="2" x14ac:dyDescent="0.2">
      <c r="A160" s="174" t="s">
        <v>9</v>
      </c>
      <c r="B160" s="176" t="s">
        <v>2601</v>
      </c>
      <c r="D160" s="172">
        <v>0</v>
      </c>
      <c r="E160" s="172"/>
      <c r="F160" s="172">
        <v>0</v>
      </c>
      <c r="G160" s="172"/>
      <c r="H160" s="172">
        <v>0</v>
      </c>
      <c r="I160" s="168"/>
      <c r="K160" s="175">
        <v>2</v>
      </c>
    </row>
    <row r="161" spans="1:11" s="174" customFormat="1" hidden="1" outlineLevel="2" x14ac:dyDescent="0.2">
      <c r="A161" s="174" t="s">
        <v>10</v>
      </c>
      <c r="B161" s="176" t="s">
        <v>2602</v>
      </c>
      <c r="D161" s="172">
        <v>0</v>
      </c>
      <c r="E161" s="172"/>
      <c r="F161" s="172">
        <v>0</v>
      </c>
      <c r="G161" s="172"/>
      <c r="H161" s="172">
        <v>0</v>
      </c>
      <c r="I161" s="168"/>
      <c r="K161" s="175">
        <v>2</v>
      </c>
    </row>
    <row r="162" spans="1:11" s="174" customFormat="1" hidden="1" outlineLevel="2" x14ac:dyDescent="0.2">
      <c r="A162" s="174" t="s">
        <v>11</v>
      </c>
      <c r="B162" s="176" t="s">
        <v>2603</v>
      </c>
      <c r="D162" s="172">
        <v>0</v>
      </c>
      <c r="E162" s="172"/>
      <c r="F162" s="172">
        <v>0</v>
      </c>
      <c r="G162" s="172"/>
      <c r="H162" s="172">
        <v>0</v>
      </c>
      <c r="I162" s="168"/>
      <c r="K162" s="175">
        <v>2</v>
      </c>
    </row>
    <row r="163" spans="1:11" s="174" customFormat="1" hidden="1" outlineLevel="2" x14ac:dyDescent="0.2">
      <c r="A163" s="174" t="s">
        <v>12</v>
      </c>
      <c r="B163" s="176" t="s">
        <v>2604</v>
      </c>
      <c r="D163" s="172">
        <v>0</v>
      </c>
      <c r="E163" s="172"/>
      <c r="F163" s="172">
        <v>0</v>
      </c>
      <c r="G163" s="172"/>
      <c r="H163" s="172">
        <v>0</v>
      </c>
      <c r="I163" s="168"/>
      <c r="K163" s="175">
        <v>2</v>
      </c>
    </row>
    <row r="164" spans="1:11" s="174" customFormat="1" hidden="1" outlineLevel="2" x14ac:dyDescent="0.2">
      <c r="A164" s="174" t="s">
        <v>13</v>
      </c>
      <c r="B164" s="176" t="s">
        <v>2605</v>
      </c>
      <c r="D164" s="172">
        <v>0</v>
      </c>
      <c r="E164" s="172"/>
      <c r="F164" s="172">
        <v>0</v>
      </c>
      <c r="G164" s="172"/>
      <c r="H164" s="172">
        <v>0</v>
      </c>
      <c r="I164" s="168"/>
      <c r="K164" s="175">
        <v>2</v>
      </c>
    </row>
    <row r="165" spans="1:11" s="174" customFormat="1" hidden="1" outlineLevel="1" collapsed="1" x14ac:dyDescent="0.2">
      <c r="B165" s="165" t="s">
        <v>14</v>
      </c>
      <c r="D165" s="172">
        <v>0</v>
      </c>
      <c r="E165" s="172"/>
      <c r="F165" s="172">
        <v>0</v>
      </c>
      <c r="G165" s="172"/>
      <c r="H165" s="172">
        <v>0</v>
      </c>
      <c r="I165" s="168"/>
      <c r="K165" s="175">
        <v>2</v>
      </c>
    </row>
    <row r="166" spans="1:11" s="174" customFormat="1" hidden="1" outlineLevel="2" x14ac:dyDescent="0.2">
      <c r="A166" s="174" t="s">
        <v>15</v>
      </c>
      <c r="B166" s="176" t="s">
        <v>2606</v>
      </c>
      <c r="D166" s="172">
        <v>0</v>
      </c>
      <c r="E166" s="172"/>
      <c r="F166" s="172">
        <v>0</v>
      </c>
      <c r="G166" s="172"/>
      <c r="H166" s="172">
        <v>0</v>
      </c>
      <c r="I166" s="168"/>
      <c r="K166" s="175">
        <v>2</v>
      </c>
    </row>
    <row r="167" spans="1:11" s="174" customFormat="1" hidden="1" outlineLevel="2" x14ac:dyDescent="0.2">
      <c r="A167" s="174" t="s">
        <v>16</v>
      </c>
      <c r="B167" s="176" t="s">
        <v>2607</v>
      </c>
      <c r="D167" s="172">
        <v>-1060.5</v>
      </c>
      <c r="E167" s="172"/>
      <c r="F167" s="172">
        <v>3058.6399999999994</v>
      </c>
      <c r="G167" s="172"/>
      <c r="H167" s="172">
        <v>421.95999999999867</v>
      </c>
      <c r="I167" s="168"/>
      <c r="K167" s="175">
        <v>1</v>
      </c>
    </row>
    <row r="168" spans="1:11" s="174" customFormat="1" hidden="1" outlineLevel="2" x14ac:dyDescent="0.2">
      <c r="A168" s="174" t="s">
        <v>17</v>
      </c>
      <c r="B168" s="176" t="s">
        <v>2608</v>
      </c>
      <c r="D168" s="172">
        <v>0</v>
      </c>
      <c r="E168" s="172"/>
      <c r="F168" s="172">
        <v>0</v>
      </c>
      <c r="G168" s="172"/>
      <c r="H168" s="172">
        <v>0</v>
      </c>
      <c r="I168" s="168"/>
      <c r="K168" s="175">
        <v>2</v>
      </c>
    </row>
    <row r="169" spans="1:11" s="174" customFormat="1" hidden="1" outlineLevel="2" x14ac:dyDescent="0.2">
      <c r="A169" s="174" t="s">
        <v>18</v>
      </c>
      <c r="B169" s="176" t="s">
        <v>2609</v>
      </c>
      <c r="D169" s="172">
        <v>0</v>
      </c>
      <c r="E169" s="172"/>
      <c r="F169" s="172">
        <v>0</v>
      </c>
      <c r="G169" s="172"/>
      <c r="H169" s="172">
        <v>0</v>
      </c>
      <c r="I169" s="168"/>
      <c r="K169" s="175">
        <v>2</v>
      </c>
    </row>
    <row r="170" spans="1:11" s="174" customFormat="1" hidden="1" outlineLevel="2" x14ac:dyDescent="0.2">
      <c r="A170" s="174" t="s">
        <v>19</v>
      </c>
      <c r="B170" s="176" t="s">
        <v>2610</v>
      </c>
      <c r="D170" s="172">
        <v>-761.74</v>
      </c>
      <c r="E170" s="172"/>
      <c r="F170" s="172">
        <v>1064.4100000000001</v>
      </c>
      <c r="G170" s="172"/>
      <c r="H170" s="172">
        <v>-1870.7800000000004</v>
      </c>
      <c r="I170" s="168"/>
      <c r="K170" s="175">
        <v>1</v>
      </c>
    </row>
    <row r="171" spans="1:11" s="174" customFormat="1" hidden="1" outlineLevel="2" x14ac:dyDescent="0.2">
      <c r="A171" s="174" t="s">
        <v>20</v>
      </c>
      <c r="B171" s="176" t="s">
        <v>2611</v>
      </c>
      <c r="D171" s="172">
        <v>-318.35000000000002</v>
      </c>
      <c r="E171" s="172"/>
      <c r="F171" s="172">
        <v>640.05000000000007</v>
      </c>
      <c r="G171" s="172"/>
      <c r="H171" s="172">
        <v>-60.860000000000127</v>
      </c>
      <c r="I171" s="168"/>
      <c r="K171" s="175">
        <v>1</v>
      </c>
    </row>
    <row r="172" spans="1:11" s="174" customFormat="1" hidden="1" outlineLevel="2" x14ac:dyDescent="0.2">
      <c r="A172" s="174" t="s">
        <v>21</v>
      </c>
      <c r="B172" s="176" t="s">
        <v>2612</v>
      </c>
      <c r="D172" s="172">
        <v>0</v>
      </c>
      <c r="E172" s="172"/>
      <c r="F172" s="172">
        <v>0</v>
      </c>
      <c r="G172" s="172"/>
      <c r="H172" s="172">
        <v>0</v>
      </c>
      <c r="I172" s="168"/>
      <c r="K172" s="175">
        <v>2</v>
      </c>
    </row>
    <row r="173" spans="1:11" s="174" customFormat="1" hidden="1" outlineLevel="2" x14ac:dyDescent="0.2">
      <c r="A173" s="174" t="s">
        <v>1317</v>
      </c>
      <c r="B173" s="176" t="s">
        <v>2613</v>
      </c>
      <c r="D173" s="172">
        <v>0</v>
      </c>
      <c r="E173" s="172"/>
      <c r="F173" s="172">
        <v>0</v>
      </c>
      <c r="G173" s="172"/>
      <c r="H173" s="172">
        <v>0</v>
      </c>
      <c r="I173" s="168"/>
      <c r="K173" s="175">
        <v>2</v>
      </c>
    </row>
    <row r="174" spans="1:11" s="174" customFormat="1" hidden="1" outlineLevel="2" x14ac:dyDescent="0.2">
      <c r="A174" s="174" t="s">
        <v>1318</v>
      </c>
      <c r="B174" s="176" t="s">
        <v>2614</v>
      </c>
      <c r="D174" s="172">
        <v>0</v>
      </c>
      <c r="E174" s="172"/>
      <c r="F174" s="172">
        <v>0</v>
      </c>
      <c r="G174" s="172"/>
      <c r="H174" s="172">
        <v>0</v>
      </c>
      <c r="I174" s="168"/>
      <c r="K174" s="175">
        <v>2</v>
      </c>
    </row>
    <row r="175" spans="1:11" s="174" customFormat="1" hidden="1" outlineLevel="2" x14ac:dyDescent="0.2">
      <c r="A175" s="174" t="s">
        <v>22</v>
      </c>
      <c r="B175" s="176" t="s">
        <v>2615</v>
      </c>
      <c r="D175" s="172">
        <v>0</v>
      </c>
      <c r="E175" s="172"/>
      <c r="F175" s="172">
        <v>0</v>
      </c>
      <c r="G175" s="172"/>
      <c r="H175" s="172">
        <v>0</v>
      </c>
      <c r="I175" s="168"/>
      <c r="K175" s="175">
        <v>2</v>
      </c>
    </row>
    <row r="176" spans="1:11" s="174" customFormat="1" hidden="1" outlineLevel="2" x14ac:dyDescent="0.2">
      <c r="A176" s="174" t="s">
        <v>23</v>
      </c>
      <c r="B176" s="176" t="s">
        <v>2616</v>
      </c>
      <c r="D176" s="172">
        <v>0</v>
      </c>
      <c r="E176" s="172"/>
      <c r="F176" s="172">
        <v>0</v>
      </c>
      <c r="G176" s="172"/>
      <c r="H176" s="172">
        <v>0</v>
      </c>
      <c r="I176" s="168"/>
      <c r="K176" s="175">
        <v>2</v>
      </c>
    </row>
    <row r="177" spans="1:11" s="174" customFormat="1" hidden="1" outlineLevel="2" x14ac:dyDescent="0.2">
      <c r="A177" s="174" t="s">
        <v>1319</v>
      </c>
      <c r="B177" s="176" t="s">
        <v>2617</v>
      </c>
      <c r="D177" s="172">
        <v>0</v>
      </c>
      <c r="E177" s="172"/>
      <c r="F177" s="172">
        <v>0</v>
      </c>
      <c r="G177" s="172"/>
      <c r="H177" s="172">
        <v>0</v>
      </c>
      <c r="I177" s="168"/>
      <c r="K177" s="175">
        <v>2</v>
      </c>
    </row>
    <row r="178" spans="1:11" s="174" customFormat="1" hidden="1" outlineLevel="2" x14ac:dyDescent="0.2">
      <c r="A178" s="174" t="s">
        <v>1320</v>
      </c>
      <c r="B178" s="176" t="s">
        <v>2618</v>
      </c>
      <c r="D178" s="172">
        <v>0</v>
      </c>
      <c r="E178" s="172"/>
      <c r="F178" s="172">
        <v>0</v>
      </c>
      <c r="G178" s="172"/>
      <c r="H178" s="172">
        <v>0</v>
      </c>
      <c r="I178" s="168"/>
      <c r="K178" s="175">
        <v>2</v>
      </c>
    </row>
    <row r="179" spans="1:11" s="174" customFormat="1" hidden="1" outlineLevel="2" x14ac:dyDescent="0.2">
      <c r="A179" s="174" t="s">
        <v>24</v>
      </c>
      <c r="B179" s="176" t="s">
        <v>2619</v>
      </c>
      <c r="D179" s="172">
        <v>0</v>
      </c>
      <c r="E179" s="172"/>
      <c r="F179" s="172">
        <v>0</v>
      </c>
      <c r="G179" s="172"/>
      <c r="H179" s="172">
        <v>0</v>
      </c>
      <c r="I179" s="168"/>
      <c r="K179" s="175">
        <v>2</v>
      </c>
    </row>
    <row r="180" spans="1:11" s="174" customFormat="1" hidden="1" outlineLevel="2" x14ac:dyDescent="0.2">
      <c r="A180" s="174" t="s">
        <v>25</v>
      </c>
      <c r="B180" s="176" t="s">
        <v>2620</v>
      </c>
      <c r="D180" s="172">
        <v>0</v>
      </c>
      <c r="E180" s="172"/>
      <c r="F180" s="172">
        <v>0</v>
      </c>
      <c r="G180" s="172"/>
      <c r="H180" s="172">
        <v>0</v>
      </c>
      <c r="I180" s="168"/>
      <c r="K180" s="175">
        <v>2</v>
      </c>
    </row>
    <row r="181" spans="1:11" s="174" customFormat="1" hidden="1" outlineLevel="2" x14ac:dyDescent="0.2">
      <c r="A181" s="174" t="s">
        <v>26</v>
      </c>
      <c r="B181" s="176" t="s">
        <v>2621</v>
      </c>
      <c r="D181" s="172">
        <v>0</v>
      </c>
      <c r="E181" s="172"/>
      <c r="F181" s="172">
        <v>4688.21</v>
      </c>
      <c r="G181" s="172"/>
      <c r="H181" s="172">
        <v>0</v>
      </c>
      <c r="I181" s="168"/>
      <c r="K181" s="175">
        <v>1</v>
      </c>
    </row>
    <row r="182" spans="1:11" s="174" customFormat="1" hidden="1" outlineLevel="2" x14ac:dyDescent="0.2">
      <c r="A182" s="174" t="s">
        <v>27</v>
      </c>
      <c r="B182" s="176" t="s">
        <v>2622</v>
      </c>
      <c r="D182" s="172">
        <v>0</v>
      </c>
      <c r="E182" s="172"/>
      <c r="F182" s="172">
        <v>14115.28</v>
      </c>
      <c r="G182" s="172"/>
      <c r="H182" s="172">
        <v>0</v>
      </c>
      <c r="I182" s="168"/>
      <c r="K182" s="175">
        <v>1</v>
      </c>
    </row>
    <row r="183" spans="1:11" s="174" customFormat="1" hidden="1" outlineLevel="2" x14ac:dyDescent="0.2">
      <c r="A183" s="174" t="s">
        <v>28</v>
      </c>
      <c r="B183" s="176" t="s">
        <v>2623</v>
      </c>
      <c r="D183" s="172">
        <v>0</v>
      </c>
      <c r="E183" s="172"/>
      <c r="F183" s="172">
        <v>0</v>
      </c>
      <c r="G183" s="172"/>
      <c r="H183" s="172">
        <v>0</v>
      </c>
      <c r="I183" s="168"/>
      <c r="K183" s="175">
        <v>2</v>
      </c>
    </row>
    <row r="184" spans="1:11" s="174" customFormat="1" hidden="1" outlineLevel="2" x14ac:dyDescent="0.2">
      <c r="A184" s="174" t="s">
        <v>29</v>
      </c>
      <c r="B184" s="176" t="s">
        <v>2624</v>
      </c>
      <c r="D184" s="172">
        <v>0</v>
      </c>
      <c r="E184" s="172"/>
      <c r="F184" s="172">
        <v>0</v>
      </c>
      <c r="G184" s="172"/>
      <c r="H184" s="172">
        <v>0</v>
      </c>
      <c r="I184" s="168"/>
      <c r="K184" s="175">
        <v>2</v>
      </c>
    </row>
    <row r="185" spans="1:11" s="174" customFormat="1" hidden="1" outlineLevel="2" x14ac:dyDescent="0.2">
      <c r="A185" s="174" t="s">
        <v>30</v>
      </c>
      <c r="B185" s="176" t="s">
        <v>2625</v>
      </c>
      <c r="D185" s="172">
        <v>0</v>
      </c>
      <c r="E185" s="172"/>
      <c r="F185" s="172">
        <v>0</v>
      </c>
      <c r="G185" s="172"/>
      <c r="H185" s="172">
        <v>0</v>
      </c>
      <c r="I185" s="168"/>
      <c r="K185" s="175">
        <v>2</v>
      </c>
    </row>
    <row r="186" spans="1:11" s="174" customFormat="1" hidden="1" outlineLevel="2" x14ac:dyDescent="0.2">
      <c r="A186" s="174" t="s">
        <v>31</v>
      </c>
      <c r="B186" s="176" t="s">
        <v>2626</v>
      </c>
      <c r="D186" s="172">
        <v>0</v>
      </c>
      <c r="E186" s="172"/>
      <c r="F186" s="172">
        <v>0</v>
      </c>
      <c r="G186" s="172"/>
      <c r="H186" s="172">
        <v>0</v>
      </c>
      <c r="I186" s="168"/>
      <c r="K186" s="175">
        <v>2</v>
      </c>
    </row>
    <row r="187" spans="1:11" s="174" customFormat="1" hidden="1" outlineLevel="2" x14ac:dyDescent="0.2">
      <c r="A187" s="174" t="s">
        <v>32</v>
      </c>
      <c r="B187" s="176" t="s">
        <v>2627</v>
      </c>
      <c r="D187" s="172">
        <v>0</v>
      </c>
      <c r="E187" s="172"/>
      <c r="F187" s="172">
        <v>0</v>
      </c>
      <c r="G187" s="172"/>
      <c r="H187" s="172">
        <v>0</v>
      </c>
      <c r="I187" s="168"/>
      <c r="K187" s="175">
        <v>2</v>
      </c>
    </row>
    <row r="188" spans="1:11" s="174" customFormat="1" outlineLevel="1" collapsed="1" x14ac:dyDescent="0.2">
      <c r="B188" s="165" t="s">
        <v>33</v>
      </c>
      <c r="D188" s="172">
        <v>-2140.59</v>
      </c>
      <c r="E188" s="172"/>
      <c r="F188" s="172">
        <v>23566.59</v>
      </c>
      <c r="G188" s="172"/>
      <c r="H188" s="172">
        <v>-1509.6800000000019</v>
      </c>
      <c r="I188" s="168"/>
      <c r="K188" s="175">
        <v>1</v>
      </c>
    </row>
    <row r="189" spans="1:11" s="174" customFormat="1" hidden="1" outlineLevel="2" x14ac:dyDescent="0.2">
      <c r="A189" s="174" t="s">
        <v>34</v>
      </c>
      <c r="B189" s="176" t="s">
        <v>312</v>
      </c>
      <c r="D189" s="172">
        <v>-1186.2799999999988</v>
      </c>
      <c r="E189" s="172"/>
      <c r="F189" s="172">
        <v>19841.649999999998</v>
      </c>
      <c r="G189" s="172"/>
      <c r="H189" s="172">
        <v>3354.9099999999926</v>
      </c>
      <c r="I189" s="168"/>
      <c r="K189" s="175">
        <v>1</v>
      </c>
    </row>
    <row r="190" spans="1:11" s="174" customFormat="1" hidden="1" outlineLevel="2" x14ac:dyDescent="0.2">
      <c r="A190" s="174" t="s">
        <v>35</v>
      </c>
      <c r="B190" s="176" t="s">
        <v>2628</v>
      </c>
      <c r="D190" s="172">
        <v>0</v>
      </c>
      <c r="E190" s="172"/>
      <c r="F190" s="172">
        <v>0</v>
      </c>
      <c r="G190" s="172"/>
      <c r="H190" s="172">
        <v>0</v>
      </c>
      <c r="I190" s="168"/>
      <c r="K190" s="175">
        <v>2</v>
      </c>
    </row>
    <row r="191" spans="1:11" s="174" customFormat="1" hidden="1" outlineLevel="2" x14ac:dyDescent="0.2">
      <c r="A191" s="174" t="s">
        <v>36</v>
      </c>
      <c r="B191" s="176" t="s">
        <v>2629</v>
      </c>
      <c r="D191" s="172">
        <v>0</v>
      </c>
      <c r="E191" s="172"/>
      <c r="F191" s="172">
        <v>0</v>
      </c>
      <c r="G191" s="172"/>
      <c r="H191" s="172">
        <v>0</v>
      </c>
      <c r="I191" s="168"/>
      <c r="K191" s="175">
        <v>2</v>
      </c>
    </row>
    <row r="192" spans="1:11" s="174" customFormat="1" hidden="1" outlineLevel="2" x14ac:dyDescent="0.2">
      <c r="A192" s="174" t="s">
        <v>37</v>
      </c>
      <c r="B192" s="176" t="s">
        <v>2630</v>
      </c>
      <c r="D192" s="172">
        <v>0</v>
      </c>
      <c r="E192" s="172"/>
      <c r="F192" s="172">
        <v>0</v>
      </c>
      <c r="G192" s="172"/>
      <c r="H192" s="172">
        <v>0</v>
      </c>
      <c r="I192" s="168"/>
      <c r="K192" s="175">
        <v>2</v>
      </c>
    </row>
    <row r="193" spans="1:12" s="174" customFormat="1" hidden="1" outlineLevel="2" x14ac:dyDescent="0.2">
      <c r="A193" s="174" t="s">
        <v>38</v>
      </c>
      <c r="B193" s="176" t="s">
        <v>2631</v>
      </c>
      <c r="D193" s="172">
        <v>0</v>
      </c>
      <c r="E193" s="172"/>
      <c r="F193" s="172">
        <v>0</v>
      </c>
      <c r="G193" s="172"/>
      <c r="H193" s="172">
        <v>0</v>
      </c>
      <c r="I193" s="168"/>
      <c r="K193" s="175">
        <v>2</v>
      </c>
    </row>
    <row r="194" spans="1:12" s="174" customFormat="1" hidden="1" outlineLevel="2" x14ac:dyDescent="0.2">
      <c r="A194" s="174" t="s">
        <v>39</v>
      </c>
      <c r="B194" s="176" t="s">
        <v>2632</v>
      </c>
      <c r="D194" s="172">
        <v>-1263.7600000000002</v>
      </c>
      <c r="E194" s="172"/>
      <c r="F194" s="172">
        <v>2464.659999999998</v>
      </c>
      <c r="G194" s="172"/>
      <c r="H194" s="172">
        <v>1024.5899999999972</v>
      </c>
      <c r="I194" s="168"/>
      <c r="K194" s="175">
        <v>1</v>
      </c>
    </row>
    <row r="195" spans="1:12" s="174" customFormat="1" hidden="1" outlineLevel="2" x14ac:dyDescent="0.2">
      <c r="A195" s="174" t="s">
        <v>40</v>
      </c>
      <c r="B195" s="176" t="s">
        <v>2633</v>
      </c>
      <c r="D195" s="172">
        <v>0</v>
      </c>
      <c r="E195" s="172"/>
      <c r="F195" s="172">
        <v>0</v>
      </c>
      <c r="G195" s="172"/>
      <c r="H195" s="172">
        <v>0</v>
      </c>
      <c r="I195" s="168"/>
      <c r="K195" s="175">
        <v>2</v>
      </c>
    </row>
    <row r="196" spans="1:12" s="174" customFormat="1" hidden="1" outlineLevel="2" x14ac:dyDescent="0.2">
      <c r="A196" s="174" t="s">
        <v>41</v>
      </c>
      <c r="B196" s="176" t="s">
        <v>2634</v>
      </c>
      <c r="D196" s="172">
        <v>0</v>
      </c>
      <c r="E196" s="172"/>
      <c r="F196" s="172">
        <v>0</v>
      </c>
      <c r="G196" s="172"/>
      <c r="H196" s="172">
        <v>0</v>
      </c>
      <c r="I196" s="168"/>
      <c r="K196" s="175">
        <v>2</v>
      </c>
    </row>
    <row r="197" spans="1:12" s="174" customFormat="1" hidden="1" outlineLevel="2" x14ac:dyDescent="0.2">
      <c r="A197" s="174" t="s">
        <v>1321</v>
      </c>
      <c r="B197" s="176" t="s">
        <v>2635</v>
      </c>
      <c r="D197" s="172">
        <v>0</v>
      </c>
      <c r="E197" s="172"/>
      <c r="F197" s="172">
        <v>0</v>
      </c>
      <c r="G197" s="172"/>
      <c r="H197" s="172">
        <v>0</v>
      </c>
      <c r="I197" s="168"/>
      <c r="K197" s="175">
        <v>2</v>
      </c>
    </row>
    <row r="198" spans="1:12" s="174" customFormat="1" hidden="1" outlineLevel="2" x14ac:dyDescent="0.2">
      <c r="A198" s="174" t="s">
        <v>42</v>
      </c>
      <c r="B198" s="176" t="s">
        <v>2636</v>
      </c>
      <c r="D198" s="172">
        <v>0</v>
      </c>
      <c r="E198" s="172"/>
      <c r="F198" s="172">
        <v>0</v>
      </c>
      <c r="G198" s="172"/>
      <c r="H198" s="172">
        <v>0</v>
      </c>
      <c r="I198" s="168"/>
      <c r="K198" s="175">
        <v>2</v>
      </c>
    </row>
    <row r="199" spans="1:12" s="174" customFormat="1" hidden="1" outlineLevel="2" x14ac:dyDescent="0.2">
      <c r="A199" s="174" t="s">
        <v>43</v>
      </c>
      <c r="B199" s="176" t="s">
        <v>2637</v>
      </c>
      <c r="D199" s="172">
        <v>0</v>
      </c>
      <c r="E199" s="172"/>
      <c r="F199" s="172">
        <v>0</v>
      </c>
      <c r="G199" s="172"/>
      <c r="H199" s="172">
        <v>0</v>
      </c>
      <c r="I199" s="168"/>
      <c r="K199" s="175">
        <v>2</v>
      </c>
    </row>
    <row r="200" spans="1:12" s="174" customFormat="1" hidden="1" outlineLevel="2" x14ac:dyDescent="0.2">
      <c r="A200" s="174" t="s">
        <v>44</v>
      </c>
      <c r="B200" s="176" t="s">
        <v>2638</v>
      </c>
      <c r="D200" s="172">
        <v>0</v>
      </c>
      <c r="E200" s="172"/>
      <c r="F200" s="172">
        <v>0</v>
      </c>
      <c r="G200" s="172"/>
      <c r="H200" s="172">
        <v>0</v>
      </c>
      <c r="I200" s="168"/>
      <c r="K200" s="175">
        <v>2</v>
      </c>
    </row>
    <row r="201" spans="1:12" s="174" customFormat="1" hidden="1" outlineLevel="2" x14ac:dyDescent="0.2">
      <c r="A201" s="174" t="s">
        <v>1170</v>
      </c>
      <c r="B201" s="165" t="s">
        <v>1171</v>
      </c>
      <c r="D201" s="172">
        <v>0</v>
      </c>
      <c r="E201" s="172"/>
      <c r="F201" s="172">
        <v>0</v>
      </c>
      <c r="G201" s="172"/>
      <c r="H201" s="172">
        <v>0</v>
      </c>
      <c r="I201" s="168"/>
      <c r="K201" s="175">
        <v>2</v>
      </c>
    </row>
    <row r="202" spans="1:12" s="174" customFormat="1" outlineLevel="1" collapsed="1" x14ac:dyDescent="0.2">
      <c r="B202" s="165" t="s">
        <v>45</v>
      </c>
      <c r="D202" s="172">
        <v>-2450.0399999999991</v>
      </c>
      <c r="E202" s="172"/>
      <c r="F202" s="172">
        <v>22306.309999999998</v>
      </c>
      <c r="G202" s="172"/>
      <c r="H202" s="172">
        <v>4379.49999999999</v>
      </c>
      <c r="I202" s="168"/>
      <c r="K202" s="175">
        <v>1</v>
      </c>
    </row>
    <row r="203" spans="1:12" x14ac:dyDescent="0.2">
      <c r="A203" s="174" t="s">
        <v>1635</v>
      </c>
      <c r="B203" s="165" t="s">
        <v>1322</v>
      </c>
      <c r="D203" s="172">
        <v>-5210.08</v>
      </c>
      <c r="E203" s="172"/>
      <c r="F203" s="172">
        <v>13219.040000000021</v>
      </c>
      <c r="G203" s="172"/>
      <c r="H203" s="172">
        <v>-304.2899999999845</v>
      </c>
      <c r="I203" s="168"/>
      <c r="J203" s="158"/>
      <c r="K203" s="175">
        <v>1</v>
      </c>
      <c r="L203" s="158"/>
    </row>
    <row r="204" spans="1:12" s="174" customFormat="1" hidden="1" outlineLevel="2" x14ac:dyDescent="0.2">
      <c r="A204" s="174" t="s">
        <v>1665</v>
      </c>
      <c r="B204" s="176" t="s">
        <v>2639</v>
      </c>
      <c r="D204" s="172">
        <v>57311.09</v>
      </c>
      <c r="E204" s="172"/>
      <c r="F204" s="172">
        <v>260954.86999999997</v>
      </c>
      <c r="G204" s="172"/>
      <c r="H204" s="172">
        <v>260954.86999999997</v>
      </c>
      <c r="I204" s="168"/>
      <c r="K204" s="175">
        <v>1</v>
      </c>
    </row>
    <row r="205" spans="1:12" s="174" customFormat="1" hidden="1" outlineLevel="2" x14ac:dyDescent="0.2">
      <c r="A205" s="174" t="s">
        <v>46</v>
      </c>
      <c r="B205" s="176" t="s">
        <v>2640</v>
      </c>
      <c r="D205" s="172">
        <v>32413.440000000002</v>
      </c>
      <c r="E205" s="172"/>
      <c r="F205" s="172">
        <v>101247.69</v>
      </c>
      <c r="G205" s="172"/>
      <c r="H205" s="172">
        <v>20302.790000000008</v>
      </c>
      <c r="I205" s="168"/>
      <c r="K205" s="175">
        <v>1</v>
      </c>
    </row>
    <row r="206" spans="1:12" s="174" customFormat="1" hidden="1" outlineLevel="2" x14ac:dyDescent="0.2">
      <c r="A206" s="174" t="s">
        <v>47</v>
      </c>
      <c r="B206" s="176" t="s">
        <v>2641</v>
      </c>
      <c r="D206" s="172">
        <v>9460.4000000000015</v>
      </c>
      <c r="E206" s="172"/>
      <c r="F206" s="172">
        <v>49042.18</v>
      </c>
      <c r="G206" s="172"/>
      <c r="H206" s="172">
        <v>17281.53</v>
      </c>
      <c r="I206" s="168"/>
      <c r="K206" s="175">
        <v>1</v>
      </c>
    </row>
    <row r="207" spans="1:12" s="174" customFormat="1" hidden="1" outlineLevel="2" x14ac:dyDescent="0.2">
      <c r="A207" s="174" t="s">
        <v>48</v>
      </c>
      <c r="B207" s="176" t="s">
        <v>2642</v>
      </c>
      <c r="D207" s="172">
        <v>8114.1399999999994</v>
      </c>
      <c r="E207" s="172"/>
      <c r="F207" s="172">
        <v>10549.52</v>
      </c>
      <c r="G207" s="172"/>
      <c r="H207" s="172">
        <v>10548.489999999994</v>
      </c>
      <c r="I207" s="168"/>
      <c r="K207" s="175">
        <v>1</v>
      </c>
    </row>
    <row r="208" spans="1:12" s="174" customFormat="1" hidden="1" outlineLevel="2" x14ac:dyDescent="0.2">
      <c r="A208" s="174" t="s">
        <v>49</v>
      </c>
      <c r="B208" s="176" t="s">
        <v>2643</v>
      </c>
      <c r="D208" s="172">
        <v>0</v>
      </c>
      <c r="E208" s="172"/>
      <c r="F208" s="172">
        <v>900</v>
      </c>
      <c r="G208" s="172"/>
      <c r="H208" s="172">
        <v>0</v>
      </c>
      <c r="I208" s="168"/>
      <c r="K208" s="175">
        <v>1</v>
      </c>
    </row>
    <row r="209" spans="1:12" s="174" customFormat="1" hidden="1" outlineLevel="2" x14ac:dyDescent="0.2">
      <c r="A209" s="174" t="s">
        <v>50</v>
      </c>
      <c r="B209" s="176" t="s">
        <v>2644</v>
      </c>
      <c r="D209" s="172">
        <v>0.2999999999992724</v>
      </c>
      <c r="E209" s="172"/>
      <c r="F209" s="172">
        <v>26827.109999999982</v>
      </c>
      <c r="G209" s="172"/>
      <c r="H209" s="172">
        <v>-52564.930000000022</v>
      </c>
      <c r="I209" s="168"/>
      <c r="K209" s="175">
        <v>1</v>
      </c>
    </row>
    <row r="210" spans="1:12" s="174" customFormat="1" hidden="1" outlineLevel="2" x14ac:dyDescent="0.2">
      <c r="A210" s="174" t="s">
        <v>51</v>
      </c>
      <c r="B210" s="176" t="s">
        <v>2645</v>
      </c>
      <c r="D210" s="172">
        <v>0</v>
      </c>
      <c r="E210" s="172"/>
      <c r="F210" s="172">
        <v>0</v>
      </c>
      <c r="G210" s="172"/>
      <c r="H210" s="172">
        <v>0</v>
      </c>
      <c r="I210" s="168"/>
      <c r="K210" s="175">
        <v>2</v>
      </c>
    </row>
    <row r="211" spans="1:12" s="174" customFormat="1" hidden="1" outlineLevel="2" x14ac:dyDescent="0.2">
      <c r="A211" s="174" t="s">
        <v>52</v>
      </c>
      <c r="B211" s="176" t="s">
        <v>2646</v>
      </c>
      <c r="D211" s="172">
        <v>0</v>
      </c>
      <c r="E211" s="172"/>
      <c r="F211" s="172">
        <v>0</v>
      </c>
      <c r="G211" s="172"/>
      <c r="H211" s="172">
        <v>0</v>
      </c>
      <c r="I211" s="168"/>
      <c r="K211" s="175">
        <v>2</v>
      </c>
    </row>
    <row r="212" spans="1:12" s="174" customFormat="1" hidden="1" outlineLevel="2" x14ac:dyDescent="0.2">
      <c r="A212" s="174" t="s">
        <v>53</v>
      </c>
      <c r="B212" s="176" t="s">
        <v>2647</v>
      </c>
      <c r="D212" s="172">
        <v>0</v>
      </c>
      <c r="E212" s="172"/>
      <c r="F212" s="172">
        <v>0</v>
      </c>
      <c r="G212" s="172"/>
      <c r="H212" s="172">
        <v>0</v>
      </c>
      <c r="I212" s="168"/>
      <c r="K212" s="175">
        <v>2</v>
      </c>
    </row>
    <row r="213" spans="1:12" s="174" customFormat="1" hidden="1" outlineLevel="2" x14ac:dyDescent="0.2">
      <c r="A213" s="174" t="s">
        <v>54</v>
      </c>
      <c r="B213" s="176" t="s">
        <v>2648</v>
      </c>
      <c r="D213" s="172">
        <v>0</v>
      </c>
      <c r="E213" s="172"/>
      <c r="F213" s="172">
        <v>0</v>
      </c>
      <c r="G213" s="172"/>
      <c r="H213" s="172">
        <v>0</v>
      </c>
      <c r="I213" s="168"/>
      <c r="K213" s="175">
        <v>2</v>
      </c>
    </row>
    <row r="214" spans="1:12" s="174" customFormat="1" outlineLevel="1" collapsed="1" x14ac:dyDescent="0.2">
      <c r="B214" s="165" t="s">
        <v>55</v>
      </c>
      <c r="D214" s="177">
        <v>107299.37</v>
      </c>
      <c r="E214" s="172"/>
      <c r="F214" s="177">
        <v>449521.36999999994</v>
      </c>
      <c r="G214" s="172"/>
      <c r="H214" s="177">
        <v>256522.74999999991</v>
      </c>
      <c r="I214" s="168"/>
      <c r="K214" s="175">
        <v>1</v>
      </c>
    </row>
    <row r="215" spans="1:12" s="174" customFormat="1" outlineLevel="1" x14ac:dyDescent="0.2">
      <c r="B215" s="178" t="s">
        <v>56</v>
      </c>
      <c r="D215" s="201">
        <v>-107747.15999999997</v>
      </c>
      <c r="E215" s="172"/>
      <c r="F215" s="201">
        <v>840223.75000000023</v>
      </c>
      <c r="G215" s="172"/>
      <c r="H215" s="201">
        <v>540928.14000000013</v>
      </c>
      <c r="I215" s="168"/>
      <c r="K215" s="175">
        <v>1</v>
      </c>
    </row>
    <row r="216" spans="1:12" s="174" customFormat="1" outlineLevel="1" x14ac:dyDescent="0.2">
      <c r="B216" s="171" t="s">
        <v>57</v>
      </c>
      <c r="D216" s="172"/>
      <c r="E216" s="172"/>
      <c r="F216" s="172"/>
      <c r="G216" s="172"/>
      <c r="H216" s="172"/>
      <c r="I216" s="168"/>
      <c r="K216" s="175"/>
    </row>
    <row r="217" spans="1:12" hidden="1" outlineLevel="2" x14ac:dyDescent="0.2">
      <c r="A217" s="158" t="s">
        <v>58</v>
      </c>
      <c r="B217" s="176" t="s">
        <v>2649</v>
      </c>
      <c r="D217" s="172">
        <v>0</v>
      </c>
      <c r="E217" s="172"/>
      <c r="F217" s="172">
        <v>2243906.9</v>
      </c>
      <c r="G217" s="172"/>
      <c r="H217" s="172">
        <v>0</v>
      </c>
      <c r="I217" s="168"/>
      <c r="J217" s="158"/>
      <c r="K217" s="175">
        <v>1</v>
      </c>
      <c r="L217" s="158"/>
    </row>
    <row r="218" spans="1:12" hidden="1" outlineLevel="2" x14ac:dyDescent="0.2">
      <c r="A218" s="158" t="s">
        <v>59</v>
      </c>
      <c r="B218" s="176" t="s">
        <v>2650</v>
      </c>
      <c r="D218" s="172">
        <v>0</v>
      </c>
      <c r="E218" s="172"/>
      <c r="F218" s="172">
        <v>0</v>
      </c>
      <c r="G218" s="172"/>
      <c r="H218" s="172">
        <v>0</v>
      </c>
      <c r="I218" s="168"/>
      <c r="J218" s="158"/>
      <c r="K218" s="175">
        <v>2</v>
      </c>
      <c r="L218" s="158"/>
    </row>
    <row r="219" spans="1:12" hidden="1" outlineLevel="2" x14ac:dyDescent="0.2">
      <c r="A219" s="158" t="s">
        <v>60</v>
      </c>
      <c r="B219" s="176" t="s">
        <v>2651</v>
      </c>
      <c r="D219" s="172">
        <v>0</v>
      </c>
      <c r="E219" s="172"/>
      <c r="F219" s="172">
        <v>0</v>
      </c>
      <c r="G219" s="172"/>
      <c r="H219" s="172">
        <v>0</v>
      </c>
      <c r="I219" s="168"/>
      <c r="J219" s="158"/>
      <c r="K219" s="175">
        <v>2</v>
      </c>
      <c r="L219" s="158"/>
    </row>
    <row r="220" spans="1:12" hidden="1" outlineLevel="2" x14ac:dyDescent="0.2">
      <c r="A220" s="158" t="s">
        <v>61</v>
      </c>
      <c r="B220" s="176" t="s">
        <v>2652</v>
      </c>
      <c r="D220" s="172">
        <v>0</v>
      </c>
      <c r="E220" s="172"/>
      <c r="F220" s="172">
        <v>91209.16</v>
      </c>
      <c r="G220" s="172"/>
      <c r="H220" s="172">
        <v>1300</v>
      </c>
      <c r="I220" s="168"/>
      <c r="J220" s="158"/>
      <c r="K220" s="175">
        <v>1</v>
      </c>
      <c r="L220" s="158"/>
    </row>
    <row r="221" spans="1:12" hidden="1" outlineLevel="2" x14ac:dyDescent="0.2">
      <c r="A221" s="158" t="s">
        <v>62</v>
      </c>
      <c r="B221" s="176" t="s">
        <v>2653</v>
      </c>
      <c r="D221" s="172">
        <v>0</v>
      </c>
      <c r="E221" s="172"/>
      <c r="F221" s="172">
        <v>0</v>
      </c>
      <c r="G221" s="172"/>
      <c r="H221" s="172">
        <v>0</v>
      </c>
      <c r="I221" s="168"/>
      <c r="J221" s="158"/>
      <c r="K221" s="175">
        <v>2</v>
      </c>
      <c r="L221" s="158"/>
    </row>
    <row r="222" spans="1:12" hidden="1" outlineLevel="2" x14ac:dyDescent="0.2">
      <c r="A222" s="158" t="s">
        <v>63</v>
      </c>
      <c r="B222" s="176" t="s">
        <v>2654</v>
      </c>
      <c r="D222" s="172">
        <v>0</v>
      </c>
      <c r="E222" s="172"/>
      <c r="F222" s="172">
        <v>0</v>
      </c>
      <c r="G222" s="172"/>
      <c r="H222" s="172">
        <v>0</v>
      </c>
      <c r="I222" s="168"/>
      <c r="J222" s="158"/>
      <c r="K222" s="175">
        <v>2</v>
      </c>
      <c r="L222" s="158"/>
    </row>
    <row r="223" spans="1:12" hidden="1" outlineLevel="2" x14ac:dyDescent="0.2">
      <c r="A223" s="158" t="s">
        <v>64</v>
      </c>
      <c r="B223" s="176" t="s">
        <v>2655</v>
      </c>
      <c r="D223" s="172">
        <v>0</v>
      </c>
      <c r="E223" s="172"/>
      <c r="F223" s="172">
        <v>0</v>
      </c>
      <c r="G223" s="172"/>
      <c r="H223" s="172">
        <v>0</v>
      </c>
      <c r="I223" s="168"/>
      <c r="J223" s="158"/>
      <c r="K223" s="175">
        <v>2</v>
      </c>
      <c r="L223" s="158"/>
    </row>
    <row r="224" spans="1:12" hidden="1" outlineLevel="2" x14ac:dyDescent="0.2">
      <c r="A224" s="158" t="s">
        <v>65</v>
      </c>
      <c r="B224" s="176" t="s">
        <v>2656</v>
      </c>
      <c r="D224" s="172">
        <v>2180.9599999999627</v>
      </c>
      <c r="E224" s="172"/>
      <c r="F224" s="172">
        <v>4300292.5100000007</v>
      </c>
      <c r="G224" s="172"/>
      <c r="H224" s="172">
        <v>83280.25</v>
      </c>
      <c r="I224" s="168"/>
      <c r="J224" s="158"/>
      <c r="K224" s="175">
        <v>1</v>
      </c>
      <c r="L224" s="158"/>
    </row>
    <row r="225" spans="1:12" hidden="1" outlineLevel="2" x14ac:dyDescent="0.2">
      <c r="A225" s="158" t="s">
        <v>66</v>
      </c>
      <c r="B225" s="176" t="s">
        <v>2657</v>
      </c>
      <c r="D225" s="172">
        <v>0</v>
      </c>
      <c r="E225" s="172"/>
      <c r="F225" s="172">
        <v>140782.73000000001</v>
      </c>
      <c r="G225" s="172"/>
      <c r="H225" s="172">
        <v>900</v>
      </c>
      <c r="I225" s="168"/>
      <c r="J225" s="158"/>
      <c r="K225" s="175">
        <v>1</v>
      </c>
      <c r="L225" s="158"/>
    </row>
    <row r="226" spans="1:12" hidden="1" outlineLevel="2" x14ac:dyDescent="0.2">
      <c r="A226" s="158" t="s">
        <v>67</v>
      </c>
      <c r="B226" s="176" t="s">
        <v>2658</v>
      </c>
      <c r="D226" s="172">
        <v>0</v>
      </c>
      <c r="E226" s="172"/>
      <c r="F226" s="172">
        <v>10796.65</v>
      </c>
      <c r="G226" s="172"/>
      <c r="H226" s="172">
        <v>0</v>
      </c>
      <c r="I226" s="168"/>
      <c r="J226" s="158"/>
      <c r="K226" s="175">
        <v>1</v>
      </c>
      <c r="L226" s="158"/>
    </row>
    <row r="227" spans="1:12" hidden="1" outlineLevel="2" x14ac:dyDescent="0.2">
      <c r="A227" s="158" t="s">
        <v>1180</v>
      </c>
      <c r="B227" s="176" t="s">
        <v>2659</v>
      </c>
      <c r="D227" s="172">
        <v>0</v>
      </c>
      <c r="E227" s="172"/>
      <c r="F227" s="172">
        <v>0</v>
      </c>
      <c r="G227" s="172"/>
      <c r="H227" s="172">
        <v>0</v>
      </c>
      <c r="I227" s="168"/>
      <c r="J227" s="158"/>
      <c r="K227" s="175">
        <v>2</v>
      </c>
      <c r="L227" s="158"/>
    </row>
    <row r="228" spans="1:12" hidden="1" outlineLevel="2" x14ac:dyDescent="0.2">
      <c r="A228" s="158" t="s">
        <v>1181</v>
      </c>
      <c r="B228" s="176" t="s">
        <v>2660</v>
      </c>
      <c r="D228" s="172">
        <v>0</v>
      </c>
      <c r="E228" s="172"/>
      <c r="F228" s="172">
        <v>0</v>
      </c>
      <c r="G228" s="172"/>
      <c r="H228" s="172">
        <v>0</v>
      </c>
      <c r="I228" s="168"/>
      <c r="J228" s="158"/>
      <c r="K228" s="175">
        <v>2</v>
      </c>
      <c r="L228" s="158"/>
    </row>
    <row r="229" spans="1:12" hidden="1" outlineLevel="2" x14ac:dyDescent="0.2">
      <c r="A229" s="158" t="s">
        <v>68</v>
      </c>
      <c r="B229" s="176" t="s">
        <v>2661</v>
      </c>
      <c r="D229" s="172">
        <v>0</v>
      </c>
      <c r="E229" s="172"/>
      <c r="F229" s="172">
        <v>129114.42</v>
      </c>
      <c r="G229" s="172"/>
      <c r="H229" s="172">
        <v>4717.5</v>
      </c>
      <c r="I229" s="168"/>
      <c r="J229" s="158"/>
      <c r="K229" s="175">
        <v>1</v>
      </c>
      <c r="L229" s="158"/>
    </row>
    <row r="230" spans="1:12" hidden="1" outlineLevel="2" x14ac:dyDescent="0.2">
      <c r="A230" s="158" t="s">
        <v>882</v>
      </c>
      <c r="B230" s="176" t="s">
        <v>2662</v>
      </c>
      <c r="D230" s="172">
        <v>0</v>
      </c>
      <c r="E230" s="172"/>
      <c r="F230" s="172">
        <v>0</v>
      </c>
      <c r="G230" s="172"/>
      <c r="H230" s="172">
        <v>0</v>
      </c>
      <c r="I230" s="168"/>
      <c r="J230" s="158"/>
      <c r="K230" s="175">
        <v>2</v>
      </c>
      <c r="L230" s="158"/>
    </row>
    <row r="231" spans="1:12" hidden="1" outlineLevel="2" x14ac:dyDescent="0.2">
      <c r="A231" s="158" t="s">
        <v>69</v>
      </c>
      <c r="B231" s="176" t="s">
        <v>2663</v>
      </c>
      <c r="D231" s="172">
        <v>0</v>
      </c>
      <c r="E231" s="172"/>
      <c r="F231" s="172">
        <v>38281.42</v>
      </c>
      <c r="G231" s="172"/>
      <c r="H231" s="172">
        <v>3838.489999999998</v>
      </c>
      <c r="I231" s="168"/>
      <c r="J231" s="158"/>
      <c r="K231" s="175">
        <v>1</v>
      </c>
      <c r="L231" s="158"/>
    </row>
    <row r="232" spans="1:12" hidden="1" outlineLevel="2" x14ac:dyDescent="0.2">
      <c r="A232" s="158" t="s">
        <v>70</v>
      </c>
      <c r="B232" s="176" t="s">
        <v>2664</v>
      </c>
      <c r="D232" s="172">
        <v>963.5</v>
      </c>
      <c r="E232" s="172"/>
      <c r="F232" s="172">
        <v>10040263.850000001</v>
      </c>
      <c r="G232" s="172"/>
      <c r="H232" s="172">
        <v>60192.910000002012</v>
      </c>
      <c r="I232" s="168"/>
      <c r="J232" s="158"/>
      <c r="K232" s="175">
        <v>1</v>
      </c>
      <c r="L232" s="158"/>
    </row>
    <row r="233" spans="1:12" hidden="1" outlineLevel="2" x14ac:dyDescent="0.2">
      <c r="A233" s="158" t="s">
        <v>71</v>
      </c>
      <c r="B233" s="176" t="s">
        <v>1373</v>
      </c>
      <c r="D233" s="172">
        <v>0</v>
      </c>
      <c r="E233" s="172"/>
      <c r="F233" s="172">
        <v>0</v>
      </c>
      <c r="G233" s="172"/>
      <c r="H233" s="172">
        <v>0</v>
      </c>
      <c r="I233" s="168"/>
      <c r="J233" s="158"/>
      <c r="K233" s="175">
        <v>2</v>
      </c>
      <c r="L233" s="158"/>
    </row>
    <row r="234" spans="1:12" hidden="1" outlineLevel="2" x14ac:dyDescent="0.2">
      <c r="A234" s="158" t="s">
        <v>72</v>
      </c>
      <c r="B234" s="176" t="s">
        <v>2665</v>
      </c>
      <c r="D234" s="172">
        <v>0</v>
      </c>
      <c r="E234" s="172"/>
      <c r="F234" s="172">
        <v>0</v>
      </c>
      <c r="G234" s="172"/>
      <c r="H234" s="172">
        <v>0</v>
      </c>
      <c r="I234" s="168"/>
      <c r="J234" s="158"/>
      <c r="K234" s="175">
        <v>2</v>
      </c>
      <c r="L234" s="158"/>
    </row>
    <row r="235" spans="1:12" hidden="1" outlineLevel="2" x14ac:dyDescent="0.2">
      <c r="A235" s="158" t="s">
        <v>73</v>
      </c>
      <c r="B235" s="176" t="s">
        <v>2666</v>
      </c>
      <c r="D235" s="172">
        <v>0</v>
      </c>
      <c r="E235" s="172"/>
      <c r="F235" s="172">
        <v>0</v>
      </c>
      <c r="G235" s="172"/>
      <c r="H235" s="172">
        <v>0</v>
      </c>
      <c r="I235" s="168"/>
      <c r="J235" s="158"/>
      <c r="K235" s="175">
        <v>2</v>
      </c>
      <c r="L235" s="158"/>
    </row>
    <row r="236" spans="1:12" hidden="1" outlineLevel="2" x14ac:dyDescent="0.2">
      <c r="A236" s="158" t="s">
        <v>74</v>
      </c>
      <c r="B236" s="176" t="s">
        <v>2667</v>
      </c>
      <c r="D236" s="172">
        <v>0</v>
      </c>
      <c r="E236" s="172"/>
      <c r="F236" s="172">
        <v>0</v>
      </c>
      <c r="G236" s="172"/>
      <c r="H236" s="172">
        <v>0</v>
      </c>
      <c r="I236" s="168"/>
      <c r="J236" s="158"/>
      <c r="K236" s="175">
        <v>2</v>
      </c>
      <c r="L236" s="158"/>
    </row>
    <row r="237" spans="1:12" hidden="1" outlineLevel="2" x14ac:dyDescent="0.2">
      <c r="A237" s="158" t="s">
        <v>75</v>
      </c>
      <c r="B237" s="176" t="s">
        <v>2668</v>
      </c>
      <c r="D237" s="172">
        <v>0</v>
      </c>
      <c r="E237" s="172"/>
      <c r="F237" s="172">
        <v>0</v>
      </c>
      <c r="G237" s="172"/>
      <c r="H237" s="172">
        <v>0</v>
      </c>
      <c r="I237" s="168"/>
      <c r="J237" s="158"/>
      <c r="K237" s="175">
        <v>2</v>
      </c>
      <c r="L237" s="158"/>
    </row>
    <row r="238" spans="1:12" hidden="1" outlineLevel="2" x14ac:dyDescent="0.2">
      <c r="A238" s="158" t="s">
        <v>76</v>
      </c>
      <c r="B238" s="176" t="s">
        <v>2669</v>
      </c>
      <c r="D238" s="172">
        <v>0</v>
      </c>
      <c r="E238" s="172"/>
      <c r="F238" s="172">
        <v>0</v>
      </c>
      <c r="G238" s="172"/>
      <c r="H238" s="172">
        <v>0</v>
      </c>
      <c r="I238" s="168"/>
      <c r="J238" s="158"/>
      <c r="K238" s="175">
        <v>2</v>
      </c>
      <c r="L238" s="158"/>
    </row>
    <row r="239" spans="1:12" hidden="1" outlineLevel="2" x14ac:dyDescent="0.2">
      <c r="A239" s="158" t="s">
        <v>77</v>
      </c>
      <c r="B239" s="176" t="s">
        <v>2670</v>
      </c>
      <c r="D239" s="172">
        <v>0</v>
      </c>
      <c r="E239" s="172"/>
      <c r="F239" s="172">
        <v>0</v>
      </c>
      <c r="G239" s="172"/>
      <c r="H239" s="172">
        <v>0</v>
      </c>
      <c r="I239" s="168"/>
      <c r="J239" s="158"/>
      <c r="K239" s="175">
        <v>2</v>
      </c>
      <c r="L239" s="158"/>
    </row>
    <row r="240" spans="1:12" hidden="1" outlineLevel="2" x14ac:dyDescent="0.2">
      <c r="A240" s="158" t="s">
        <v>78</v>
      </c>
      <c r="B240" s="176" t="s">
        <v>2671</v>
      </c>
      <c r="D240" s="172">
        <v>0</v>
      </c>
      <c r="E240" s="172"/>
      <c r="F240" s="172">
        <v>0</v>
      </c>
      <c r="G240" s="172"/>
      <c r="H240" s="172">
        <v>0</v>
      </c>
      <c r="I240" s="168"/>
      <c r="J240" s="158"/>
      <c r="K240" s="175">
        <v>2</v>
      </c>
      <c r="L240" s="158"/>
    </row>
    <row r="241" spans="1:12" hidden="1" outlineLevel="2" x14ac:dyDescent="0.2">
      <c r="A241" s="158" t="s">
        <v>1323</v>
      </c>
      <c r="B241" s="176" t="s">
        <v>2672</v>
      </c>
      <c r="D241" s="172">
        <v>0</v>
      </c>
      <c r="E241" s="172"/>
      <c r="F241" s="172">
        <v>0</v>
      </c>
      <c r="G241" s="172"/>
      <c r="H241" s="172">
        <v>0</v>
      </c>
      <c r="I241" s="168"/>
      <c r="J241" s="158"/>
      <c r="K241" s="175">
        <v>2</v>
      </c>
      <c r="L241" s="158"/>
    </row>
    <row r="242" spans="1:12" hidden="1" outlineLevel="2" x14ac:dyDescent="0.2">
      <c r="A242" s="158" t="s">
        <v>79</v>
      </c>
      <c r="B242" s="176" t="s">
        <v>2673</v>
      </c>
      <c r="D242" s="172">
        <v>0</v>
      </c>
      <c r="E242" s="172"/>
      <c r="F242" s="172">
        <v>0</v>
      </c>
      <c r="G242" s="172"/>
      <c r="H242" s="172">
        <v>0</v>
      </c>
      <c r="I242" s="168"/>
      <c r="J242" s="158"/>
      <c r="K242" s="175">
        <v>2</v>
      </c>
      <c r="L242" s="158"/>
    </row>
    <row r="243" spans="1:12" hidden="1" outlineLevel="2" x14ac:dyDescent="0.2">
      <c r="A243" s="158" t="s">
        <v>1324</v>
      </c>
      <c r="B243" s="176" t="s">
        <v>2674</v>
      </c>
      <c r="D243" s="172">
        <v>0</v>
      </c>
      <c r="E243" s="172"/>
      <c r="F243" s="172">
        <v>0</v>
      </c>
      <c r="G243" s="172"/>
      <c r="H243" s="172">
        <v>0</v>
      </c>
      <c r="I243" s="168"/>
      <c r="J243" s="158"/>
      <c r="K243" s="175">
        <v>2</v>
      </c>
      <c r="L243" s="158"/>
    </row>
    <row r="244" spans="1:12" hidden="1" outlineLevel="2" x14ac:dyDescent="0.2">
      <c r="A244" s="158" t="s">
        <v>884</v>
      </c>
      <c r="B244" s="176" t="s">
        <v>2675</v>
      </c>
      <c r="D244" s="172">
        <v>0</v>
      </c>
      <c r="E244" s="172"/>
      <c r="F244" s="172">
        <v>0</v>
      </c>
      <c r="G244" s="172"/>
      <c r="H244" s="172">
        <v>0</v>
      </c>
      <c r="I244" s="168"/>
      <c r="J244" s="158"/>
      <c r="K244" s="175">
        <v>2</v>
      </c>
      <c r="L244" s="158"/>
    </row>
    <row r="245" spans="1:12" hidden="1" outlineLevel="2" x14ac:dyDescent="0.2">
      <c r="A245" s="158" t="s">
        <v>80</v>
      </c>
      <c r="B245" s="176" t="s">
        <v>2676</v>
      </c>
      <c r="D245" s="172">
        <v>0</v>
      </c>
      <c r="E245" s="172"/>
      <c r="F245" s="172">
        <v>0</v>
      </c>
      <c r="G245" s="172"/>
      <c r="H245" s="172">
        <v>0</v>
      </c>
      <c r="I245" s="168"/>
      <c r="J245" s="158"/>
      <c r="K245" s="175">
        <v>2</v>
      </c>
      <c r="L245" s="158"/>
    </row>
    <row r="246" spans="1:12" hidden="1" outlineLevel="2" x14ac:dyDescent="0.2">
      <c r="A246" s="158" t="s">
        <v>1445</v>
      </c>
      <c r="B246" s="176" t="s">
        <v>2677</v>
      </c>
      <c r="D246" s="172">
        <v>0</v>
      </c>
      <c r="E246" s="172"/>
      <c r="F246" s="172">
        <v>0</v>
      </c>
      <c r="G246" s="172"/>
      <c r="H246" s="172">
        <v>0</v>
      </c>
      <c r="I246" s="168"/>
      <c r="J246" s="158"/>
      <c r="K246" s="175">
        <v>2</v>
      </c>
      <c r="L246" s="158"/>
    </row>
    <row r="247" spans="1:12" hidden="1" outlineLevel="2" x14ac:dyDescent="0.2">
      <c r="A247" s="158" t="s">
        <v>1458</v>
      </c>
      <c r="B247" s="176" t="s">
        <v>1459</v>
      </c>
      <c r="D247" s="172">
        <v>0</v>
      </c>
      <c r="E247" s="172"/>
      <c r="F247" s="172">
        <v>0</v>
      </c>
      <c r="G247" s="172"/>
      <c r="H247" s="172">
        <v>0</v>
      </c>
      <c r="I247" s="168"/>
      <c r="J247" s="158"/>
      <c r="K247" s="175">
        <v>2</v>
      </c>
      <c r="L247" s="158"/>
    </row>
    <row r="248" spans="1:12" hidden="1" outlineLevel="2" x14ac:dyDescent="0.2">
      <c r="A248" s="158" t="s">
        <v>82</v>
      </c>
      <c r="B248" s="176" t="s">
        <v>2678</v>
      </c>
      <c r="D248" s="172">
        <v>0</v>
      </c>
      <c r="E248" s="172"/>
      <c r="F248" s="172">
        <v>0</v>
      </c>
      <c r="G248" s="172"/>
      <c r="H248" s="172">
        <v>0</v>
      </c>
      <c r="I248" s="168"/>
      <c r="J248" s="158"/>
      <c r="K248" s="175">
        <v>2</v>
      </c>
      <c r="L248" s="158"/>
    </row>
    <row r="249" spans="1:12" hidden="1" outlineLevel="2" x14ac:dyDescent="0.2">
      <c r="A249" s="158" t="s">
        <v>83</v>
      </c>
      <c r="B249" s="176" t="s">
        <v>2679</v>
      </c>
      <c r="D249" s="172">
        <v>0</v>
      </c>
      <c r="E249" s="172"/>
      <c r="F249" s="172">
        <v>0</v>
      </c>
      <c r="G249" s="172"/>
      <c r="H249" s="172">
        <v>0</v>
      </c>
      <c r="I249" s="168"/>
      <c r="J249" s="158"/>
      <c r="K249" s="175">
        <v>2</v>
      </c>
      <c r="L249" s="158"/>
    </row>
    <row r="250" spans="1:12" hidden="1" outlineLevel="2" x14ac:dyDescent="0.2">
      <c r="A250" s="158" t="s">
        <v>84</v>
      </c>
      <c r="B250" s="176" t="s">
        <v>2680</v>
      </c>
      <c r="D250" s="172">
        <v>0</v>
      </c>
      <c r="E250" s="172"/>
      <c r="F250" s="172">
        <v>0</v>
      </c>
      <c r="G250" s="172"/>
      <c r="H250" s="172">
        <v>0</v>
      </c>
      <c r="I250" s="168"/>
      <c r="J250" s="158"/>
      <c r="K250" s="175">
        <v>2</v>
      </c>
      <c r="L250" s="158"/>
    </row>
    <row r="251" spans="1:12" hidden="1" outlineLevel="2" x14ac:dyDescent="0.2">
      <c r="A251" s="158" t="s">
        <v>85</v>
      </c>
      <c r="B251" s="176" t="s">
        <v>2681</v>
      </c>
      <c r="D251" s="172">
        <v>0</v>
      </c>
      <c r="E251" s="172"/>
      <c r="F251" s="172">
        <v>0</v>
      </c>
      <c r="G251" s="172"/>
      <c r="H251" s="172">
        <v>0</v>
      </c>
      <c r="I251" s="168"/>
      <c r="J251" s="158"/>
      <c r="K251" s="175">
        <v>2</v>
      </c>
      <c r="L251" s="158"/>
    </row>
    <row r="252" spans="1:12" outlineLevel="1" collapsed="1" x14ac:dyDescent="0.2">
      <c r="B252" s="165" t="s">
        <v>1325</v>
      </c>
      <c r="D252" s="172">
        <v>3144.4599999999627</v>
      </c>
      <c r="E252" s="172"/>
      <c r="F252" s="172">
        <v>16994647.640000001</v>
      </c>
      <c r="G252" s="172"/>
      <c r="H252" s="172">
        <v>154229.150000002</v>
      </c>
      <c r="I252" s="168"/>
      <c r="J252" s="158"/>
      <c r="K252" s="175">
        <v>1</v>
      </c>
      <c r="L252" s="158"/>
    </row>
    <row r="253" spans="1:12" s="174" customFormat="1" hidden="1" outlineLevel="2" x14ac:dyDescent="0.2">
      <c r="A253" s="174" t="s">
        <v>86</v>
      </c>
      <c r="B253" s="176" t="s">
        <v>2682</v>
      </c>
      <c r="D253" s="172">
        <v>0</v>
      </c>
      <c r="E253" s="172"/>
      <c r="F253" s="172">
        <v>0</v>
      </c>
      <c r="G253" s="172"/>
      <c r="H253" s="172">
        <v>0</v>
      </c>
      <c r="I253" s="168"/>
      <c r="K253" s="175">
        <v>2</v>
      </c>
    </row>
    <row r="254" spans="1:12" s="174" customFormat="1" hidden="1" outlineLevel="2" x14ac:dyDescent="0.2">
      <c r="A254" s="174" t="s">
        <v>87</v>
      </c>
      <c r="B254" s="176" t="s">
        <v>2683</v>
      </c>
      <c r="D254" s="172">
        <v>0</v>
      </c>
      <c r="E254" s="172"/>
      <c r="F254" s="172">
        <v>0</v>
      </c>
      <c r="G254" s="172"/>
      <c r="H254" s="172">
        <v>0</v>
      </c>
      <c r="I254" s="168"/>
      <c r="K254" s="175">
        <v>2</v>
      </c>
    </row>
    <row r="255" spans="1:12" s="174" customFormat="1" hidden="1" outlineLevel="2" x14ac:dyDescent="0.2">
      <c r="A255" s="174" t="s">
        <v>88</v>
      </c>
      <c r="B255" s="176" t="s">
        <v>2684</v>
      </c>
      <c r="D255" s="172">
        <v>0</v>
      </c>
      <c r="E255" s="172"/>
      <c r="F255" s="172">
        <v>0</v>
      </c>
      <c r="G255" s="172"/>
      <c r="H255" s="172">
        <v>0</v>
      </c>
      <c r="I255" s="168"/>
      <c r="K255" s="175">
        <v>2</v>
      </c>
    </row>
    <row r="256" spans="1:12" s="174" customFormat="1" hidden="1" outlineLevel="2" x14ac:dyDescent="0.2">
      <c r="A256" s="174" t="s">
        <v>89</v>
      </c>
      <c r="B256" s="176" t="s">
        <v>2685</v>
      </c>
      <c r="D256" s="172">
        <v>0</v>
      </c>
      <c r="E256" s="172"/>
      <c r="F256" s="172">
        <v>0</v>
      </c>
      <c r="G256" s="172"/>
      <c r="H256" s="172">
        <v>0</v>
      </c>
      <c r="I256" s="168"/>
      <c r="K256" s="175">
        <v>2</v>
      </c>
    </row>
    <row r="257" spans="1:12" s="174" customFormat="1" hidden="1" outlineLevel="2" x14ac:dyDescent="0.2">
      <c r="A257" s="174" t="s">
        <v>90</v>
      </c>
      <c r="B257" s="176" t="s">
        <v>92</v>
      </c>
      <c r="D257" s="172">
        <v>-32654.490000000224</v>
      </c>
      <c r="E257" s="172"/>
      <c r="F257" s="172">
        <v>-6913054.8399999999</v>
      </c>
      <c r="G257" s="172"/>
      <c r="H257" s="172">
        <v>511906.95999999996</v>
      </c>
      <c r="I257" s="168"/>
      <c r="K257" s="175">
        <v>1</v>
      </c>
    </row>
    <row r="258" spans="1:12" s="174" customFormat="1" hidden="1" outlineLevel="2" x14ac:dyDescent="0.2">
      <c r="A258" s="174" t="s">
        <v>91</v>
      </c>
      <c r="B258" s="176" t="s">
        <v>2686</v>
      </c>
      <c r="D258" s="172">
        <v>0</v>
      </c>
      <c r="E258" s="172"/>
      <c r="F258" s="172">
        <v>0</v>
      </c>
      <c r="G258" s="172"/>
      <c r="H258" s="172">
        <v>0</v>
      </c>
      <c r="I258" s="168"/>
      <c r="K258" s="175">
        <v>2</v>
      </c>
    </row>
    <row r="259" spans="1:12" s="174" customFormat="1" outlineLevel="1" collapsed="1" x14ac:dyDescent="0.2">
      <c r="B259" s="165" t="s">
        <v>92</v>
      </c>
      <c r="D259" s="172">
        <v>-32654.490000000224</v>
      </c>
      <c r="E259" s="172"/>
      <c r="F259" s="172">
        <v>-6913054.8399999999</v>
      </c>
      <c r="G259" s="172"/>
      <c r="H259" s="172">
        <v>511906.95999999996</v>
      </c>
      <c r="I259" s="168"/>
      <c r="K259" s="175">
        <v>1</v>
      </c>
    </row>
    <row r="260" spans="1:12" s="174" customFormat="1" hidden="1" outlineLevel="2" x14ac:dyDescent="0.2">
      <c r="A260" s="158" t="s">
        <v>81</v>
      </c>
      <c r="B260" s="176" t="s">
        <v>2687</v>
      </c>
      <c r="D260" s="172">
        <v>0</v>
      </c>
      <c r="E260" s="172"/>
      <c r="F260" s="172">
        <v>0</v>
      </c>
      <c r="G260" s="172"/>
      <c r="H260" s="172">
        <v>0</v>
      </c>
      <c r="I260" s="168"/>
      <c r="K260" s="175">
        <v>2</v>
      </c>
    </row>
    <row r="261" spans="1:12" s="174" customFormat="1" hidden="1" outlineLevel="2" x14ac:dyDescent="0.2">
      <c r="A261" s="158" t="s">
        <v>1326</v>
      </c>
      <c r="B261" s="176" t="s">
        <v>2687</v>
      </c>
      <c r="D261" s="172">
        <v>0</v>
      </c>
      <c r="E261" s="172"/>
      <c r="F261" s="172">
        <v>0</v>
      </c>
      <c r="G261" s="172"/>
      <c r="H261" s="172">
        <v>0</v>
      </c>
      <c r="I261" s="168"/>
      <c r="K261" s="175">
        <v>2</v>
      </c>
    </row>
    <row r="262" spans="1:12" s="174" customFormat="1" hidden="1" outlineLevel="2" x14ac:dyDescent="0.2">
      <c r="A262" s="158" t="s">
        <v>1327</v>
      </c>
      <c r="B262" s="176" t="s">
        <v>2687</v>
      </c>
      <c r="D262" s="172">
        <v>0</v>
      </c>
      <c r="E262" s="172"/>
      <c r="F262" s="172">
        <v>0</v>
      </c>
      <c r="G262" s="172"/>
      <c r="H262" s="172">
        <v>0</v>
      </c>
      <c r="I262" s="168"/>
      <c r="K262" s="175">
        <v>2</v>
      </c>
    </row>
    <row r="263" spans="1:12" s="174" customFormat="1" hidden="1" outlineLevel="2" x14ac:dyDescent="0.2">
      <c r="A263" s="158" t="s">
        <v>1328</v>
      </c>
      <c r="B263" s="176" t="s">
        <v>2687</v>
      </c>
      <c r="D263" s="172">
        <v>0</v>
      </c>
      <c r="E263" s="172"/>
      <c r="F263" s="172">
        <v>0</v>
      </c>
      <c r="G263" s="172"/>
      <c r="H263" s="172">
        <v>0</v>
      </c>
      <c r="I263" s="168"/>
      <c r="K263" s="175">
        <v>2</v>
      </c>
    </row>
    <row r="264" spans="1:12" s="174" customFormat="1" hidden="1" outlineLevel="2" x14ac:dyDescent="0.2">
      <c r="A264" s="158" t="s">
        <v>1329</v>
      </c>
      <c r="B264" s="176" t="s">
        <v>2687</v>
      </c>
      <c r="D264" s="172">
        <v>0</v>
      </c>
      <c r="E264" s="172"/>
      <c r="F264" s="172">
        <v>0</v>
      </c>
      <c r="G264" s="172"/>
      <c r="H264" s="172">
        <v>0</v>
      </c>
      <c r="I264" s="168"/>
      <c r="K264" s="175">
        <v>2</v>
      </c>
    </row>
    <row r="265" spans="1:12" s="174" customFormat="1" hidden="1" outlineLevel="2" x14ac:dyDescent="0.2">
      <c r="A265" s="158" t="s">
        <v>1330</v>
      </c>
      <c r="B265" s="176" t="s">
        <v>2687</v>
      </c>
      <c r="D265" s="172">
        <v>0</v>
      </c>
      <c r="E265" s="172"/>
      <c r="F265" s="172">
        <v>0</v>
      </c>
      <c r="G265" s="172"/>
      <c r="H265" s="172">
        <v>0</v>
      </c>
      <c r="I265" s="168"/>
      <c r="K265" s="175">
        <v>2</v>
      </c>
    </row>
    <row r="266" spans="1:12" s="174" customFormat="1" hidden="1" outlineLevel="2" x14ac:dyDescent="0.2">
      <c r="A266" s="158" t="s">
        <v>1331</v>
      </c>
      <c r="B266" s="176" t="s">
        <v>2687</v>
      </c>
      <c r="D266" s="172">
        <v>0</v>
      </c>
      <c r="E266" s="172"/>
      <c r="F266" s="172">
        <v>0</v>
      </c>
      <c r="G266" s="172"/>
      <c r="H266" s="172">
        <v>0</v>
      </c>
      <c r="I266" s="168"/>
      <c r="K266" s="175">
        <v>2</v>
      </c>
    </row>
    <row r="267" spans="1:12" s="174" customFormat="1" hidden="1" outlineLevel="2" x14ac:dyDescent="0.2">
      <c r="A267" s="158" t="s">
        <v>1332</v>
      </c>
      <c r="B267" s="176" t="s">
        <v>2687</v>
      </c>
      <c r="D267" s="172">
        <v>0</v>
      </c>
      <c r="E267" s="172"/>
      <c r="F267" s="172">
        <v>6365</v>
      </c>
      <c r="G267" s="172"/>
      <c r="H267" s="172">
        <v>11790.66</v>
      </c>
      <c r="I267" s="168"/>
      <c r="K267" s="175">
        <v>1</v>
      </c>
    </row>
    <row r="268" spans="1:12" s="174" customFormat="1" hidden="1" outlineLevel="2" x14ac:dyDescent="0.2">
      <c r="A268" s="158" t="s">
        <v>1444</v>
      </c>
      <c r="B268" s="176" t="s">
        <v>2687</v>
      </c>
      <c r="D268" s="172">
        <v>0</v>
      </c>
      <c r="E268" s="172"/>
      <c r="F268" s="172">
        <v>0</v>
      </c>
      <c r="G268" s="172"/>
      <c r="H268" s="172">
        <v>0</v>
      </c>
      <c r="I268" s="168"/>
      <c r="K268" s="175">
        <v>2</v>
      </c>
    </row>
    <row r="269" spans="1:12" s="174" customFormat="1" hidden="1" outlineLevel="2" x14ac:dyDescent="0.2">
      <c r="A269" s="158" t="s">
        <v>1333</v>
      </c>
      <c r="B269" s="176" t="s">
        <v>2687</v>
      </c>
      <c r="D269" s="172">
        <v>0</v>
      </c>
      <c r="E269" s="172"/>
      <c r="F269" s="172">
        <v>0</v>
      </c>
      <c r="G269" s="172"/>
      <c r="H269" s="172">
        <v>0</v>
      </c>
      <c r="I269" s="168"/>
      <c r="K269" s="175">
        <v>2</v>
      </c>
    </row>
    <row r="270" spans="1:12" s="174" customFormat="1" outlineLevel="1" collapsed="1" x14ac:dyDescent="0.2">
      <c r="B270" s="165" t="s">
        <v>57</v>
      </c>
      <c r="D270" s="172">
        <v>0</v>
      </c>
      <c r="E270" s="172"/>
      <c r="F270" s="172">
        <v>6365</v>
      </c>
      <c r="G270" s="172"/>
      <c r="H270" s="172">
        <v>11790.66</v>
      </c>
      <c r="I270" s="168"/>
      <c r="K270" s="175">
        <v>1</v>
      </c>
    </row>
    <row r="271" spans="1:12" hidden="1" outlineLevel="2" x14ac:dyDescent="0.2">
      <c r="A271" s="158" t="s">
        <v>1334</v>
      </c>
      <c r="B271" s="176" t="s">
        <v>2688</v>
      </c>
      <c r="D271" s="172">
        <v>0</v>
      </c>
      <c r="E271" s="172"/>
      <c r="F271" s="172">
        <v>0</v>
      </c>
      <c r="G271" s="172"/>
      <c r="H271" s="172">
        <v>0</v>
      </c>
      <c r="I271" s="168"/>
      <c r="J271" s="158"/>
      <c r="K271" s="175">
        <v>2</v>
      </c>
      <c r="L271" s="158"/>
    </row>
    <row r="272" spans="1:12" hidden="1" outlineLevel="2" x14ac:dyDescent="0.2">
      <c r="A272" s="158" t="s">
        <v>1335</v>
      </c>
      <c r="B272" s="176" t="s">
        <v>2689</v>
      </c>
      <c r="D272" s="172">
        <v>0</v>
      </c>
      <c r="E272" s="172"/>
      <c r="F272" s="172">
        <v>0</v>
      </c>
      <c r="G272" s="172"/>
      <c r="H272" s="172">
        <v>0</v>
      </c>
      <c r="I272" s="168"/>
      <c r="J272" s="158"/>
      <c r="K272" s="175">
        <v>2</v>
      </c>
      <c r="L272" s="158"/>
    </row>
    <row r="273" spans="1:12" hidden="1" outlineLevel="2" x14ac:dyDescent="0.2">
      <c r="A273" s="158" t="s">
        <v>1336</v>
      </c>
      <c r="B273" s="176" t="s">
        <v>2690</v>
      </c>
      <c r="D273" s="172">
        <v>0</v>
      </c>
      <c r="E273" s="172"/>
      <c r="F273" s="172">
        <v>0</v>
      </c>
      <c r="G273" s="172"/>
      <c r="H273" s="172">
        <v>0</v>
      </c>
      <c r="I273" s="168"/>
      <c r="J273" s="158"/>
      <c r="K273" s="175">
        <v>2</v>
      </c>
      <c r="L273" s="158"/>
    </row>
    <row r="274" spans="1:12" hidden="1" outlineLevel="2" x14ac:dyDescent="0.2">
      <c r="A274" s="158" t="s">
        <v>1337</v>
      </c>
      <c r="B274" s="176" t="s">
        <v>2691</v>
      </c>
      <c r="D274" s="172">
        <v>-1063</v>
      </c>
      <c r="E274" s="172"/>
      <c r="F274" s="172">
        <v>39993.909999999989</v>
      </c>
      <c r="G274" s="172"/>
      <c r="H274" s="172">
        <v>12324.179999999982</v>
      </c>
      <c r="I274" s="168"/>
      <c r="J274" s="158"/>
      <c r="K274" s="175">
        <v>1</v>
      </c>
      <c r="L274" s="158"/>
    </row>
    <row r="275" spans="1:12" hidden="1" outlineLevel="2" x14ac:dyDescent="0.2">
      <c r="A275" s="158" t="s">
        <v>1338</v>
      </c>
      <c r="B275" s="176" t="s">
        <v>2692</v>
      </c>
      <c r="D275" s="172">
        <v>0</v>
      </c>
      <c r="E275" s="172"/>
      <c r="F275" s="172">
        <v>0</v>
      </c>
      <c r="G275" s="172"/>
      <c r="H275" s="172">
        <v>0</v>
      </c>
      <c r="I275" s="168"/>
      <c r="J275" s="158"/>
      <c r="K275" s="175">
        <v>2</v>
      </c>
      <c r="L275" s="158"/>
    </row>
    <row r="276" spans="1:12" hidden="1" outlineLevel="2" x14ac:dyDescent="0.2">
      <c r="A276" s="158" t="s">
        <v>1339</v>
      </c>
      <c r="B276" s="176" t="s">
        <v>2693</v>
      </c>
      <c r="D276" s="172">
        <v>0</v>
      </c>
      <c r="E276" s="172"/>
      <c r="F276" s="172">
        <v>0</v>
      </c>
      <c r="G276" s="172"/>
      <c r="H276" s="172">
        <v>0</v>
      </c>
      <c r="I276" s="168"/>
      <c r="J276" s="158"/>
      <c r="K276" s="175">
        <v>2</v>
      </c>
      <c r="L276" s="158"/>
    </row>
    <row r="277" spans="1:12" hidden="1" outlineLevel="2" x14ac:dyDescent="0.2">
      <c r="A277" s="158" t="s">
        <v>1340</v>
      </c>
      <c r="B277" s="176" t="s">
        <v>2694</v>
      </c>
      <c r="D277" s="172">
        <v>0</v>
      </c>
      <c r="E277" s="172"/>
      <c r="F277" s="172">
        <v>0</v>
      </c>
      <c r="G277" s="172"/>
      <c r="H277" s="172">
        <v>0</v>
      </c>
      <c r="I277" s="168"/>
      <c r="J277" s="158"/>
      <c r="K277" s="175">
        <v>2</v>
      </c>
      <c r="L277" s="158"/>
    </row>
    <row r="278" spans="1:12" hidden="1" outlineLevel="2" x14ac:dyDescent="0.2">
      <c r="A278" s="158" t="s">
        <v>1133</v>
      </c>
      <c r="B278" s="176" t="s">
        <v>2695</v>
      </c>
      <c r="D278" s="172">
        <v>0</v>
      </c>
      <c r="E278" s="172"/>
      <c r="F278" s="172">
        <v>0</v>
      </c>
      <c r="G278" s="172"/>
      <c r="H278" s="172">
        <v>0</v>
      </c>
      <c r="I278" s="168"/>
      <c r="J278" s="158"/>
      <c r="K278" s="175">
        <v>2</v>
      </c>
      <c r="L278" s="158"/>
    </row>
    <row r="279" spans="1:12" hidden="1" outlineLevel="2" x14ac:dyDescent="0.2">
      <c r="A279" s="158" t="s">
        <v>1341</v>
      </c>
      <c r="B279" s="176" t="s">
        <v>2696</v>
      </c>
      <c r="D279" s="172">
        <v>0</v>
      </c>
      <c r="E279" s="172"/>
      <c r="F279" s="172">
        <v>0</v>
      </c>
      <c r="G279" s="172"/>
      <c r="H279" s="172">
        <v>0</v>
      </c>
      <c r="I279" s="168"/>
      <c r="J279" s="158"/>
      <c r="K279" s="175">
        <v>2</v>
      </c>
      <c r="L279" s="158"/>
    </row>
    <row r="280" spans="1:12" hidden="1" outlineLevel="2" x14ac:dyDescent="0.2">
      <c r="A280" s="158" t="s">
        <v>1342</v>
      </c>
      <c r="B280" s="176" t="s">
        <v>2697</v>
      </c>
      <c r="D280" s="172">
        <v>0</v>
      </c>
      <c r="E280" s="172"/>
      <c r="F280" s="172">
        <v>0</v>
      </c>
      <c r="G280" s="172"/>
      <c r="H280" s="172">
        <v>0</v>
      </c>
      <c r="I280" s="168"/>
      <c r="J280" s="158"/>
      <c r="K280" s="175">
        <v>2</v>
      </c>
      <c r="L280" s="158"/>
    </row>
    <row r="281" spans="1:12" hidden="1" outlineLevel="2" x14ac:dyDescent="0.2">
      <c r="A281" s="158" t="s">
        <v>1343</v>
      </c>
      <c r="B281" s="176" t="s">
        <v>2698</v>
      </c>
      <c r="D281" s="172">
        <v>0</v>
      </c>
      <c r="E281" s="172"/>
      <c r="F281" s="172">
        <v>0</v>
      </c>
      <c r="G281" s="172"/>
      <c r="H281" s="172">
        <v>0</v>
      </c>
      <c r="I281" s="168"/>
      <c r="J281" s="158"/>
      <c r="K281" s="175">
        <v>2</v>
      </c>
      <c r="L281" s="158"/>
    </row>
    <row r="282" spans="1:12" hidden="1" outlineLevel="2" x14ac:dyDescent="0.2">
      <c r="A282" s="158" t="s">
        <v>1344</v>
      </c>
      <c r="B282" s="176" t="s">
        <v>2699</v>
      </c>
      <c r="D282" s="172">
        <v>0</v>
      </c>
      <c r="E282" s="172"/>
      <c r="F282" s="172">
        <v>0</v>
      </c>
      <c r="G282" s="172"/>
      <c r="H282" s="172">
        <v>0</v>
      </c>
      <c r="I282" s="168"/>
      <c r="J282" s="158"/>
      <c r="K282" s="175">
        <v>2</v>
      </c>
      <c r="L282" s="158"/>
    </row>
    <row r="283" spans="1:12" hidden="1" outlineLevel="2" x14ac:dyDescent="0.2">
      <c r="A283" s="158" t="s">
        <v>1345</v>
      </c>
      <c r="B283" s="176" t="s">
        <v>2700</v>
      </c>
      <c r="D283" s="172">
        <v>0</v>
      </c>
      <c r="E283" s="172"/>
      <c r="F283" s="172">
        <v>0</v>
      </c>
      <c r="G283" s="172"/>
      <c r="H283" s="172">
        <v>0</v>
      </c>
      <c r="I283" s="168"/>
      <c r="J283" s="158"/>
      <c r="K283" s="175">
        <v>2</v>
      </c>
      <c r="L283" s="158"/>
    </row>
    <row r="284" spans="1:12" hidden="1" outlineLevel="2" x14ac:dyDescent="0.2">
      <c r="A284" s="158" t="s">
        <v>1346</v>
      </c>
      <c r="B284" s="176" t="s">
        <v>2701</v>
      </c>
      <c r="D284" s="172">
        <v>0</v>
      </c>
      <c r="E284" s="172"/>
      <c r="F284" s="172">
        <v>0</v>
      </c>
      <c r="G284" s="172"/>
      <c r="H284" s="172">
        <v>0</v>
      </c>
      <c r="I284" s="168"/>
      <c r="J284" s="158"/>
      <c r="K284" s="175">
        <v>2</v>
      </c>
      <c r="L284" s="158"/>
    </row>
    <row r="285" spans="1:12" hidden="1" outlineLevel="2" x14ac:dyDescent="0.2">
      <c r="A285" s="158" t="s">
        <v>1347</v>
      </c>
      <c r="B285" s="176" t="s">
        <v>2702</v>
      </c>
      <c r="D285" s="172">
        <v>0</v>
      </c>
      <c r="E285" s="172"/>
      <c r="F285" s="172">
        <v>0</v>
      </c>
      <c r="G285" s="172"/>
      <c r="H285" s="172">
        <v>0</v>
      </c>
      <c r="I285" s="168"/>
      <c r="J285" s="158"/>
      <c r="K285" s="175">
        <v>2</v>
      </c>
      <c r="L285" s="158"/>
    </row>
    <row r="286" spans="1:12" hidden="1" outlineLevel="2" x14ac:dyDescent="0.2">
      <c r="A286" s="158" t="s">
        <v>1348</v>
      </c>
      <c r="B286" s="176" t="s">
        <v>2703</v>
      </c>
      <c r="D286" s="172">
        <v>0</v>
      </c>
      <c r="E286" s="172"/>
      <c r="F286" s="172">
        <v>0</v>
      </c>
      <c r="G286" s="172"/>
      <c r="H286" s="172">
        <v>0</v>
      </c>
      <c r="I286" s="168"/>
      <c r="J286" s="158"/>
      <c r="K286" s="175">
        <v>2</v>
      </c>
      <c r="L286" s="158"/>
    </row>
    <row r="287" spans="1:12" hidden="1" outlineLevel="2" x14ac:dyDescent="0.2">
      <c r="A287" s="158" t="s">
        <v>1349</v>
      </c>
      <c r="B287" s="176" t="s">
        <v>2704</v>
      </c>
      <c r="D287" s="172">
        <v>0</v>
      </c>
      <c r="E287" s="172"/>
      <c r="F287" s="172">
        <v>0</v>
      </c>
      <c r="G287" s="172"/>
      <c r="H287" s="172">
        <v>0</v>
      </c>
      <c r="I287" s="168"/>
      <c r="J287" s="158"/>
      <c r="K287" s="175">
        <v>2</v>
      </c>
      <c r="L287" s="158"/>
    </row>
    <row r="288" spans="1:12" hidden="1" outlineLevel="2" x14ac:dyDescent="0.2">
      <c r="A288" s="158" t="s">
        <v>1350</v>
      </c>
      <c r="B288" s="176" t="s">
        <v>2705</v>
      </c>
      <c r="D288" s="172">
        <v>0</v>
      </c>
      <c r="E288" s="172"/>
      <c r="F288" s="172">
        <v>0</v>
      </c>
      <c r="G288" s="172"/>
      <c r="H288" s="172">
        <v>0</v>
      </c>
      <c r="I288" s="168"/>
      <c r="J288" s="158"/>
      <c r="K288" s="175">
        <v>2</v>
      </c>
      <c r="L288" s="158"/>
    </row>
    <row r="289" spans="1:12" outlineLevel="1" collapsed="1" x14ac:dyDescent="0.2">
      <c r="B289" s="165" t="s">
        <v>1533</v>
      </c>
      <c r="D289" s="177">
        <v>-1063</v>
      </c>
      <c r="E289" s="172"/>
      <c r="F289" s="177">
        <v>39993.909999999989</v>
      </c>
      <c r="G289" s="172"/>
      <c r="H289" s="177">
        <v>12324.179999999982</v>
      </c>
      <c r="I289" s="168"/>
      <c r="J289" s="158"/>
      <c r="K289" s="175">
        <v>1</v>
      </c>
      <c r="L289" s="158"/>
    </row>
    <row r="290" spans="1:12" outlineLevel="1" x14ac:dyDescent="0.2">
      <c r="B290" s="178" t="s">
        <v>93</v>
      </c>
      <c r="D290" s="201">
        <v>-30573.030000000261</v>
      </c>
      <c r="E290" s="172"/>
      <c r="F290" s="201">
        <v>10127951.710000001</v>
      </c>
      <c r="G290" s="172"/>
      <c r="H290" s="201">
        <v>690250.95000000193</v>
      </c>
      <c r="I290" s="168"/>
      <c r="J290" s="158"/>
      <c r="K290" s="175">
        <v>1</v>
      </c>
      <c r="L290" s="158"/>
    </row>
    <row r="291" spans="1:12" outlineLevel="1" x14ac:dyDescent="0.2">
      <c r="B291" s="178"/>
      <c r="D291" s="172"/>
      <c r="E291" s="172"/>
      <c r="F291" s="172"/>
      <c r="G291" s="172"/>
      <c r="H291" s="172"/>
      <c r="I291" s="168"/>
      <c r="J291" s="158"/>
      <c r="K291" s="175"/>
      <c r="L291" s="158"/>
    </row>
    <row r="292" spans="1:12" ht="13.5" outlineLevel="1" thickBot="1" x14ac:dyDescent="0.25">
      <c r="B292" s="170" t="s">
        <v>94</v>
      </c>
      <c r="D292" s="179">
        <v>-138320.19000000024</v>
      </c>
      <c r="E292" s="172"/>
      <c r="F292" s="179">
        <v>10968175.460000005</v>
      </c>
      <c r="G292" s="172"/>
      <c r="H292" s="179">
        <v>1231179.0900000019</v>
      </c>
      <c r="I292" s="168"/>
      <c r="J292" s="158"/>
      <c r="K292" s="175">
        <v>1</v>
      </c>
      <c r="L292" s="158"/>
    </row>
    <row r="293" spans="1:12" ht="13.5" outlineLevel="1" thickTop="1" x14ac:dyDescent="0.2">
      <c r="B293" s="170"/>
      <c r="D293" s="172"/>
      <c r="E293" s="172"/>
      <c r="F293" s="172"/>
      <c r="G293" s="172"/>
      <c r="H293" s="172"/>
      <c r="I293" s="168"/>
      <c r="J293" s="158"/>
      <c r="K293" s="175"/>
      <c r="L293" s="158"/>
    </row>
    <row r="294" spans="1:12" outlineLevel="1" x14ac:dyDescent="0.2">
      <c r="B294" s="170" t="s">
        <v>95</v>
      </c>
      <c r="D294" s="172"/>
      <c r="E294" s="172"/>
      <c r="F294" s="172"/>
      <c r="G294" s="172"/>
      <c r="H294" s="172"/>
      <c r="I294" s="168"/>
      <c r="J294" s="158"/>
      <c r="K294" s="175"/>
      <c r="L294" s="158"/>
    </row>
    <row r="295" spans="1:12" outlineLevel="1" x14ac:dyDescent="0.2">
      <c r="B295" s="171" t="s">
        <v>96</v>
      </c>
      <c r="D295" s="172"/>
      <c r="E295" s="172"/>
      <c r="F295" s="172"/>
      <c r="G295" s="172"/>
      <c r="H295" s="172"/>
      <c r="I295" s="168"/>
      <c r="J295" s="158"/>
      <c r="K295" s="175"/>
      <c r="L295" s="158"/>
    </row>
    <row r="296" spans="1:12" ht="12" customHeight="1" x14ac:dyDescent="0.2">
      <c r="A296" s="158" t="s">
        <v>97</v>
      </c>
      <c r="B296" s="165" t="s">
        <v>98</v>
      </c>
      <c r="D296" s="172">
        <v>-87026.289999999979</v>
      </c>
      <c r="E296" s="172"/>
      <c r="F296" s="172">
        <v>203044.75999999989</v>
      </c>
      <c r="G296" s="172"/>
      <c r="H296" s="172">
        <v>-185164.75000000017</v>
      </c>
      <c r="I296" s="168"/>
      <c r="J296" s="158"/>
      <c r="K296" s="175">
        <v>1</v>
      </c>
      <c r="L296" s="158"/>
    </row>
    <row r="297" spans="1:12" ht="12" customHeight="1" x14ac:dyDescent="0.2">
      <c r="A297" s="158" t="s">
        <v>101</v>
      </c>
      <c r="B297" s="165" t="s">
        <v>1351</v>
      </c>
      <c r="D297" s="172">
        <v>-449.46000000000004</v>
      </c>
      <c r="E297" s="172"/>
      <c r="F297" s="172">
        <v>1660.3300000000004</v>
      </c>
      <c r="G297" s="172"/>
      <c r="H297" s="172">
        <v>1201.030000000002</v>
      </c>
      <c r="I297" s="168"/>
      <c r="J297" s="158"/>
      <c r="K297" s="175">
        <v>1</v>
      </c>
      <c r="L297" s="158"/>
    </row>
    <row r="298" spans="1:12" hidden="1" outlineLevel="2" x14ac:dyDescent="0.2">
      <c r="A298" s="158" t="s">
        <v>1400</v>
      </c>
      <c r="B298" s="176" t="s">
        <v>2706</v>
      </c>
      <c r="D298" s="172">
        <v>0</v>
      </c>
      <c r="E298" s="172"/>
      <c r="F298" s="172">
        <v>0</v>
      </c>
      <c r="G298" s="172"/>
      <c r="H298" s="172">
        <v>0</v>
      </c>
      <c r="I298" s="168"/>
      <c r="J298" s="158"/>
      <c r="K298" s="175">
        <v>2</v>
      </c>
      <c r="L298" s="158"/>
    </row>
    <row r="299" spans="1:12" hidden="1" outlineLevel="2" x14ac:dyDescent="0.2">
      <c r="A299" s="158" t="s">
        <v>1352</v>
      </c>
      <c r="B299" s="176" t="s">
        <v>2707</v>
      </c>
      <c r="D299" s="172">
        <v>0</v>
      </c>
      <c r="E299" s="172"/>
      <c r="F299" s="172">
        <v>0</v>
      </c>
      <c r="G299" s="172"/>
      <c r="H299" s="172">
        <v>0</v>
      </c>
      <c r="I299" s="168"/>
      <c r="J299" s="158"/>
      <c r="K299" s="175">
        <v>2</v>
      </c>
      <c r="L299" s="158"/>
    </row>
    <row r="300" spans="1:12" hidden="1" outlineLevel="2" x14ac:dyDescent="0.2">
      <c r="A300" s="158" t="s">
        <v>1353</v>
      </c>
      <c r="B300" s="176" t="s">
        <v>2708</v>
      </c>
      <c r="D300" s="172">
        <v>0</v>
      </c>
      <c r="E300" s="172"/>
      <c r="F300" s="172">
        <v>0</v>
      </c>
      <c r="G300" s="172"/>
      <c r="H300" s="172">
        <v>0</v>
      </c>
      <c r="I300" s="168"/>
      <c r="J300" s="158"/>
      <c r="K300" s="175">
        <v>2</v>
      </c>
      <c r="L300" s="158"/>
    </row>
    <row r="301" spans="1:12" hidden="1" outlineLevel="2" x14ac:dyDescent="0.2">
      <c r="A301" s="158" t="s">
        <v>99</v>
      </c>
      <c r="B301" s="176" t="s">
        <v>2709</v>
      </c>
      <c r="D301" s="172">
        <v>0</v>
      </c>
      <c r="E301" s="172"/>
      <c r="F301" s="172">
        <v>0</v>
      </c>
      <c r="G301" s="172"/>
      <c r="H301" s="172">
        <v>0</v>
      </c>
      <c r="I301" s="168"/>
      <c r="J301" s="158"/>
      <c r="K301" s="175">
        <v>2</v>
      </c>
      <c r="L301" s="158"/>
    </row>
    <row r="302" spans="1:12" hidden="1" outlineLevel="2" x14ac:dyDescent="0.2">
      <c r="A302" s="158" t="s">
        <v>968</v>
      </c>
      <c r="B302" s="176" t="s">
        <v>2494</v>
      </c>
      <c r="D302" s="172">
        <v>0</v>
      </c>
      <c r="E302" s="172"/>
      <c r="F302" s="172">
        <v>0</v>
      </c>
      <c r="G302" s="172"/>
      <c r="H302" s="172">
        <v>0</v>
      </c>
      <c r="I302" s="168"/>
      <c r="J302" s="158"/>
      <c r="K302" s="175">
        <v>2</v>
      </c>
      <c r="L302" s="158"/>
    </row>
    <row r="303" spans="1:12" hidden="1" outlineLevel="2" x14ac:dyDescent="0.2">
      <c r="A303" s="158" t="s">
        <v>100</v>
      </c>
      <c r="B303" s="176" t="s">
        <v>2710</v>
      </c>
      <c r="D303" s="172">
        <v>0</v>
      </c>
      <c r="E303" s="172"/>
      <c r="F303" s="172">
        <v>0</v>
      </c>
      <c r="G303" s="172"/>
      <c r="H303" s="172">
        <v>9147.93</v>
      </c>
      <c r="I303" s="168"/>
      <c r="J303" s="158"/>
      <c r="K303" s="175">
        <v>1</v>
      </c>
      <c r="L303" s="158"/>
    </row>
    <row r="304" spans="1:12" hidden="1" outlineLevel="2" x14ac:dyDescent="0.2">
      <c r="A304" s="158" t="s">
        <v>1354</v>
      </c>
      <c r="B304" s="176" t="s">
        <v>2711</v>
      </c>
      <c r="D304" s="172">
        <v>0</v>
      </c>
      <c r="E304" s="172"/>
      <c r="F304" s="172">
        <v>0</v>
      </c>
      <c r="G304" s="172"/>
      <c r="H304" s="172">
        <v>0</v>
      </c>
      <c r="I304" s="168"/>
      <c r="J304" s="158"/>
      <c r="K304" s="175">
        <v>2</v>
      </c>
      <c r="L304" s="158"/>
    </row>
    <row r="305" spans="1:12" hidden="1" outlineLevel="2" x14ac:dyDescent="0.2">
      <c r="A305" s="158" t="s">
        <v>1097</v>
      </c>
      <c r="B305" s="176" t="s">
        <v>2712</v>
      </c>
      <c r="D305" s="172">
        <v>0</v>
      </c>
      <c r="E305" s="172"/>
      <c r="F305" s="172">
        <v>0</v>
      </c>
      <c r="G305" s="172"/>
      <c r="H305" s="172">
        <v>0</v>
      </c>
      <c r="I305" s="168"/>
      <c r="J305" s="158"/>
      <c r="K305" s="175">
        <v>2</v>
      </c>
      <c r="L305" s="158"/>
    </row>
    <row r="306" spans="1:12" hidden="1" outlineLevel="2" x14ac:dyDescent="0.2">
      <c r="A306" s="158" t="s">
        <v>1355</v>
      </c>
      <c r="B306" s="176" t="s">
        <v>2713</v>
      </c>
      <c r="D306" s="172">
        <v>0</v>
      </c>
      <c r="E306" s="172"/>
      <c r="F306" s="172">
        <v>0</v>
      </c>
      <c r="G306" s="172"/>
      <c r="H306" s="172">
        <v>0</v>
      </c>
      <c r="I306" s="168"/>
      <c r="J306" s="158"/>
      <c r="K306" s="175">
        <v>2</v>
      </c>
      <c r="L306" s="158"/>
    </row>
    <row r="307" spans="1:12" hidden="1" outlineLevel="2" x14ac:dyDescent="0.2">
      <c r="A307" s="158" t="s">
        <v>1356</v>
      </c>
      <c r="B307" s="176" t="s">
        <v>2714</v>
      </c>
      <c r="D307" s="172">
        <v>0</v>
      </c>
      <c r="E307" s="172"/>
      <c r="F307" s="172">
        <v>0</v>
      </c>
      <c r="G307" s="172"/>
      <c r="H307" s="172">
        <v>0</v>
      </c>
      <c r="I307" s="168"/>
      <c r="J307" s="158"/>
      <c r="K307" s="175">
        <v>2</v>
      </c>
      <c r="L307" s="158"/>
    </row>
    <row r="308" spans="1:12" outlineLevel="1" collapsed="1" x14ac:dyDescent="0.2">
      <c r="B308" s="165" t="s">
        <v>102</v>
      </c>
      <c r="D308" s="172">
        <v>0</v>
      </c>
      <c r="E308" s="172"/>
      <c r="F308" s="180">
        <v>0</v>
      </c>
      <c r="G308" s="172"/>
      <c r="H308" s="172">
        <v>9147.93</v>
      </c>
      <c r="I308" s="168"/>
      <c r="J308" s="158"/>
      <c r="K308" s="175">
        <v>1</v>
      </c>
      <c r="L308" s="158"/>
    </row>
    <row r="309" spans="1:12" s="174" customFormat="1" hidden="1" outlineLevel="2" x14ac:dyDescent="0.2">
      <c r="A309" s="174" t="s">
        <v>103</v>
      </c>
      <c r="B309" s="176" t="s">
        <v>2715</v>
      </c>
      <c r="D309" s="172">
        <v>6762.2400000000052</v>
      </c>
      <c r="E309" s="172"/>
      <c r="F309" s="172">
        <v>39346.670000000013</v>
      </c>
      <c r="G309" s="172"/>
      <c r="H309" s="172">
        <v>26856.80999999999</v>
      </c>
      <c r="I309" s="168"/>
      <c r="K309" s="175">
        <v>1</v>
      </c>
    </row>
    <row r="310" spans="1:12" s="174" customFormat="1" hidden="1" outlineLevel="2" x14ac:dyDescent="0.2">
      <c r="A310" s="174" t="s">
        <v>1109</v>
      </c>
      <c r="B310" s="176" t="s">
        <v>2716</v>
      </c>
      <c r="D310" s="172">
        <v>0</v>
      </c>
      <c r="E310" s="172"/>
      <c r="F310" s="172">
        <v>0</v>
      </c>
      <c r="G310" s="172"/>
      <c r="H310" s="172">
        <v>0</v>
      </c>
      <c r="I310" s="168"/>
      <c r="K310" s="175">
        <v>2</v>
      </c>
    </row>
    <row r="311" spans="1:12" s="174" customFormat="1" hidden="1" outlineLevel="2" x14ac:dyDescent="0.2">
      <c r="A311" s="174" t="s">
        <v>105</v>
      </c>
      <c r="B311" s="176" t="s">
        <v>2717</v>
      </c>
      <c r="D311" s="172">
        <v>7728.15</v>
      </c>
      <c r="E311" s="172"/>
      <c r="F311" s="172">
        <v>7728.15</v>
      </c>
      <c r="G311" s="172"/>
      <c r="H311" s="172">
        <v>7728.15</v>
      </c>
      <c r="I311" s="168"/>
      <c r="K311" s="175">
        <v>1</v>
      </c>
    </row>
    <row r="312" spans="1:12" s="174" customFormat="1" hidden="1" outlineLevel="2" x14ac:dyDescent="0.2">
      <c r="A312" s="174" t="s">
        <v>106</v>
      </c>
      <c r="B312" s="176" t="s">
        <v>2718</v>
      </c>
      <c r="D312" s="172">
        <v>535.11000000000058</v>
      </c>
      <c r="E312" s="172"/>
      <c r="F312" s="172">
        <v>24472.720000000008</v>
      </c>
      <c r="G312" s="172"/>
      <c r="H312" s="172">
        <v>-2194.7699999999968</v>
      </c>
      <c r="I312" s="168"/>
      <c r="K312" s="175">
        <v>1</v>
      </c>
    </row>
    <row r="313" spans="1:12" s="174" customFormat="1" hidden="1" outlineLevel="2" x14ac:dyDescent="0.2">
      <c r="A313" s="174" t="s">
        <v>107</v>
      </c>
      <c r="B313" s="165" t="s">
        <v>108</v>
      </c>
      <c r="D313" s="172">
        <v>0</v>
      </c>
      <c r="E313" s="172"/>
      <c r="F313" s="172">
        <v>0</v>
      </c>
      <c r="G313" s="172"/>
      <c r="H313" s="172">
        <v>0</v>
      </c>
      <c r="I313" s="168"/>
      <c r="K313" s="175">
        <v>2</v>
      </c>
    </row>
    <row r="314" spans="1:12" s="174" customFormat="1" hidden="1" outlineLevel="2" x14ac:dyDescent="0.2">
      <c r="A314" s="174" t="s">
        <v>174</v>
      </c>
      <c r="B314" s="176" t="s">
        <v>2719</v>
      </c>
      <c r="D314" s="172">
        <v>0</v>
      </c>
      <c r="E314" s="172"/>
      <c r="F314" s="172">
        <v>0</v>
      </c>
      <c r="G314" s="172"/>
      <c r="H314" s="172">
        <v>0</v>
      </c>
      <c r="I314" s="168"/>
      <c r="K314" s="175">
        <v>2</v>
      </c>
    </row>
    <row r="315" spans="1:12" s="174" customFormat="1" hidden="1" outlineLevel="2" x14ac:dyDescent="0.2">
      <c r="A315" s="174" t="s">
        <v>109</v>
      </c>
      <c r="B315" s="176" t="s">
        <v>2720</v>
      </c>
      <c r="D315" s="172">
        <v>0</v>
      </c>
      <c r="E315" s="172"/>
      <c r="F315" s="172">
        <v>0</v>
      </c>
      <c r="G315" s="172"/>
      <c r="H315" s="172">
        <v>0</v>
      </c>
      <c r="I315" s="168"/>
      <c r="K315" s="175">
        <v>2</v>
      </c>
    </row>
    <row r="316" spans="1:12" s="174" customFormat="1" hidden="1" outlineLevel="2" x14ac:dyDescent="0.2">
      <c r="A316" s="174" t="s">
        <v>110</v>
      </c>
      <c r="B316" s="176" t="s">
        <v>2721</v>
      </c>
      <c r="D316" s="172">
        <v>0</v>
      </c>
      <c r="E316" s="172"/>
      <c r="F316" s="172">
        <v>0</v>
      </c>
      <c r="G316" s="172"/>
      <c r="H316" s="172">
        <v>0</v>
      </c>
      <c r="I316" s="168"/>
      <c r="K316" s="175">
        <v>2</v>
      </c>
    </row>
    <row r="317" spans="1:12" s="174" customFormat="1" hidden="1" outlineLevel="2" x14ac:dyDescent="0.2">
      <c r="A317" s="174" t="s">
        <v>111</v>
      </c>
      <c r="B317" s="176" t="s">
        <v>2722</v>
      </c>
      <c r="D317" s="172">
        <v>0</v>
      </c>
      <c r="E317" s="172"/>
      <c r="F317" s="172">
        <v>0</v>
      </c>
      <c r="G317" s="172"/>
      <c r="H317" s="172">
        <v>0</v>
      </c>
      <c r="I317" s="168"/>
      <c r="K317" s="175">
        <v>2</v>
      </c>
    </row>
    <row r="318" spans="1:12" s="174" customFormat="1" hidden="1" outlineLevel="2" x14ac:dyDescent="0.2">
      <c r="A318" s="174" t="s">
        <v>1098</v>
      </c>
      <c r="B318" s="176" t="s">
        <v>2723</v>
      </c>
      <c r="D318" s="172">
        <v>0</v>
      </c>
      <c r="E318" s="172"/>
      <c r="F318" s="172">
        <v>0</v>
      </c>
      <c r="G318" s="172"/>
      <c r="H318" s="172">
        <v>0</v>
      </c>
      <c r="I318" s="168"/>
      <c r="K318" s="175">
        <v>2</v>
      </c>
    </row>
    <row r="319" spans="1:12" s="174" customFormat="1" hidden="1" outlineLevel="2" x14ac:dyDescent="0.2">
      <c r="A319" s="174" t="s">
        <v>112</v>
      </c>
      <c r="B319" s="176" t="s">
        <v>2724</v>
      </c>
      <c r="D319" s="172">
        <v>0</v>
      </c>
      <c r="E319" s="172"/>
      <c r="F319" s="172">
        <v>0</v>
      </c>
      <c r="G319" s="172"/>
      <c r="H319" s="172">
        <v>0</v>
      </c>
      <c r="I319" s="168"/>
      <c r="K319" s="175">
        <v>2</v>
      </c>
    </row>
    <row r="320" spans="1:12" s="174" customFormat="1" hidden="1" outlineLevel="2" x14ac:dyDescent="0.2">
      <c r="A320" s="174" t="s">
        <v>1099</v>
      </c>
      <c r="B320" s="176" t="s">
        <v>2725</v>
      </c>
      <c r="D320" s="172">
        <v>0</v>
      </c>
      <c r="E320" s="172"/>
      <c r="F320" s="172">
        <v>0</v>
      </c>
      <c r="G320" s="172"/>
      <c r="H320" s="172">
        <v>0</v>
      </c>
      <c r="I320" s="168"/>
      <c r="K320" s="175">
        <v>2</v>
      </c>
    </row>
    <row r="321" spans="1:11" s="174" customFormat="1" hidden="1" outlineLevel="2" x14ac:dyDescent="0.2">
      <c r="A321" s="174" t="s">
        <v>1100</v>
      </c>
      <c r="B321" s="176" t="s">
        <v>2726</v>
      </c>
      <c r="D321" s="172">
        <v>0</v>
      </c>
      <c r="E321" s="172"/>
      <c r="F321" s="172">
        <v>0</v>
      </c>
      <c r="G321" s="172"/>
      <c r="H321" s="172">
        <v>0</v>
      </c>
      <c r="I321" s="168"/>
      <c r="K321" s="175">
        <v>2</v>
      </c>
    </row>
    <row r="322" spans="1:11" s="174" customFormat="1" hidden="1" outlineLevel="2" x14ac:dyDescent="0.2">
      <c r="A322" s="174" t="s">
        <v>113</v>
      </c>
      <c r="B322" s="176" t="s">
        <v>2727</v>
      </c>
      <c r="D322" s="172">
        <v>0</v>
      </c>
      <c r="E322" s="172"/>
      <c r="F322" s="172">
        <v>0</v>
      </c>
      <c r="G322" s="172"/>
      <c r="H322" s="172">
        <v>0</v>
      </c>
      <c r="I322" s="168"/>
      <c r="K322" s="175">
        <v>2</v>
      </c>
    </row>
    <row r="323" spans="1:11" s="174" customFormat="1" hidden="1" outlineLevel="2" x14ac:dyDescent="0.2">
      <c r="A323" s="174" t="s">
        <v>114</v>
      </c>
      <c r="B323" s="176" t="s">
        <v>2728</v>
      </c>
      <c r="D323" s="172">
        <v>0</v>
      </c>
      <c r="E323" s="172"/>
      <c r="F323" s="172">
        <v>0</v>
      </c>
      <c r="G323" s="172"/>
      <c r="H323" s="172">
        <v>-2.8421709430404007E-14</v>
      </c>
      <c r="I323" s="168"/>
      <c r="K323" s="175">
        <v>2</v>
      </c>
    </row>
    <row r="324" spans="1:11" s="174" customFormat="1" hidden="1" outlineLevel="2" x14ac:dyDescent="0.2">
      <c r="A324" s="174" t="s">
        <v>116</v>
      </c>
      <c r="B324" s="176" t="s">
        <v>2729</v>
      </c>
      <c r="D324" s="172">
        <v>655.11000000000013</v>
      </c>
      <c r="E324" s="172"/>
      <c r="F324" s="172">
        <v>655.1099999999999</v>
      </c>
      <c r="G324" s="172"/>
      <c r="H324" s="172">
        <v>141.22999999999945</v>
      </c>
      <c r="I324" s="168"/>
      <c r="K324" s="175">
        <v>1</v>
      </c>
    </row>
    <row r="325" spans="1:11" s="174" customFormat="1" hidden="1" outlineLevel="2" x14ac:dyDescent="0.2">
      <c r="A325" s="174" t="s">
        <v>117</v>
      </c>
      <c r="B325" s="176" t="s">
        <v>2730</v>
      </c>
      <c r="D325" s="172">
        <v>0</v>
      </c>
      <c r="E325" s="172"/>
      <c r="F325" s="172">
        <v>0</v>
      </c>
      <c r="G325" s="172"/>
      <c r="H325" s="172">
        <v>0</v>
      </c>
      <c r="I325" s="168"/>
      <c r="K325" s="175">
        <v>2</v>
      </c>
    </row>
    <row r="326" spans="1:11" s="174" customFormat="1" hidden="1" outlineLevel="2" x14ac:dyDescent="0.2">
      <c r="A326" s="174" t="s">
        <v>118</v>
      </c>
      <c r="B326" s="176" t="s">
        <v>2731</v>
      </c>
      <c r="D326" s="172">
        <v>0</v>
      </c>
      <c r="E326" s="172"/>
      <c r="F326" s="172">
        <v>0</v>
      </c>
      <c r="G326" s="172"/>
      <c r="H326" s="172">
        <v>-2.2737367544323206E-13</v>
      </c>
      <c r="I326" s="168"/>
      <c r="K326" s="175">
        <v>2</v>
      </c>
    </row>
    <row r="327" spans="1:11" s="174" customFormat="1" hidden="1" outlineLevel="2" x14ac:dyDescent="0.2">
      <c r="A327" s="174" t="s">
        <v>119</v>
      </c>
      <c r="B327" s="176" t="s">
        <v>2732</v>
      </c>
      <c r="D327" s="172">
        <v>-19866.03</v>
      </c>
      <c r="E327" s="172"/>
      <c r="F327" s="172">
        <v>2.0000000000436557E-2</v>
      </c>
      <c r="G327" s="172"/>
      <c r="H327" s="172">
        <v>-19866.03</v>
      </c>
      <c r="I327" s="168"/>
      <c r="K327" s="175">
        <v>1</v>
      </c>
    </row>
    <row r="328" spans="1:11" s="174" customFormat="1" hidden="1" outlineLevel="2" x14ac:dyDescent="0.2">
      <c r="A328" s="174" t="s">
        <v>120</v>
      </c>
      <c r="B328" s="176" t="s">
        <v>2733</v>
      </c>
      <c r="D328" s="172">
        <v>0</v>
      </c>
      <c r="E328" s="172"/>
      <c r="F328" s="172">
        <v>0</v>
      </c>
      <c r="G328" s="172"/>
      <c r="H328" s="172">
        <v>0</v>
      </c>
      <c r="I328" s="168"/>
      <c r="K328" s="175">
        <v>2</v>
      </c>
    </row>
    <row r="329" spans="1:11" s="174" customFormat="1" hidden="1" outlineLevel="2" x14ac:dyDescent="0.2">
      <c r="A329" s="174" t="s">
        <v>121</v>
      </c>
      <c r="B329" s="176" t="s">
        <v>2734</v>
      </c>
      <c r="D329" s="172">
        <v>-141061.41999999998</v>
      </c>
      <c r="E329" s="172"/>
      <c r="F329" s="172">
        <v>2.9103830456733704E-11</v>
      </c>
      <c r="G329" s="172"/>
      <c r="H329" s="172">
        <v>-10899.72999999997</v>
      </c>
      <c r="I329" s="168"/>
      <c r="K329" s="175">
        <v>1</v>
      </c>
    </row>
    <row r="330" spans="1:11" s="174" customFormat="1" hidden="1" outlineLevel="2" x14ac:dyDescent="0.2">
      <c r="A330" s="174" t="s">
        <v>122</v>
      </c>
      <c r="B330" s="176" t="s">
        <v>2735</v>
      </c>
      <c r="D330" s="172">
        <v>0</v>
      </c>
      <c r="E330" s="172"/>
      <c r="F330" s="172">
        <v>0</v>
      </c>
      <c r="G330" s="172"/>
      <c r="H330" s="172">
        <v>0</v>
      </c>
      <c r="I330" s="168"/>
      <c r="K330" s="175">
        <v>2</v>
      </c>
    </row>
    <row r="331" spans="1:11" s="174" customFormat="1" hidden="1" outlineLevel="2" x14ac:dyDescent="0.2">
      <c r="A331" s="174" t="s">
        <v>883</v>
      </c>
      <c r="B331" s="176" t="s">
        <v>2736</v>
      </c>
      <c r="D331" s="172">
        <v>38.459999999999994</v>
      </c>
      <c r="E331" s="172"/>
      <c r="F331" s="172">
        <v>115.38</v>
      </c>
      <c r="G331" s="172"/>
      <c r="H331" s="172">
        <v>76.919999999999987</v>
      </c>
      <c r="I331" s="168"/>
      <c r="K331" s="175">
        <v>1</v>
      </c>
    </row>
    <row r="332" spans="1:11" s="174" customFormat="1" hidden="1" outlineLevel="2" x14ac:dyDescent="0.2">
      <c r="A332" s="174" t="s">
        <v>123</v>
      </c>
      <c r="B332" s="176" t="s">
        <v>2737</v>
      </c>
      <c r="D332" s="172">
        <v>0</v>
      </c>
      <c r="E332" s="172"/>
      <c r="F332" s="172">
        <v>0</v>
      </c>
      <c r="G332" s="172"/>
      <c r="H332" s="172">
        <v>0</v>
      </c>
      <c r="I332" s="168"/>
      <c r="K332" s="175">
        <v>2</v>
      </c>
    </row>
    <row r="333" spans="1:11" s="174" customFormat="1" hidden="1" outlineLevel="2" x14ac:dyDescent="0.2">
      <c r="A333" s="174" t="s">
        <v>124</v>
      </c>
      <c r="B333" s="176" t="s">
        <v>2738</v>
      </c>
      <c r="D333" s="172">
        <v>0</v>
      </c>
      <c r="E333" s="172"/>
      <c r="F333" s="172">
        <v>0</v>
      </c>
      <c r="G333" s="172"/>
      <c r="H333" s="172">
        <v>0</v>
      </c>
      <c r="I333" s="168"/>
      <c r="K333" s="175">
        <v>2</v>
      </c>
    </row>
    <row r="334" spans="1:11" s="174" customFormat="1" hidden="1" outlineLevel="2" x14ac:dyDescent="0.2">
      <c r="A334" s="174" t="s">
        <v>1096</v>
      </c>
      <c r="B334" s="176" t="s">
        <v>2739</v>
      </c>
      <c r="D334" s="172">
        <v>0</v>
      </c>
      <c r="E334" s="172"/>
      <c r="F334" s="172">
        <v>0</v>
      </c>
      <c r="G334" s="172"/>
      <c r="H334" s="172">
        <v>0</v>
      </c>
      <c r="I334" s="168"/>
      <c r="K334" s="175">
        <v>2</v>
      </c>
    </row>
    <row r="335" spans="1:11" s="174" customFormat="1" hidden="1" outlineLevel="2" x14ac:dyDescent="0.2">
      <c r="A335" s="174" t="s">
        <v>175</v>
      </c>
      <c r="B335" s="176" t="s">
        <v>2740</v>
      </c>
      <c r="D335" s="172">
        <v>0</v>
      </c>
      <c r="E335" s="172"/>
      <c r="F335" s="172">
        <v>0</v>
      </c>
      <c r="G335" s="172"/>
      <c r="H335" s="172">
        <v>0</v>
      </c>
      <c r="I335" s="168"/>
      <c r="K335" s="175">
        <v>2</v>
      </c>
    </row>
    <row r="336" spans="1:11" s="174" customFormat="1" hidden="1" outlineLevel="2" x14ac:dyDescent="0.2">
      <c r="A336" s="174" t="s">
        <v>125</v>
      </c>
      <c r="B336" s="176" t="s">
        <v>2741</v>
      </c>
      <c r="D336" s="172">
        <v>0</v>
      </c>
      <c r="E336" s="172"/>
      <c r="F336" s="172">
        <v>0</v>
      </c>
      <c r="G336" s="172"/>
      <c r="H336" s="172">
        <v>0</v>
      </c>
      <c r="I336" s="168"/>
      <c r="K336" s="175">
        <v>2</v>
      </c>
    </row>
    <row r="337" spans="1:11" s="174" customFormat="1" outlineLevel="1" collapsed="1" x14ac:dyDescent="0.2">
      <c r="B337" s="165" t="s">
        <v>126</v>
      </c>
      <c r="D337" s="172">
        <v>-145208.37999999998</v>
      </c>
      <c r="E337" s="172"/>
      <c r="F337" s="172">
        <v>72318.050000000061</v>
      </c>
      <c r="G337" s="172"/>
      <c r="H337" s="172">
        <v>1842.5800000000254</v>
      </c>
      <c r="I337" s="168"/>
      <c r="K337" s="175">
        <v>1</v>
      </c>
    </row>
    <row r="338" spans="1:11" s="174" customFormat="1" hidden="1" outlineLevel="2" x14ac:dyDescent="0.2">
      <c r="A338" s="174" t="s">
        <v>1130</v>
      </c>
      <c r="B338" s="176" t="s">
        <v>1357</v>
      </c>
      <c r="D338" s="172">
        <v>0</v>
      </c>
      <c r="E338" s="172"/>
      <c r="F338" s="172">
        <v>0</v>
      </c>
      <c r="G338" s="172"/>
      <c r="H338" s="172">
        <v>0</v>
      </c>
      <c r="I338" s="168"/>
      <c r="K338" s="175">
        <v>2</v>
      </c>
    </row>
    <row r="339" spans="1:11" s="174" customFormat="1" hidden="1" outlineLevel="2" x14ac:dyDescent="0.2">
      <c r="A339" s="174" t="s">
        <v>127</v>
      </c>
      <c r="B339" s="176" t="s">
        <v>2742</v>
      </c>
      <c r="D339" s="172">
        <v>13427.160000000003</v>
      </c>
      <c r="E339" s="172"/>
      <c r="F339" s="172">
        <v>161125.96</v>
      </c>
      <c r="G339" s="172"/>
      <c r="H339" s="172">
        <v>-36075.620000000024</v>
      </c>
      <c r="I339" s="168"/>
      <c r="K339" s="175">
        <v>1</v>
      </c>
    </row>
    <row r="340" spans="1:11" s="174" customFormat="1" hidden="1" outlineLevel="2" x14ac:dyDescent="0.2">
      <c r="A340" s="174" t="s">
        <v>128</v>
      </c>
      <c r="B340" s="176" t="s">
        <v>2743</v>
      </c>
      <c r="D340" s="172">
        <v>0</v>
      </c>
      <c r="E340" s="172"/>
      <c r="F340" s="172">
        <v>0</v>
      </c>
      <c r="G340" s="172"/>
      <c r="H340" s="172">
        <v>0</v>
      </c>
      <c r="I340" s="168"/>
      <c r="K340" s="175">
        <v>2</v>
      </c>
    </row>
    <row r="341" spans="1:11" s="174" customFormat="1" outlineLevel="1" collapsed="1" x14ac:dyDescent="0.2">
      <c r="B341" s="165" t="s">
        <v>1358</v>
      </c>
      <c r="D341" s="172">
        <v>13427.160000000003</v>
      </c>
      <c r="E341" s="172"/>
      <c r="F341" s="172">
        <v>161125.96</v>
      </c>
      <c r="G341" s="172"/>
      <c r="H341" s="172">
        <v>-36075.620000000024</v>
      </c>
      <c r="I341" s="168"/>
      <c r="K341" s="175">
        <v>1</v>
      </c>
    </row>
    <row r="342" spans="1:11" s="174" customFormat="1" hidden="1" outlineLevel="2" x14ac:dyDescent="0.2">
      <c r="A342" s="174" t="s">
        <v>129</v>
      </c>
      <c r="B342" s="176" t="s">
        <v>2744</v>
      </c>
      <c r="D342" s="172">
        <v>-6338.7099999999991</v>
      </c>
      <c r="E342" s="172"/>
      <c r="F342" s="172">
        <v>18287.840000000004</v>
      </c>
      <c r="G342" s="172"/>
      <c r="H342" s="172">
        <v>11740.470000000003</v>
      </c>
      <c r="I342" s="168"/>
      <c r="K342" s="175">
        <v>1</v>
      </c>
    </row>
    <row r="343" spans="1:11" s="174" customFormat="1" hidden="1" outlineLevel="2" x14ac:dyDescent="0.2">
      <c r="A343" s="174" t="s">
        <v>130</v>
      </c>
      <c r="B343" s="176" t="s">
        <v>2745</v>
      </c>
      <c r="D343" s="172">
        <v>0</v>
      </c>
      <c r="E343" s="172"/>
      <c r="F343" s="172">
        <v>0</v>
      </c>
      <c r="G343" s="172"/>
      <c r="H343" s="172">
        <v>0</v>
      </c>
      <c r="I343" s="168"/>
      <c r="K343" s="175">
        <v>2</v>
      </c>
    </row>
    <row r="344" spans="1:11" s="174" customFormat="1" hidden="1" outlineLevel="2" x14ac:dyDescent="0.2">
      <c r="A344" s="174" t="s">
        <v>131</v>
      </c>
      <c r="B344" s="176" t="s">
        <v>2746</v>
      </c>
      <c r="D344" s="172">
        <v>-2.1400000000000006</v>
      </c>
      <c r="E344" s="172"/>
      <c r="F344" s="172">
        <v>90.28</v>
      </c>
      <c r="G344" s="172"/>
      <c r="H344" s="172">
        <v>90.279999999999987</v>
      </c>
      <c r="I344" s="168"/>
      <c r="K344" s="175">
        <v>1</v>
      </c>
    </row>
    <row r="345" spans="1:11" s="174" customFormat="1" hidden="1" outlineLevel="2" x14ac:dyDescent="0.2">
      <c r="A345" s="174" t="s">
        <v>132</v>
      </c>
      <c r="B345" s="176" t="s">
        <v>2747</v>
      </c>
      <c r="D345" s="172">
        <v>0</v>
      </c>
      <c r="E345" s="172"/>
      <c r="F345" s="172">
        <v>0</v>
      </c>
      <c r="G345" s="172"/>
      <c r="H345" s="172">
        <v>0</v>
      </c>
      <c r="I345" s="168"/>
      <c r="K345" s="175">
        <v>2</v>
      </c>
    </row>
    <row r="346" spans="1:11" s="174" customFormat="1" hidden="1" outlineLevel="2" x14ac:dyDescent="0.2">
      <c r="A346" s="174" t="s">
        <v>133</v>
      </c>
      <c r="B346" s="176" t="s">
        <v>2748</v>
      </c>
      <c r="D346" s="172">
        <v>0</v>
      </c>
      <c r="E346" s="172"/>
      <c r="F346" s="172">
        <v>0</v>
      </c>
      <c r="G346" s="172"/>
      <c r="H346" s="172">
        <v>0</v>
      </c>
      <c r="I346" s="168"/>
      <c r="K346" s="175">
        <v>2</v>
      </c>
    </row>
    <row r="347" spans="1:11" s="174" customFormat="1" hidden="1" outlineLevel="2" x14ac:dyDescent="0.2">
      <c r="A347" s="174" t="s">
        <v>134</v>
      </c>
      <c r="B347" s="176" t="s">
        <v>2749</v>
      </c>
      <c r="D347" s="172">
        <v>-98.009999999999991</v>
      </c>
      <c r="E347" s="172"/>
      <c r="F347" s="172">
        <v>316.76999999999992</v>
      </c>
      <c r="G347" s="172"/>
      <c r="H347" s="172">
        <v>279.86999999999989</v>
      </c>
      <c r="I347" s="168"/>
      <c r="K347" s="175">
        <v>1</v>
      </c>
    </row>
    <row r="348" spans="1:11" s="174" customFormat="1" hidden="1" outlineLevel="2" x14ac:dyDescent="0.2">
      <c r="A348" s="174" t="s">
        <v>135</v>
      </c>
      <c r="B348" s="176" t="s">
        <v>2750</v>
      </c>
      <c r="D348" s="172">
        <v>0</v>
      </c>
      <c r="E348" s="172"/>
      <c r="F348" s="172">
        <v>0</v>
      </c>
      <c r="G348" s="172"/>
      <c r="H348" s="172">
        <v>0</v>
      </c>
      <c r="I348" s="168"/>
      <c r="K348" s="175">
        <v>2</v>
      </c>
    </row>
    <row r="349" spans="1:11" s="174" customFormat="1" hidden="1" outlineLevel="2" x14ac:dyDescent="0.2">
      <c r="A349" s="174" t="s">
        <v>136</v>
      </c>
      <c r="B349" s="176" t="s">
        <v>2751</v>
      </c>
      <c r="D349" s="172">
        <v>-453.28</v>
      </c>
      <c r="E349" s="172"/>
      <c r="F349" s="172">
        <v>908.77</v>
      </c>
      <c r="G349" s="172"/>
      <c r="H349" s="172">
        <v>741.76</v>
      </c>
      <c r="I349" s="168"/>
      <c r="K349" s="175">
        <v>1</v>
      </c>
    </row>
    <row r="350" spans="1:11" s="174" customFormat="1" hidden="1" outlineLevel="2" x14ac:dyDescent="0.2">
      <c r="A350" s="174" t="s">
        <v>137</v>
      </c>
      <c r="B350" s="176" t="s">
        <v>2752</v>
      </c>
      <c r="D350" s="172">
        <v>-604.41999999999996</v>
      </c>
      <c r="E350" s="172"/>
      <c r="F350" s="172">
        <v>0</v>
      </c>
      <c r="G350" s="172"/>
      <c r="H350" s="172">
        <v>0</v>
      </c>
      <c r="I350" s="168"/>
      <c r="K350" s="175">
        <v>1</v>
      </c>
    </row>
    <row r="351" spans="1:11" s="174" customFormat="1" hidden="1" outlineLevel="2" x14ac:dyDescent="0.2">
      <c r="A351" s="174" t="s">
        <v>138</v>
      </c>
      <c r="B351" s="176" t="s">
        <v>2753</v>
      </c>
      <c r="D351" s="172">
        <v>0</v>
      </c>
      <c r="E351" s="172"/>
      <c r="F351" s="172">
        <v>0</v>
      </c>
      <c r="G351" s="172"/>
      <c r="H351" s="172">
        <v>0</v>
      </c>
      <c r="I351" s="168"/>
      <c r="K351" s="175">
        <v>2</v>
      </c>
    </row>
    <row r="352" spans="1:11" s="174" customFormat="1" hidden="1" outlineLevel="2" x14ac:dyDescent="0.2">
      <c r="A352" s="174" t="s">
        <v>139</v>
      </c>
      <c r="B352" s="176" t="s">
        <v>2754</v>
      </c>
      <c r="D352" s="172">
        <v>0</v>
      </c>
      <c r="E352" s="172"/>
      <c r="F352" s="172">
        <v>0</v>
      </c>
      <c r="G352" s="172"/>
      <c r="H352" s="172">
        <v>0</v>
      </c>
      <c r="I352" s="168"/>
      <c r="K352" s="175">
        <v>2</v>
      </c>
    </row>
    <row r="353" spans="1:12" s="174" customFormat="1" hidden="1" outlineLevel="2" x14ac:dyDescent="0.2">
      <c r="A353" s="174" t="s">
        <v>140</v>
      </c>
      <c r="B353" s="176" t="s">
        <v>2755</v>
      </c>
      <c r="D353" s="172">
        <v>0</v>
      </c>
      <c r="E353" s="172"/>
      <c r="F353" s="172">
        <v>0</v>
      </c>
      <c r="G353" s="172"/>
      <c r="H353" s="172">
        <v>0</v>
      </c>
      <c r="I353" s="168"/>
      <c r="K353" s="175">
        <v>2</v>
      </c>
    </row>
    <row r="354" spans="1:12" s="174" customFormat="1" outlineLevel="1" collapsed="1" x14ac:dyDescent="0.2">
      <c r="B354" s="165" t="s">
        <v>141</v>
      </c>
      <c r="D354" s="172">
        <v>-7496.5599999999995</v>
      </c>
      <c r="E354" s="172"/>
      <c r="F354" s="172">
        <v>19603.660000000003</v>
      </c>
      <c r="G354" s="172"/>
      <c r="H354" s="172">
        <v>12852.380000000003</v>
      </c>
      <c r="I354" s="168"/>
      <c r="K354" s="175">
        <v>1</v>
      </c>
    </row>
    <row r="355" spans="1:12" hidden="1" outlineLevel="2" x14ac:dyDescent="0.2">
      <c r="A355" s="158" t="s">
        <v>142</v>
      </c>
      <c r="B355" s="176" t="s">
        <v>2756</v>
      </c>
      <c r="D355" s="172">
        <v>0</v>
      </c>
      <c r="E355" s="172"/>
      <c r="F355" s="172">
        <v>0</v>
      </c>
      <c r="G355" s="172"/>
      <c r="H355" s="172">
        <v>0</v>
      </c>
      <c r="I355" s="168"/>
      <c r="J355" s="158"/>
      <c r="K355" s="175">
        <v>2</v>
      </c>
      <c r="L355" s="158"/>
    </row>
    <row r="356" spans="1:12" s="174" customFormat="1" hidden="1" outlineLevel="2" x14ac:dyDescent="0.2">
      <c r="A356" s="174" t="s">
        <v>1651</v>
      </c>
      <c r="B356" s="165" t="s">
        <v>1129</v>
      </c>
      <c r="D356" s="172">
        <v>0</v>
      </c>
      <c r="E356" s="172"/>
      <c r="F356" s="172">
        <v>0</v>
      </c>
      <c r="G356" s="172"/>
      <c r="H356" s="172">
        <v>0</v>
      </c>
      <c r="I356" s="168"/>
      <c r="K356" s="175">
        <v>2</v>
      </c>
    </row>
    <row r="357" spans="1:12" hidden="1" outlineLevel="2" x14ac:dyDescent="0.2">
      <c r="A357" s="158" t="s">
        <v>1652</v>
      </c>
      <c r="B357" s="176" t="s">
        <v>1359</v>
      </c>
      <c r="D357" s="172">
        <v>0</v>
      </c>
      <c r="E357" s="172"/>
      <c r="F357" s="172">
        <v>0</v>
      </c>
      <c r="G357" s="172"/>
      <c r="H357" s="172">
        <v>0</v>
      </c>
      <c r="I357" s="168"/>
      <c r="J357" s="158"/>
      <c r="K357" s="175">
        <v>2</v>
      </c>
      <c r="L357" s="158"/>
    </row>
    <row r="358" spans="1:12" hidden="1" outlineLevel="2" x14ac:dyDescent="0.2">
      <c r="A358" s="158" t="s">
        <v>1653</v>
      </c>
      <c r="B358" s="176" t="s">
        <v>2757</v>
      </c>
      <c r="D358" s="172">
        <v>0</v>
      </c>
      <c r="E358" s="172"/>
      <c r="F358" s="172">
        <v>0</v>
      </c>
      <c r="G358" s="172"/>
      <c r="H358" s="172">
        <v>0</v>
      </c>
      <c r="I358" s="168"/>
      <c r="J358" s="158"/>
      <c r="K358" s="175">
        <v>2</v>
      </c>
      <c r="L358" s="158"/>
    </row>
    <row r="359" spans="1:12" hidden="1" outlineLevel="2" x14ac:dyDescent="0.2">
      <c r="A359" s="158" t="s">
        <v>1654</v>
      </c>
      <c r="B359" s="176" t="s">
        <v>2758</v>
      </c>
      <c r="D359" s="172">
        <v>0</v>
      </c>
      <c r="E359" s="172"/>
      <c r="F359" s="172">
        <v>0</v>
      </c>
      <c r="G359" s="172"/>
      <c r="H359" s="172">
        <v>0</v>
      </c>
      <c r="I359" s="168"/>
      <c r="J359" s="158"/>
      <c r="K359" s="175">
        <v>2</v>
      </c>
      <c r="L359" s="158"/>
    </row>
    <row r="360" spans="1:12" s="174" customFormat="1" hidden="1" outlineLevel="2" x14ac:dyDescent="0.2">
      <c r="A360" s="174" t="s">
        <v>143</v>
      </c>
      <c r="B360" s="176" t="s">
        <v>2759</v>
      </c>
      <c r="D360" s="172">
        <v>-11628.420000000002</v>
      </c>
      <c r="E360" s="172"/>
      <c r="F360" s="172">
        <v>10428.949999999993</v>
      </c>
      <c r="G360" s="172"/>
      <c r="H360" s="172">
        <v>-1718.5300000000025</v>
      </c>
      <c r="I360" s="168"/>
      <c r="K360" s="175">
        <v>1</v>
      </c>
    </row>
    <row r="361" spans="1:12" s="174" customFormat="1" hidden="1" outlineLevel="2" x14ac:dyDescent="0.2">
      <c r="A361" s="174" t="s">
        <v>144</v>
      </c>
      <c r="B361" s="176" t="s">
        <v>2760</v>
      </c>
      <c r="D361" s="172">
        <v>0</v>
      </c>
      <c r="E361" s="172"/>
      <c r="F361" s="172">
        <v>0</v>
      </c>
      <c r="G361" s="172"/>
      <c r="H361" s="172">
        <v>0</v>
      </c>
      <c r="I361" s="168"/>
      <c r="K361" s="175">
        <v>2</v>
      </c>
    </row>
    <row r="362" spans="1:12" s="174" customFormat="1" hidden="1" outlineLevel="2" x14ac:dyDescent="0.2">
      <c r="A362" s="174" t="s">
        <v>145</v>
      </c>
      <c r="B362" s="176" t="s">
        <v>2761</v>
      </c>
      <c r="D362" s="172">
        <v>0</v>
      </c>
      <c r="E362" s="172"/>
      <c r="F362" s="172">
        <v>0</v>
      </c>
      <c r="G362" s="172"/>
      <c r="H362" s="172">
        <v>0</v>
      </c>
      <c r="I362" s="168"/>
      <c r="K362" s="175">
        <v>2</v>
      </c>
    </row>
    <row r="363" spans="1:12" s="174" customFormat="1" hidden="1" outlineLevel="2" x14ac:dyDescent="0.2">
      <c r="A363" s="174" t="s">
        <v>146</v>
      </c>
      <c r="B363" s="176" t="s">
        <v>2762</v>
      </c>
      <c r="D363" s="172">
        <v>0</v>
      </c>
      <c r="E363" s="172"/>
      <c r="F363" s="172">
        <v>0</v>
      </c>
      <c r="G363" s="172"/>
      <c r="H363" s="172">
        <v>0</v>
      </c>
      <c r="I363" s="168"/>
      <c r="K363" s="175">
        <v>2</v>
      </c>
    </row>
    <row r="364" spans="1:12" s="174" customFormat="1" hidden="1" outlineLevel="2" x14ac:dyDescent="0.2">
      <c r="A364" s="174" t="s">
        <v>147</v>
      </c>
      <c r="B364" s="176" t="s">
        <v>2763</v>
      </c>
      <c r="D364" s="172">
        <v>-5967.3600000000006</v>
      </c>
      <c r="E364" s="172"/>
      <c r="F364" s="172">
        <v>20326.920000000013</v>
      </c>
      <c r="G364" s="172"/>
      <c r="H364" s="172">
        <v>13280.410000000009</v>
      </c>
      <c r="I364" s="168"/>
      <c r="K364" s="175">
        <v>1</v>
      </c>
    </row>
    <row r="365" spans="1:12" s="174" customFormat="1" hidden="1" outlineLevel="2" x14ac:dyDescent="0.2">
      <c r="A365" s="174" t="s">
        <v>148</v>
      </c>
      <c r="B365" s="176" t="s">
        <v>2764</v>
      </c>
      <c r="D365" s="172">
        <v>0</v>
      </c>
      <c r="E365" s="172"/>
      <c r="F365" s="172">
        <v>0</v>
      </c>
      <c r="G365" s="172"/>
      <c r="H365" s="172">
        <v>0</v>
      </c>
      <c r="I365" s="168"/>
      <c r="K365" s="175">
        <v>2</v>
      </c>
    </row>
    <row r="366" spans="1:12" s="174" customFormat="1" hidden="1" outlineLevel="2" x14ac:dyDescent="0.2">
      <c r="A366" s="174" t="s">
        <v>149</v>
      </c>
      <c r="B366" s="176" t="s">
        <v>2765</v>
      </c>
      <c r="D366" s="172">
        <v>0</v>
      </c>
      <c r="E366" s="172"/>
      <c r="F366" s="172">
        <v>0</v>
      </c>
      <c r="G366" s="172"/>
      <c r="H366" s="172">
        <v>0</v>
      </c>
      <c r="I366" s="168"/>
      <c r="K366" s="175">
        <v>2</v>
      </c>
    </row>
    <row r="367" spans="1:12" s="174" customFormat="1" hidden="1" outlineLevel="2" x14ac:dyDescent="0.2">
      <c r="A367" s="174" t="s">
        <v>150</v>
      </c>
      <c r="B367" s="176" t="s">
        <v>2766</v>
      </c>
      <c r="D367" s="172">
        <v>0</v>
      </c>
      <c r="E367" s="172"/>
      <c r="F367" s="172">
        <v>0</v>
      </c>
      <c r="G367" s="172"/>
      <c r="H367" s="172">
        <v>0</v>
      </c>
      <c r="I367" s="168"/>
      <c r="K367" s="175">
        <v>2</v>
      </c>
    </row>
    <row r="368" spans="1:12" s="174" customFormat="1" hidden="1" outlineLevel="2" x14ac:dyDescent="0.2">
      <c r="A368" s="174" t="s">
        <v>151</v>
      </c>
      <c r="B368" s="176" t="s">
        <v>2767</v>
      </c>
      <c r="D368" s="172">
        <v>0</v>
      </c>
      <c r="E368" s="172"/>
      <c r="F368" s="172">
        <v>0</v>
      </c>
      <c r="G368" s="172"/>
      <c r="H368" s="172">
        <v>0</v>
      </c>
      <c r="I368" s="168"/>
      <c r="K368" s="175">
        <v>2</v>
      </c>
    </row>
    <row r="369" spans="1:12" s="174" customFormat="1" hidden="1" outlineLevel="2" x14ac:dyDescent="0.2">
      <c r="A369" s="174" t="s">
        <v>152</v>
      </c>
      <c r="B369" s="176" t="s">
        <v>2768</v>
      </c>
      <c r="D369" s="172">
        <v>2666.5599999999977</v>
      </c>
      <c r="E369" s="172"/>
      <c r="F369" s="172">
        <v>21831.85</v>
      </c>
      <c r="G369" s="172"/>
      <c r="H369" s="172">
        <v>-1436.9700000000012</v>
      </c>
      <c r="I369" s="168"/>
      <c r="K369" s="175">
        <v>1</v>
      </c>
    </row>
    <row r="370" spans="1:12" s="174" customFormat="1" hidden="1" outlineLevel="2" x14ac:dyDescent="0.2">
      <c r="A370" s="174" t="s">
        <v>153</v>
      </c>
      <c r="B370" s="176" t="s">
        <v>2769</v>
      </c>
      <c r="D370" s="172">
        <v>495.14999999999964</v>
      </c>
      <c r="E370" s="172"/>
      <c r="F370" s="172">
        <v>5746.61</v>
      </c>
      <c r="G370" s="172"/>
      <c r="H370" s="172">
        <v>2221.1599999999985</v>
      </c>
      <c r="I370" s="168"/>
      <c r="K370" s="175">
        <v>1</v>
      </c>
    </row>
    <row r="371" spans="1:12" s="174" customFormat="1" hidden="1" outlineLevel="2" x14ac:dyDescent="0.2">
      <c r="A371" s="174" t="s">
        <v>154</v>
      </c>
      <c r="B371" s="176" t="s">
        <v>2770</v>
      </c>
      <c r="D371" s="172">
        <v>-507.18000000000029</v>
      </c>
      <c r="E371" s="172"/>
      <c r="F371" s="172">
        <v>6250.69</v>
      </c>
      <c r="G371" s="172"/>
      <c r="H371" s="172">
        <v>-577.47000000000025</v>
      </c>
      <c r="I371" s="168"/>
      <c r="K371" s="175">
        <v>1</v>
      </c>
    </row>
    <row r="372" spans="1:12" s="174" customFormat="1" hidden="1" outlineLevel="2" x14ac:dyDescent="0.2">
      <c r="A372" s="174" t="s">
        <v>155</v>
      </c>
      <c r="B372" s="176" t="s">
        <v>2771</v>
      </c>
      <c r="D372" s="172">
        <v>0</v>
      </c>
      <c r="E372" s="172"/>
      <c r="F372" s="172">
        <v>0</v>
      </c>
      <c r="G372" s="172"/>
      <c r="H372" s="172">
        <v>0</v>
      </c>
      <c r="I372" s="168"/>
      <c r="K372" s="175">
        <v>2</v>
      </c>
    </row>
    <row r="373" spans="1:12" s="174" customFormat="1" hidden="1" outlineLevel="2" x14ac:dyDescent="0.2">
      <c r="A373" s="174" t="s">
        <v>156</v>
      </c>
      <c r="B373" s="176" t="s">
        <v>2772</v>
      </c>
      <c r="D373" s="172">
        <v>0</v>
      </c>
      <c r="E373" s="172"/>
      <c r="F373" s="172">
        <v>0</v>
      </c>
      <c r="G373" s="172"/>
      <c r="H373" s="172">
        <v>0</v>
      </c>
      <c r="I373" s="168"/>
      <c r="K373" s="175">
        <v>2</v>
      </c>
    </row>
    <row r="374" spans="1:12" hidden="1" outlineLevel="2" x14ac:dyDescent="0.2">
      <c r="A374" s="158" t="s">
        <v>157</v>
      </c>
      <c r="B374" s="176" t="s">
        <v>2773</v>
      </c>
      <c r="D374" s="172">
        <v>0</v>
      </c>
      <c r="E374" s="172"/>
      <c r="F374" s="172">
        <v>0</v>
      </c>
      <c r="G374" s="172"/>
      <c r="H374" s="172">
        <v>0</v>
      </c>
      <c r="I374" s="168"/>
      <c r="J374" s="158"/>
      <c r="K374" s="175">
        <v>2</v>
      </c>
      <c r="L374" s="158"/>
    </row>
    <row r="375" spans="1:12" s="174" customFormat="1" hidden="1" outlineLevel="2" x14ac:dyDescent="0.2">
      <c r="A375" s="174" t="s">
        <v>104</v>
      </c>
      <c r="B375" s="176" t="s">
        <v>2774</v>
      </c>
      <c r="D375" s="172">
        <v>0</v>
      </c>
      <c r="E375" s="172"/>
      <c r="F375" s="172">
        <v>0</v>
      </c>
      <c r="G375" s="172"/>
      <c r="H375" s="172">
        <v>0</v>
      </c>
      <c r="I375" s="168"/>
      <c r="K375" s="175">
        <v>2</v>
      </c>
    </row>
    <row r="376" spans="1:12" s="174" customFormat="1" hidden="1" outlineLevel="2" x14ac:dyDescent="0.2">
      <c r="A376" s="174" t="s">
        <v>158</v>
      </c>
      <c r="B376" s="176" t="s">
        <v>2775</v>
      </c>
      <c r="D376" s="172">
        <v>0</v>
      </c>
      <c r="E376" s="172"/>
      <c r="F376" s="172">
        <v>0</v>
      </c>
      <c r="G376" s="172"/>
      <c r="H376" s="172">
        <v>0</v>
      </c>
      <c r="I376" s="168"/>
      <c r="K376" s="175">
        <v>2</v>
      </c>
    </row>
    <row r="377" spans="1:12" s="174" customFormat="1" hidden="1" outlineLevel="2" x14ac:dyDescent="0.2">
      <c r="A377" s="174" t="s">
        <v>159</v>
      </c>
      <c r="B377" s="176" t="s">
        <v>2776</v>
      </c>
      <c r="D377" s="172">
        <v>0</v>
      </c>
      <c r="E377" s="172"/>
      <c r="F377" s="172">
        <v>0</v>
      </c>
      <c r="G377" s="172"/>
      <c r="H377" s="172">
        <v>0</v>
      </c>
      <c r="I377" s="168"/>
      <c r="K377" s="175">
        <v>2</v>
      </c>
    </row>
    <row r="378" spans="1:12" s="174" customFormat="1" hidden="1" outlineLevel="2" x14ac:dyDescent="0.2">
      <c r="A378" s="174" t="s">
        <v>160</v>
      </c>
      <c r="B378" s="176" t="s">
        <v>2777</v>
      </c>
      <c r="D378" s="172">
        <v>0</v>
      </c>
      <c r="E378" s="172"/>
      <c r="F378" s="172">
        <v>0</v>
      </c>
      <c r="G378" s="172"/>
      <c r="H378" s="172">
        <v>0</v>
      </c>
      <c r="I378" s="168"/>
      <c r="K378" s="175">
        <v>2</v>
      </c>
    </row>
    <row r="379" spans="1:12" s="174" customFormat="1" hidden="1" outlineLevel="2" x14ac:dyDescent="0.2">
      <c r="A379" s="174" t="s">
        <v>1439</v>
      </c>
      <c r="B379" s="176" t="s">
        <v>2778</v>
      </c>
      <c r="D379" s="172">
        <v>0</v>
      </c>
      <c r="E379" s="172"/>
      <c r="F379" s="172">
        <v>0</v>
      </c>
      <c r="G379" s="172"/>
      <c r="H379" s="172">
        <v>0</v>
      </c>
      <c r="I379" s="168"/>
      <c r="K379" s="175">
        <v>2</v>
      </c>
    </row>
    <row r="380" spans="1:12" s="174" customFormat="1" hidden="1" outlineLevel="2" x14ac:dyDescent="0.2">
      <c r="A380" s="174" t="s">
        <v>161</v>
      </c>
      <c r="B380" s="176" t="s">
        <v>2779</v>
      </c>
      <c r="D380" s="172">
        <v>0</v>
      </c>
      <c r="E380" s="172"/>
      <c r="F380" s="172">
        <v>0</v>
      </c>
      <c r="G380" s="172"/>
      <c r="H380" s="172">
        <v>0</v>
      </c>
      <c r="I380" s="168"/>
      <c r="K380" s="175">
        <v>2</v>
      </c>
    </row>
    <row r="381" spans="1:12" s="174" customFormat="1" hidden="1" outlineLevel="2" x14ac:dyDescent="0.2">
      <c r="A381" s="174" t="s">
        <v>162</v>
      </c>
      <c r="B381" s="176" t="s">
        <v>2780</v>
      </c>
      <c r="D381" s="172">
        <v>0</v>
      </c>
      <c r="E381" s="172"/>
      <c r="F381" s="172">
        <v>0</v>
      </c>
      <c r="G381" s="172"/>
      <c r="H381" s="172">
        <v>0</v>
      </c>
      <c r="I381" s="168"/>
      <c r="K381" s="175">
        <v>2</v>
      </c>
    </row>
    <row r="382" spans="1:12" s="174" customFormat="1" hidden="1" outlineLevel="2" x14ac:dyDescent="0.2">
      <c r="A382" s="174" t="s">
        <v>163</v>
      </c>
      <c r="B382" s="176" t="s">
        <v>2781</v>
      </c>
      <c r="D382" s="172">
        <v>0</v>
      </c>
      <c r="E382" s="172"/>
      <c r="F382" s="172">
        <v>0</v>
      </c>
      <c r="G382" s="172"/>
      <c r="H382" s="172">
        <v>0</v>
      </c>
      <c r="I382" s="168"/>
      <c r="K382" s="175">
        <v>2</v>
      </c>
    </row>
    <row r="383" spans="1:12" s="174" customFormat="1" hidden="1" outlineLevel="2" x14ac:dyDescent="0.2">
      <c r="A383" s="174" t="s">
        <v>1655</v>
      </c>
      <c r="B383" s="176" t="s">
        <v>2782</v>
      </c>
      <c r="D383" s="172">
        <v>0</v>
      </c>
      <c r="E383" s="172"/>
      <c r="F383" s="172">
        <v>0</v>
      </c>
      <c r="G383" s="172"/>
      <c r="H383" s="172">
        <v>0</v>
      </c>
      <c r="I383" s="168"/>
      <c r="K383" s="175">
        <v>2</v>
      </c>
    </row>
    <row r="384" spans="1:12" s="174" customFormat="1" hidden="1" outlineLevel="2" x14ac:dyDescent="0.2">
      <c r="A384" s="174" t="s">
        <v>1656</v>
      </c>
      <c r="B384" s="176" t="s">
        <v>2783</v>
      </c>
      <c r="D384" s="172">
        <v>0</v>
      </c>
      <c r="E384" s="172"/>
      <c r="F384" s="172">
        <v>0</v>
      </c>
      <c r="G384" s="172"/>
      <c r="H384" s="172">
        <v>0</v>
      </c>
      <c r="I384" s="168"/>
      <c r="K384" s="175">
        <v>2</v>
      </c>
    </row>
    <row r="385" spans="1:12" s="174" customFormat="1" hidden="1" outlineLevel="2" x14ac:dyDescent="0.2">
      <c r="A385" s="174" t="s">
        <v>164</v>
      </c>
      <c r="B385" s="176" t="s">
        <v>2784</v>
      </c>
      <c r="D385" s="172">
        <v>0</v>
      </c>
      <c r="E385" s="172"/>
      <c r="F385" s="172">
        <v>0</v>
      </c>
      <c r="G385" s="172"/>
      <c r="H385" s="172">
        <v>0</v>
      </c>
      <c r="I385" s="168"/>
      <c r="K385" s="175">
        <v>2</v>
      </c>
    </row>
    <row r="386" spans="1:12" s="174" customFormat="1" hidden="1" outlineLevel="2" x14ac:dyDescent="0.2">
      <c r="A386" s="174" t="s">
        <v>165</v>
      </c>
      <c r="B386" s="176" t="s">
        <v>2785</v>
      </c>
      <c r="D386" s="172">
        <v>0</v>
      </c>
      <c r="E386" s="172"/>
      <c r="F386" s="172">
        <v>0</v>
      </c>
      <c r="G386" s="172"/>
      <c r="H386" s="172">
        <v>0</v>
      </c>
      <c r="I386" s="168"/>
      <c r="K386" s="175">
        <v>2</v>
      </c>
    </row>
    <row r="387" spans="1:12" s="174" customFormat="1" hidden="1" outlineLevel="2" x14ac:dyDescent="0.2">
      <c r="A387" s="174" t="s">
        <v>166</v>
      </c>
      <c r="B387" s="176" t="s">
        <v>2786</v>
      </c>
      <c r="D387" s="172">
        <v>0</v>
      </c>
      <c r="E387" s="172"/>
      <c r="F387" s="172">
        <v>0</v>
      </c>
      <c r="G387" s="172"/>
      <c r="H387" s="172">
        <v>0</v>
      </c>
      <c r="I387" s="168"/>
      <c r="K387" s="175">
        <v>2</v>
      </c>
    </row>
    <row r="388" spans="1:12" s="174" customFormat="1" hidden="1" outlineLevel="2" x14ac:dyDescent="0.2">
      <c r="A388" s="174" t="s">
        <v>167</v>
      </c>
      <c r="B388" s="176" t="s">
        <v>2787</v>
      </c>
      <c r="D388" s="172">
        <v>0</v>
      </c>
      <c r="E388" s="172"/>
      <c r="F388" s="172">
        <v>0</v>
      </c>
      <c r="G388" s="172"/>
      <c r="H388" s="172">
        <v>0</v>
      </c>
      <c r="I388" s="168"/>
      <c r="K388" s="175">
        <v>2</v>
      </c>
    </row>
    <row r="389" spans="1:12" s="174" customFormat="1" hidden="1" outlineLevel="2" x14ac:dyDescent="0.2">
      <c r="A389" s="174" t="s">
        <v>168</v>
      </c>
      <c r="B389" s="176" t="s">
        <v>2788</v>
      </c>
      <c r="D389" s="172">
        <v>0</v>
      </c>
      <c r="E389" s="172"/>
      <c r="F389" s="172">
        <v>0</v>
      </c>
      <c r="G389" s="172"/>
      <c r="H389" s="172">
        <v>0</v>
      </c>
      <c r="I389" s="168"/>
      <c r="K389" s="175">
        <v>2</v>
      </c>
    </row>
    <row r="390" spans="1:12" s="174" customFormat="1" ht="12.75" hidden="1" customHeight="1" outlineLevel="2" x14ac:dyDescent="0.2">
      <c r="A390" s="174" t="s">
        <v>169</v>
      </c>
      <c r="B390" s="176" t="s">
        <v>2789</v>
      </c>
      <c r="D390" s="172">
        <v>0</v>
      </c>
      <c r="E390" s="172"/>
      <c r="F390" s="172">
        <v>0</v>
      </c>
      <c r="G390" s="172"/>
      <c r="H390" s="172">
        <v>0</v>
      </c>
      <c r="I390" s="168"/>
      <c r="K390" s="175">
        <v>2</v>
      </c>
    </row>
    <row r="391" spans="1:12" hidden="1" outlineLevel="2" x14ac:dyDescent="0.2">
      <c r="A391" s="158" t="s">
        <v>170</v>
      </c>
      <c r="B391" s="176" t="s">
        <v>2790</v>
      </c>
      <c r="D391" s="172">
        <v>0</v>
      </c>
      <c r="E391" s="172"/>
      <c r="F391" s="172">
        <v>0</v>
      </c>
      <c r="G391" s="172"/>
      <c r="H391" s="172">
        <v>0</v>
      </c>
      <c r="I391" s="168"/>
      <c r="J391" s="158"/>
      <c r="K391" s="175">
        <v>2</v>
      </c>
      <c r="L391" s="158"/>
    </row>
    <row r="392" spans="1:12" s="174" customFormat="1" hidden="1" outlineLevel="2" x14ac:dyDescent="0.2">
      <c r="A392" s="174" t="s">
        <v>171</v>
      </c>
      <c r="B392" s="176" t="s">
        <v>2791</v>
      </c>
      <c r="D392" s="172">
        <v>0</v>
      </c>
      <c r="E392" s="172"/>
      <c r="F392" s="172">
        <v>0</v>
      </c>
      <c r="G392" s="172"/>
      <c r="H392" s="172">
        <v>0</v>
      </c>
      <c r="I392" s="168"/>
      <c r="K392" s="175">
        <v>2</v>
      </c>
    </row>
    <row r="393" spans="1:12" s="174" customFormat="1" hidden="1" outlineLevel="2" x14ac:dyDescent="0.2">
      <c r="A393" s="174" t="s">
        <v>172</v>
      </c>
      <c r="B393" s="176" t="s">
        <v>2792</v>
      </c>
      <c r="D393" s="172">
        <v>0</v>
      </c>
      <c r="E393" s="172"/>
      <c r="F393" s="172">
        <v>0</v>
      </c>
      <c r="G393" s="172"/>
      <c r="H393" s="172">
        <v>0</v>
      </c>
      <c r="I393" s="168"/>
      <c r="K393" s="175">
        <v>2</v>
      </c>
    </row>
    <row r="394" spans="1:12" s="174" customFormat="1" hidden="1" outlineLevel="2" x14ac:dyDescent="0.2">
      <c r="A394" s="174" t="s">
        <v>173</v>
      </c>
      <c r="B394" s="176" t="s">
        <v>2793</v>
      </c>
      <c r="D394" s="172">
        <v>0</v>
      </c>
      <c r="E394" s="172"/>
      <c r="F394" s="172">
        <v>0</v>
      </c>
      <c r="G394" s="172"/>
      <c r="H394" s="172">
        <v>0</v>
      </c>
      <c r="I394" s="168"/>
      <c r="K394" s="175">
        <v>2</v>
      </c>
    </row>
    <row r="395" spans="1:12" s="174" customFormat="1" hidden="1" outlineLevel="2" x14ac:dyDescent="0.2">
      <c r="A395" s="174" t="s">
        <v>1360</v>
      </c>
      <c r="B395" s="176" t="s">
        <v>2794</v>
      </c>
      <c r="D395" s="172">
        <v>0</v>
      </c>
      <c r="E395" s="172"/>
      <c r="F395" s="172">
        <v>0</v>
      </c>
      <c r="G395" s="172"/>
      <c r="H395" s="172">
        <v>0</v>
      </c>
      <c r="I395" s="168"/>
      <c r="K395" s="175">
        <v>2</v>
      </c>
    </row>
    <row r="396" spans="1:12" s="174" customFormat="1" hidden="1" outlineLevel="2" x14ac:dyDescent="0.2">
      <c r="A396" s="174" t="s">
        <v>176</v>
      </c>
      <c r="B396" s="176" t="s">
        <v>2795</v>
      </c>
      <c r="D396" s="172">
        <v>0</v>
      </c>
      <c r="E396" s="172"/>
      <c r="F396" s="172">
        <v>0</v>
      </c>
      <c r="G396" s="172"/>
      <c r="H396" s="172">
        <v>0</v>
      </c>
      <c r="I396" s="168"/>
      <c r="K396" s="175">
        <v>2</v>
      </c>
    </row>
    <row r="397" spans="1:12" s="174" customFormat="1" outlineLevel="1" collapsed="1" x14ac:dyDescent="0.2">
      <c r="B397" s="165" t="s">
        <v>177</v>
      </c>
      <c r="D397" s="172">
        <v>-14941.250000000005</v>
      </c>
      <c r="E397" s="172"/>
      <c r="F397" s="172">
        <v>64585.020000000004</v>
      </c>
      <c r="G397" s="172"/>
      <c r="H397" s="172">
        <v>11768.600000000002</v>
      </c>
      <c r="I397" s="168"/>
      <c r="K397" s="175">
        <v>1</v>
      </c>
    </row>
    <row r="398" spans="1:12" s="174" customFormat="1" outlineLevel="1" x14ac:dyDescent="0.2">
      <c r="A398" s="174" t="s">
        <v>1645</v>
      </c>
      <c r="B398" s="176" t="s">
        <v>1361</v>
      </c>
      <c r="D398" s="172">
        <v>-21500.44</v>
      </c>
      <c r="E398" s="172"/>
      <c r="F398" s="172">
        <v>0</v>
      </c>
      <c r="G398" s="172"/>
      <c r="H398" s="172">
        <v>-22650.040000000005</v>
      </c>
      <c r="I398" s="168"/>
      <c r="K398" s="175">
        <v>1</v>
      </c>
    </row>
    <row r="399" spans="1:12" s="174" customFormat="1" hidden="1" outlineLevel="1" x14ac:dyDescent="0.2">
      <c r="A399" s="174" t="s">
        <v>115</v>
      </c>
      <c r="B399" s="176" t="s">
        <v>1362</v>
      </c>
      <c r="D399" s="172">
        <v>0</v>
      </c>
      <c r="E399" s="172"/>
      <c r="F399" s="172">
        <v>0</v>
      </c>
      <c r="G399" s="172"/>
      <c r="H399" s="172">
        <v>0</v>
      </c>
      <c r="I399" s="168"/>
      <c r="K399" s="175">
        <v>2</v>
      </c>
    </row>
    <row r="400" spans="1:12" s="174" customFormat="1" hidden="1" outlineLevel="1" x14ac:dyDescent="0.2">
      <c r="A400" s="174" t="s">
        <v>1095</v>
      </c>
      <c r="B400" s="176" t="s">
        <v>2796</v>
      </c>
      <c r="D400" s="172">
        <v>0</v>
      </c>
      <c r="E400" s="172"/>
      <c r="F400" s="172">
        <v>0</v>
      </c>
      <c r="G400" s="172"/>
      <c r="H400" s="172">
        <v>0</v>
      </c>
      <c r="I400" s="168"/>
      <c r="K400" s="175">
        <v>2</v>
      </c>
    </row>
    <row r="401" spans="1:11" s="174" customFormat="1" hidden="1" outlineLevel="1" x14ac:dyDescent="0.2">
      <c r="A401" s="174" t="s">
        <v>178</v>
      </c>
      <c r="B401" s="165" t="s">
        <v>2797</v>
      </c>
      <c r="D401" s="177">
        <v>0</v>
      </c>
      <c r="E401" s="172"/>
      <c r="F401" s="177">
        <v>0</v>
      </c>
      <c r="G401" s="172"/>
      <c r="H401" s="177">
        <v>0</v>
      </c>
      <c r="I401" s="168"/>
      <c r="K401" s="175">
        <v>2</v>
      </c>
    </row>
    <row r="402" spans="1:11" s="174" customFormat="1" outlineLevel="1" x14ac:dyDescent="0.2">
      <c r="B402" s="178" t="s">
        <v>179</v>
      </c>
      <c r="D402" s="201">
        <v>-263195.21999999997</v>
      </c>
      <c r="E402" s="172"/>
      <c r="F402" s="201">
        <v>522337.77999999997</v>
      </c>
      <c r="G402" s="172"/>
      <c r="H402" s="201">
        <v>-207077.89000000016</v>
      </c>
      <c r="I402" s="168"/>
      <c r="K402" s="175">
        <v>1</v>
      </c>
    </row>
    <row r="403" spans="1:11" s="174" customFormat="1" outlineLevel="1" x14ac:dyDescent="0.2">
      <c r="B403" s="171" t="s">
        <v>180</v>
      </c>
      <c r="D403" s="172"/>
      <c r="E403" s="172"/>
      <c r="F403" s="172"/>
      <c r="G403" s="172"/>
      <c r="H403" s="172"/>
      <c r="I403" s="168"/>
      <c r="K403" s="175"/>
    </row>
    <row r="404" spans="1:11" s="174" customFormat="1" hidden="1" outlineLevel="2" x14ac:dyDescent="0.2">
      <c r="A404" s="174" t="s">
        <v>181</v>
      </c>
      <c r="B404" s="176" t="s">
        <v>2798</v>
      </c>
      <c r="D404" s="172">
        <v>0</v>
      </c>
      <c r="E404" s="172"/>
      <c r="F404" s="172">
        <v>0</v>
      </c>
      <c r="G404" s="172"/>
      <c r="H404" s="172">
        <v>0</v>
      </c>
      <c r="I404" s="168"/>
      <c r="K404" s="175">
        <v>2</v>
      </c>
    </row>
    <row r="405" spans="1:11" s="174" customFormat="1" hidden="1" outlineLevel="2" x14ac:dyDescent="0.2">
      <c r="A405" s="174" t="s">
        <v>189</v>
      </c>
      <c r="B405" s="176" t="s">
        <v>2799</v>
      </c>
      <c r="D405" s="172">
        <v>0</v>
      </c>
      <c r="E405" s="172"/>
      <c r="F405" s="172">
        <v>0</v>
      </c>
      <c r="G405" s="172"/>
      <c r="H405" s="172">
        <v>0</v>
      </c>
      <c r="I405" s="168"/>
      <c r="K405" s="175">
        <v>2</v>
      </c>
    </row>
    <row r="406" spans="1:11" s="174" customFormat="1" hidden="1" outlineLevel="2" x14ac:dyDescent="0.2">
      <c r="A406" s="174" t="s">
        <v>190</v>
      </c>
      <c r="B406" s="176" t="s">
        <v>2800</v>
      </c>
      <c r="D406" s="172">
        <v>0</v>
      </c>
      <c r="E406" s="172"/>
      <c r="F406" s="172">
        <v>0</v>
      </c>
      <c r="G406" s="172"/>
      <c r="H406" s="172">
        <v>0</v>
      </c>
      <c r="I406" s="168"/>
      <c r="K406" s="175">
        <v>2</v>
      </c>
    </row>
    <row r="407" spans="1:11" s="174" customFormat="1" hidden="1" outlineLevel="2" x14ac:dyDescent="0.2">
      <c r="A407" s="174" t="s">
        <v>191</v>
      </c>
      <c r="B407" s="176" t="s">
        <v>2801</v>
      </c>
      <c r="D407" s="172">
        <v>0</v>
      </c>
      <c r="E407" s="172"/>
      <c r="F407" s="172">
        <v>0</v>
      </c>
      <c r="G407" s="172"/>
      <c r="H407" s="172">
        <v>0</v>
      </c>
      <c r="I407" s="168"/>
      <c r="K407" s="175">
        <v>2</v>
      </c>
    </row>
    <row r="408" spans="1:11" s="174" customFormat="1" hidden="1" outlineLevel="2" x14ac:dyDescent="0.2">
      <c r="A408" s="174" t="s">
        <v>1287</v>
      </c>
      <c r="B408" s="176" t="s">
        <v>2802</v>
      </c>
      <c r="D408" s="172">
        <v>0</v>
      </c>
      <c r="E408" s="172"/>
      <c r="F408" s="172">
        <v>0</v>
      </c>
      <c r="G408" s="172"/>
      <c r="H408" s="172">
        <v>0</v>
      </c>
      <c r="I408" s="168"/>
      <c r="K408" s="175">
        <v>2</v>
      </c>
    </row>
    <row r="409" spans="1:11" s="174" customFormat="1" hidden="1" outlineLevel="2" x14ac:dyDescent="0.2">
      <c r="A409" s="174" t="s">
        <v>192</v>
      </c>
      <c r="B409" s="176" t="s">
        <v>2803</v>
      </c>
      <c r="D409" s="172">
        <v>0</v>
      </c>
      <c r="E409" s="172"/>
      <c r="F409" s="172">
        <v>0</v>
      </c>
      <c r="G409" s="172"/>
      <c r="H409" s="172">
        <v>0</v>
      </c>
      <c r="I409" s="168"/>
      <c r="K409" s="175">
        <v>2</v>
      </c>
    </row>
    <row r="410" spans="1:11" s="174" customFormat="1" hidden="1" outlineLevel="2" x14ac:dyDescent="0.2">
      <c r="A410" s="174" t="s">
        <v>193</v>
      </c>
      <c r="B410" s="176" t="s">
        <v>2804</v>
      </c>
      <c r="D410" s="172">
        <v>0</v>
      </c>
      <c r="E410" s="172"/>
      <c r="F410" s="172">
        <v>0</v>
      </c>
      <c r="G410" s="172"/>
      <c r="H410" s="172">
        <v>0</v>
      </c>
      <c r="I410" s="168"/>
      <c r="K410" s="175">
        <v>2</v>
      </c>
    </row>
    <row r="411" spans="1:11" s="174" customFormat="1" hidden="1" outlineLevel="2" x14ac:dyDescent="0.2">
      <c r="A411" s="174" t="s">
        <v>194</v>
      </c>
      <c r="B411" s="176" t="s">
        <v>2805</v>
      </c>
      <c r="D411" s="172">
        <v>0</v>
      </c>
      <c r="E411" s="172"/>
      <c r="F411" s="172">
        <v>0</v>
      </c>
      <c r="G411" s="172"/>
      <c r="H411" s="172">
        <v>0</v>
      </c>
      <c r="I411" s="168"/>
      <c r="K411" s="175">
        <v>2</v>
      </c>
    </row>
    <row r="412" spans="1:11" s="174" customFormat="1" hidden="1" outlineLevel="2" x14ac:dyDescent="0.2">
      <c r="A412" s="174" t="s">
        <v>195</v>
      </c>
      <c r="B412" s="176" t="s">
        <v>2806</v>
      </c>
      <c r="D412" s="172">
        <v>0</v>
      </c>
      <c r="E412" s="172"/>
      <c r="F412" s="172">
        <v>0</v>
      </c>
      <c r="G412" s="172"/>
      <c r="H412" s="172">
        <v>0</v>
      </c>
      <c r="I412" s="168"/>
      <c r="K412" s="175">
        <v>2</v>
      </c>
    </row>
    <row r="413" spans="1:11" s="174" customFormat="1" hidden="1" outlineLevel="2" x14ac:dyDescent="0.2">
      <c r="A413" s="174" t="s">
        <v>182</v>
      </c>
      <c r="B413" s="176" t="s">
        <v>2807</v>
      </c>
      <c r="D413" s="172">
        <v>0</v>
      </c>
      <c r="E413" s="172"/>
      <c r="F413" s="172">
        <v>0</v>
      </c>
      <c r="G413" s="172"/>
      <c r="H413" s="172">
        <v>0</v>
      </c>
      <c r="I413" s="168"/>
      <c r="K413" s="175">
        <v>2</v>
      </c>
    </row>
    <row r="414" spans="1:11" s="174" customFormat="1" hidden="1" outlineLevel="1" collapsed="1" x14ac:dyDescent="0.2">
      <c r="B414" s="165" t="s">
        <v>1363</v>
      </c>
      <c r="D414" s="172">
        <v>0</v>
      </c>
      <c r="E414" s="172"/>
      <c r="F414" s="172">
        <v>0</v>
      </c>
      <c r="G414" s="172"/>
      <c r="H414" s="172">
        <v>0</v>
      </c>
      <c r="I414" s="168"/>
      <c r="K414" s="175">
        <v>2</v>
      </c>
    </row>
    <row r="415" spans="1:11" s="174" customFormat="1" hidden="1" outlineLevel="2" x14ac:dyDescent="0.2">
      <c r="A415" s="174" t="s">
        <v>1364</v>
      </c>
      <c r="B415" s="176" t="s">
        <v>2808</v>
      </c>
      <c r="D415" s="172">
        <v>0</v>
      </c>
      <c r="E415" s="172"/>
      <c r="F415" s="172">
        <v>0</v>
      </c>
      <c r="G415" s="172"/>
      <c r="H415" s="172">
        <v>0</v>
      </c>
      <c r="I415" s="168"/>
      <c r="K415" s="175">
        <v>2</v>
      </c>
    </row>
    <row r="416" spans="1:11" s="174" customFormat="1" hidden="1" outlineLevel="2" x14ac:dyDescent="0.2">
      <c r="A416" s="174" t="s">
        <v>183</v>
      </c>
      <c r="B416" s="176" t="s">
        <v>2809</v>
      </c>
      <c r="D416" s="172">
        <v>0</v>
      </c>
      <c r="E416" s="172"/>
      <c r="F416" s="172">
        <v>0</v>
      </c>
      <c r="G416" s="172"/>
      <c r="H416" s="172">
        <v>0</v>
      </c>
      <c r="I416" s="168"/>
      <c r="K416" s="175">
        <v>2</v>
      </c>
    </row>
    <row r="417" spans="1:12" s="174" customFormat="1" hidden="1" outlineLevel="2" x14ac:dyDescent="0.2">
      <c r="A417" s="174" t="s">
        <v>184</v>
      </c>
      <c r="B417" s="176" t="s">
        <v>2810</v>
      </c>
      <c r="D417" s="172">
        <v>0</v>
      </c>
      <c r="E417" s="172"/>
      <c r="F417" s="172">
        <v>0</v>
      </c>
      <c r="G417" s="172"/>
      <c r="H417" s="172">
        <v>0</v>
      </c>
      <c r="I417" s="168"/>
      <c r="K417" s="175">
        <v>2</v>
      </c>
    </row>
    <row r="418" spans="1:12" s="174" customFormat="1" hidden="1" outlineLevel="2" x14ac:dyDescent="0.2">
      <c r="A418" s="174" t="s">
        <v>185</v>
      </c>
      <c r="B418" s="176" t="s">
        <v>2811</v>
      </c>
      <c r="D418" s="172">
        <v>0</v>
      </c>
      <c r="E418" s="172"/>
      <c r="F418" s="172">
        <v>0</v>
      </c>
      <c r="G418" s="172"/>
      <c r="H418" s="172">
        <v>0</v>
      </c>
      <c r="I418" s="168"/>
      <c r="K418" s="175">
        <v>2</v>
      </c>
    </row>
    <row r="419" spans="1:12" s="174" customFormat="1" hidden="1" outlineLevel="2" x14ac:dyDescent="0.2">
      <c r="A419" s="174" t="s">
        <v>186</v>
      </c>
      <c r="B419" s="176" t="s">
        <v>2812</v>
      </c>
      <c r="D419" s="172">
        <v>0</v>
      </c>
      <c r="E419" s="172"/>
      <c r="F419" s="172">
        <v>5986202.0900000008</v>
      </c>
      <c r="G419" s="172"/>
      <c r="H419" s="172">
        <v>-116644.23000000045</v>
      </c>
      <c r="I419" s="168"/>
      <c r="K419" s="175">
        <v>1</v>
      </c>
    </row>
    <row r="420" spans="1:12" s="174" customFormat="1" hidden="1" outlineLevel="2" x14ac:dyDescent="0.2">
      <c r="A420" s="174" t="s">
        <v>187</v>
      </c>
      <c r="B420" s="176" t="s">
        <v>2813</v>
      </c>
      <c r="D420" s="172">
        <v>0</v>
      </c>
      <c r="E420" s="172"/>
      <c r="F420" s="172">
        <v>0</v>
      </c>
      <c r="G420" s="172"/>
      <c r="H420" s="172">
        <v>0</v>
      </c>
      <c r="I420" s="168"/>
      <c r="K420" s="175">
        <v>2</v>
      </c>
    </row>
    <row r="421" spans="1:12" s="174" customFormat="1" hidden="1" outlineLevel="2" x14ac:dyDescent="0.2">
      <c r="A421" s="174" t="s">
        <v>188</v>
      </c>
      <c r="B421" s="176" t="s">
        <v>2814</v>
      </c>
      <c r="D421" s="172">
        <v>0</v>
      </c>
      <c r="E421" s="172"/>
      <c r="F421" s="172">
        <v>0</v>
      </c>
      <c r="G421" s="172"/>
      <c r="H421" s="172">
        <v>0</v>
      </c>
      <c r="I421" s="168"/>
      <c r="K421" s="175">
        <v>2</v>
      </c>
    </row>
    <row r="422" spans="1:12" s="174" customFormat="1" hidden="1" outlineLevel="2" x14ac:dyDescent="0.2">
      <c r="A422" s="174" t="s">
        <v>196</v>
      </c>
      <c r="B422" s="176" t="s">
        <v>2815</v>
      </c>
      <c r="D422" s="172">
        <v>0</v>
      </c>
      <c r="E422" s="172"/>
      <c r="F422" s="172">
        <v>0</v>
      </c>
      <c r="G422" s="172"/>
      <c r="H422" s="172">
        <v>0</v>
      </c>
      <c r="I422" s="168"/>
      <c r="K422" s="175">
        <v>2</v>
      </c>
    </row>
    <row r="423" spans="1:12" s="174" customFormat="1" hidden="1" outlineLevel="2" x14ac:dyDescent="0.2">
      <c r="A423" s="174" t="s">
        <v>197</v>
      </c>
      <c r="B423" s="176" t="s">
        <v>2816</v>
      </c>
      <c r="D423" s="172">
        <v>0</v>
      </c>
      <c r="E423" s="172"/>
      <c r="F423" s="172">
        <v>0</v>
      </c>
      <c r="G423" s="172"/>
      <c r="H423" s="172">
        <v>-181909</v>
      </c>
      <c r="I423" s="168"/>
      <c r="K423" s="175">
        <v>1</v>
      </c>
    </row>
    <row r="424" spans="1:12" s="174" customFormat="1" outlineLevel="1" collapsed="1" x14ac:dyDescent="0.2">
      <c r="B424" s="165" t="s">
        <v>198</v>
      </c>
      <c r="D424" s="172">
        <v>0</v>
      </c>
      <c r="E424" s="172"/>
      <c r="F424" s="172">
        <v>5986202.0900000008</v>
      </c>
      <c r="G424" s="172"/>
      <c r="H424" s="172">
        <v>-298553.23000000045</v>
      </c>
      <c r="I424" s="168"/>
      <c r="K424" s="175">
        <v>1</v>
      </c>
    </row>
    <row r="425" spans="1:12" s="174" customFormat="1" hidden="1" outlineLevel="1" x14ac:dyDescent="0.2">
      <c r="A425" s="174" t="s">
        <v>1401</v>
      </c>
      <c r="B425" s="165" t="s">
        <v>2817</v>
      </c>
      <c r="D425" s="172">
        <v>0</v>
      </c>
      <c r="E425" s="172"/>
      <c r="F425" s="172">
        <v>0</v>
      </c>
      <c r="G425" s="172"/>
      <c r="H425" s="172">
        <v>0</v>
      </c>
      <c r="I425" s="168"/>
      <c r="K425" s="175">
        <v>2</v>
      </c>
    </row>
    <row r="426" spans="1:12" s="174" customFormat="1" hidden="1" x14ac:dyDescent="0.2">
      <c r="A426" s="174" t="s">
        <v>199</v>
      </c>
      <c r="B426" s="165" t="s">
        <v>2818</v>
      </c>
      <c r="D426" s="177">
        <v>0</v>
      </c>
      <c r="E426" s="172"/>
      <c r="F426" s="177">
        <v>0</v>
      </c>
      <c r="G426" s="172"/>
      <c r="H426" s="177">
        <v>0</v>
      </c>
      <c r="I426" s="168"/>
      <c r="K426" s="175">
        <v>2</v>
      </c>
    </row>
    <row r="427" spans="1:12" s="174" customFormat="1" x14ac:dyDescent="0.2">
      <c r="B427" s="178" t="s">
        <v>200</v>
      </c>
      <c r="D427" s="201">
        <v>0</v>
      </c>
      <c r="E427" s="172"/>
      <c r="F427" s="201">
        <v>5986202.0900000008</v>
      </c>
      <c r="G427" s="172"/>
      <c r="H427" s="201">
        <v>-298553.23000000045</v>
      </c>
      <c r="I427" s="168"/>
      <c r="K427" s="175">
        <v>1</v>
      </c>
    </row>
    <row r="428" spans="1:12" s="174" customFormat="1" x14ac:dyDescent="0.2">
      <c r="B428" s="178"/>
      <c r="D428" s="172"/>
      <c r="E428" s="172"/>
      <c r="F428" s="172"/>
      <c r="G428" s="172"/>
      <c r="H428" s="172"/>
      <c r="I428" s="168"/>
      <c r="K428" s="175"/>
    </row>
    <row r="429" spans="1:12" s="174" customFormat="1" ht="13.5" thickBot="1" x14ac:dyDescent="0.25">
      <c r="B429" s="170" t="s">
        <v>201</v>
      </c>
      <c r="D429" s="179">
        <v>-263195.21999999997</v>
      </c>
      <c r="E429" s="172"/>
      <c r="F429" s="179">
        <v>6508539.870000001</v>
      </c>
      <c r="G429" s="172"/>
      <c r="H429" s="179">
        <v>-505631.12000000058</v>
      </c>
      <c r="I429" s="168"/>
      <c r="K429" s="175">
        <v>1</v>
      </c>
    </row>
    <row r="430" spans="1:12" s="174" customFormat="1" ht="13.5" thickTop="1" x14ac:dyDescent="0.2">
      <c r="B430" s="171" t="s">
        <v>202</v>
      </c>
      <c r="D430" s="172"/>
      <c r="E430" s="172"/>
      <c r="F430" s="172"/>
      <c r="G430" s="172"/>
      <c r="H430" s="172"/>
      <c r="I430" s="168"/>
      <c r="K430" s="175"/>
    </row>
    <row r="431" spans="1:12" hidden="1" outlineLevel="2" x14ac:dyDescent="0.2">
      <c r="A431" s="158" t="s">
        <v>203</v>
      </c>
      <c r="B431" s="176" t="s">
        <v>2819</v>
      </c>
      <c r="D431" s="172">
        <v>0</v>
      </c>
      <c r="E431" s="172"/>
      <c r="F431" s="172">
        <v>0</v>
      </c>
      <c r="G431" s="172"/>
      <c r="H431" s="172">
        <v>0</v>
      </c>
      <c r="I431" s="168"/>
      <c r="J431" s="158"/>
      <c r="K431" s="175">
        <v>2</v>
      </c>
      <c r="L431" s="158"/>
    </row>
    <row r="432" spans="1:12" hidden="1" outlineLevel="2" x14ac:dyDescent="0.2">
      <c r="A432" s="158" t="s">
        <v>204</v>
      </c>
      <c r="B432" s="176" t="s">
        <v>2820</v>
      </c>
      <c r="D432" s="172">
        <v>0</v>
      </c>
      <c r="E432" s="172"/>
      <c r="F432" s="172">
        <v>0</v>
      </c>
      <c r="G432" s="172"/>
      <c r="H432" s="172">
        <v>0</v>
      </c>
      <c r="I432" s="168"/>
      <c r="J432" s="158"/>
      <c r="K432" s="175">
        <v>2</v>
      </c>
      <c r="L432" s="158"/>
    </row>
    <row r="433" spans="1:12" hidden="1" outlineLevel="2" x14ac:dyDescent="0.2">
      <c r="A433" s="158" t="s">
        <v>205</v>
      </c>
      <c r="B433" s="176" t="s">
        <v>2821</v>
      </c>
      <c r="D433" s="172">
        <v>0</v>
      </c>
      <c r="E433" s="172"/>
      <c r="F433" s="172">
        <v>0</v>
      </c>
      <c r="G433" s="172"/>
      <c r="H433" s="172">
        <v>0</v>
      </c>
      <c r="I433" s="168"/>
      <c r="J433" s="158"/>
      <c r="K433" s="175">
        <v>2</v>
      </c>
      <c r="L433" s="158"/>
    </row>
    <row r="434" spans="1:12" hidden="1" outlineLevel="2" x14ac:dyDescent="0.2">
      <c r="A434" s="158" t="s">
        <v>1066</v>
      </c>
      <c r="B434" s="176" t="s">
        <v>2822</v>
      </c>
      <c r="D434" s="172">
        <v>0</v>
      </c>
      <c r="E434" s="172"/>
      <c r="F434" s="172">
        <v>0</v>
      </c>
      <c r="G434" s="172"/>
      <c r="H434" s="172">
        <v>0</v>
      </c>
      <c r="I434" s="168"/>
      <c r="J434" s="158"/>
      <c r="K434" s="175">
        <v>2</v>
      </c>
      <c r="L434" s="158"/>
    </row>
    <row r="435" spans="1:12" hidden="1" outlineLevel="2" x14ac:dyDescent="0.2">
      <c r="A435" s="158" t="s">
        <v>222</v>
      </c>
      <c r="B435" s="176" t="s">
        <v>2823</v>
      </c>
      <c r="D435" s="172">
        <v>0</v>
      </c>
      <c r="E435" s="172"/>
      <c r="F435" s="172">
        <v>0</v>
      </c>
      <c r="G435" s="172"/>
      <c r="H435" s="172">
        <v>0</v>
      </c>
      <c r="I435" s="168"/>
      <c r="J435" s="158"/>
      <c r="K435" s="175">
        <v>2</v>
      </c>
      <c r="L435" s="158"/>
    </row>
    <row r="436" spans="1:12" hidden="1" outlineLevel="2" x14ac:dyDescent="0.2">
      <c r="A436" s="158" t="s">
        <v>1067</v>
      </c>
      <c r="B436" s="176" t="s">
        <v>2824</v>
      </c>
      <c r="D436" s="172">
        <v>0</v>
      </c>
      <c r="E436" s="172"/>
      <c r="F436" s="172">
        <v>0</v>
      </c>
      <c r="G436" s="172"/>
      <c r="H436" s="172">
        <v>0</v>
      </c>
      <c r="I436" s="168"/>
      <c r="J436" s="158"/>
      <c r="K436" s="175">
        <v>2</v>
      </c>
      <c r="L436" s="158"/>
    </row>
    <row r="437" spans="1:12" hidden="1" outlineLevel="2" x14ac:dyDescent="0.2">
      <c r="A437" s="158" t="s">
        <v>1068</v>
      </c>
      <c r="B437" s="176" t="s">
        <v>2825</v>
      </c>
      <c r="D437" s="172">
        <v>0</v>
      </c>
      <c r="E437" s="172"/>
      <c r="F437" s="172">
        <v>0</v>
      </c>
      <c r="G437" s="172"/>
      <c r="H437" s="172">
        <v>0</v>
      </c>
      <c r="I437" s="168"/>
      <c r="J437" s="158"/>
      <c r="K437" s="175">
        <v>2</v>
      </c>
      <c r="L437" s="158"/>
    </row>
    <row r="438" spans="1:12" hidden="1" outlineLevel="2" x14ac:dyDescent="0.2">
      <c r="A438" s="158" t="s">
        <v>1069</v>
      </c>
      <c r="B438" s="176" t="s">
        <v>2826</v>
      </c>
      <c r="D438" s="172">
        <v>0</v>
      </c>
      <c r="E438" s="172"/>
      <c r="F438" s="172">
        <v>0</v>
      </c>
      <c r="G438" s="172"/>
      <c r="H438" s="172">
        <v>0</v>
      </c>
      <c r="I438" s="168"/>
      <c r="J438" s="158"/>
      <c r="K438" s="175">
        <v>2</v>
      </c>
      <c r="L438" s="158"/>
    </row>
    <row r="439" spans="1:12" hidden="1" outlineLevel="2" x14ac:dyDescent="0.2">
      <c r="A439" s="158" t="s">
        <v>1070</v>
      </c>
      <c r="B439" s="176" t="s">
        <v>2827</v>
      </c>
      <c r="D439" s="172">
        <v>0</v>
      </c>
      <c r="E439" s="172"/>
      <c r="F439" s="172">
        <v>0</v>
      </c>
      <c r="G439" s="172"/>
      <c r="H439" s="172">
        <v>0</v>
      </c>
      <c r="I439" s="168"/>
      <c r="J439" s="158"/>
      <c r="K439" s="175">
        <v>2</v>
      </c>
      <c r="L439" s="158"/>
    </row>
    <row r="440" spans="1:12" hidden="1" outlineLevel="2" x14ac:dyDescent="0.2">
      <c r="A440" s="158" t="s">
        <v>206</v>
      </c>
      <c r="B440" s="176" t="s">
        <v>2828</v>
      </c>
      <c r="D440" s="172">
        <v>0</v>
      </c>
      <c r="E440" s="172"/>
      <c r="F440" s="172">
        <v>0</v>
      </c>
      <c r="G440" s="172"/>
      <c r="H440" s="172">
        <v>0</v>
      </c>
      <c r="I440" s="168"/>
      <c r="J440" s="158"/>
      <c r="K440" s="175">
        <v>2</v>
      </c>
      <c r="L440" s="158"/>
    </row>
    <row r="441" spans="1:12" hidden="1" outlineLevel="2" x14ac:dyDescent="0.2">
      <c r="A441" s="158" t="s">
        <v>1071</v>
      </c>
      <c r="B441" s="176" t="s">
        <v>2829</v>
      </c>
      <c r="D441" s="172">
        <v>0</v>
      </c>
      <c r="E441" s="172"/>
      <c r="F441" s="172">
        <v>0</v>
      </c>
      <c r="G441" s="172"/>
      <c r="H441" s="172">
        <v>0</v>
      </c>
      <c r="I441" s="168"/>
      <c r="J441" s="158"/>
      <c r="K441" s="175">
        <v>2</v>
      </c>
      <c r="L441" s="158"/>
    </row>
    <row r="442" spans="1:12" hidden="1" outlineLevel="2" x14ac:dyDescent="0.2">
      <c r="A442" s="158" t="s">
        <v>1072</v>
      </c>
      <c r="B442" s="176" t="s">
        <v>2830</v>
      </c>
      <c r="D442" s="172">
        <v>0</v>
      </c>
      <c r="E442" s="172"/>
      <c r="F442" s="172">
        <v>0</v>
      </c>
      <c r="G442" s="172"/>
      <c r="H442" s="172">
        <v>0</v>
      </c>
      <c r="I442" s="168"/>
      <c r="J442" s="158"/>
      <c r="K442" s="175">
        <v>2</v>
      </c>
      <c r="L442" s="158"/>
    </row>
    <row r="443" spans="1:12" hidden="1" outlineLevel="2" x14ac:dyDescent="0.2">
      <c r="A443" s="158" t="s">
        <v>207</v>
      </c>
      <c r="B443" s="176" t="s">
        <v>2831</v>
      </c>
      <c r="D443" s="172">
        <v>0</v>
      </c>
      <c r="E443" s="172"/>
      <c r="F443" s="172">
        <v>0</v>
      </c>
      <c r="G443" s="172"/>
      <c r="H443" s="172">
        <v>0</v>
      </c>
      <c r="I443" s="168"/>
      <c r="J443" s="158"/>
      <c r="K443" s="175">
        <v>2</v>
      </c>
      <c r="L443" s="158"/>
    </row>
    <row r="444" spans="1:12" hidden="1" outlineLevel="2" x14ac:dyDescent="0.2">
      <c r="A444" s="158" t="s">
        <v>208</v>
      </c>
      <c r="B444" s="176" t="s">
        <v>2832</v>
      </c>
      <c r="D444" s="172">
        <v>0</v>
      </c>
      <c r="E444" s="172"/>
      <c r="F444" s="172">
        <v>0</v>
      </c>
      <c r="G444" s="172"/>
      <c r="H444" s="172">
        <v>0</v>
      </c>
      <c r="I444" s="168"/>
      <c r="J444" s="158"/>
      <c r="K444" s="175">
        <v>2</v>
      </c>
      <c r="L444" s="158"/>
    </row>
    <row r="445" spans="1:12" hidden="1" outlineLevel="2" x14ac:dyDescent="0.2">
      <c r="A445" s="158" t="s">
        <v>209</v>
      </c>
      <c r="B445" s="176" t="s">
        <v>2833</v>
      </c>
      <c r="D445" s="172">
        <v>0</v>
      </c>
      <c r="E445" s="172"/>
      <c r="F445" s="172">
        <v>0</v>
      </c>
      <c r="G445" s="172"/>
      <c r="H445" s="172">
        <v>0</v>
      </c>
      <c r="I445" s="168"/>
      <c r="J445" s="158"/>
      <c r="K445" s="175">
        <v>2</v>
      </c>
      <c r="L445" s="158"/>
    </row>
    <row r="446" spans="1:12" hidden="1" outlineLevel="2" x14ac:dyDescent="0.2">
      <c r="A446" s="158" t="s">
        <v>210</v>
      </c>
      <c r="B446" s="176" t="s">
        <v>2834</v>
      </c>
      <c r="D446" s="172">
        <v>150000</v>
      </c>
      <c r="E446" s="172"/>
      <c r="F446" s="172">
        <v>6683905.1500000004</v>
      </c>
      <c r="G446" s="172"/>
      <c r="H446" s="172">
        <v>765723</v>
      </c>
      <c r="I446" s="168"/>
      <c r="J446" s="158"/>
      <c r="K446" s="175">
        <v>1</v>
      </c>
      <c r="L446" s="158"/>
    </row>
    <row r="447" spans="1:12" hidden="1" outlineLevel="2" x14ac:dyDescent="0.2">
      <c r="A447" s="158" t="s">
        <v>211</v>
      </c>
      <c r="B447" s="176" t="s">
        <v>2835</v>
      </c>
      <c r="D447" s="172">
        <v>0</v>
      </c>
      <c r="E447" s="172"/>
      <c r="F447" s="172">
        <v>292560.14</v>
      </c>
      <c r="G447" s="172"/>
      <c r="H447" s="172">
        <v>0</v>
      </c>
      <c r="I447" s="168"/>
      <c r="J447" s="158"/>
      <c r="K447" s="175">
        <v>1</v>
      </c>
      <c r="L447" s="158"/>
    </row>
    <row r="448" spans="1:12" hidden="1" outlineLevel="2" x14ac:dyDescent="0.2">
      <c r="A448" s="158" t="s">
        <v>212</v>
      </c>
      <c r="B448" s="176" t="s">
        <v>2836</v>
      </c>
      <c r="D448" s="172">
        <v>0</v>
      </c>
      <c r="E448" s="172"/>
      <c r="F448" s="172">
        <v>0</v>
      </c>
      <c r="G448" s="172"/>
      <c r="H448" s="172">
        <v>0</v>
      </c>
      <c r="I448" s="168"/>
      <c r="J448" s="158"/>
      <c r="K448" s="175">
        <v>2</v>
      </c>
      <c r="L448" s="158"/>
    </row>
    <row r="449" spans="1:12" hidden="1" outlineLevel="2" x14ac:dyDescent="0.2">
      <c r="A449" s="158" t="s">
        <v>213</v>
      </c>
      <c r="B449" s="176" t="s">
        <v>2837</v>
      </c>
      <c r="D449" s="172">
        <v>0</v>
      </c>
      <c r="E449" s="172"/>
      <c r="F449" s="172">
        <v>0</v>
      </c>
      <c r="G449" s="172"/>
      <c r="H449" s="172">
        <v>0</v>
      </c>
      <c r="I449" s="168"/>
      <c r="J449" s="158"/>
      <c r="K449" s="175">
        <v>2</v>
      </c>
      <c r="L449" s="158"/>
    </row>
    <row r="450" spans="1:12" hidden="1" outlineLevel="2" x14ac:dyDescent="0.2">
      <c r="A450" s="158" t="s">
        <v>214</v>
      </c>
      <c r="B450" s="176" t="s">
        <v>2838</v>
      </c>
      <c r="D450" s="172">
        <v>0</v>
      </c>
      <c r="E450" s="172"/>
      <c r="F450" s="172">
        <v>0</v>
      </c>
      <c r="G450" s="172"/>
      <c r="H450" s="172">
        <v>0</v>
      </c>
      <c r="I450" s="168"/>
      <c r="J450" s="158"/>
      <c r="K450" s="175">
        <v>2</v>
      </c>
      <c r="L450" s="158"/>
    </row>
    <row r="451" spans="1:12" hidden="1" outlineLevel="2" x14ac:dyDescent="0.2">
      <c r="A451" s="158" t="s">
        <v>215</v>
      </c>
      <c r="B451" s="176" t="s">
        <v>2839</v>
      </c>
      <c r="D451" s="172">
        <v>0</v>
      </c>
      <c r="E451" s="172"/>
      <c r="F451" s="172">
        <v>0</v>
      </c>
      <c r="G451" s="172"/>
      <c r="H451" s="172">
        <v>0</v>
      </c>
      <c r="I451" s="168"/>
      <c r="J451" s="158"/>
      <c r="K451" s="175">
        <v>2</v>
      </c>
      <c r="L451" s="158"/>
    </row>
    <row r="452" spans="1:12" hidden="1" outlineLevel="2" x14ac:dyDescent="0.2">
      <c r="A452" s="158" t="s">
        <v>216</v>
      </c>
      <c r="B452" s="176" t="s">
        <v>2840</v>
      </c>
      <c r="D452" s="172">
        <v>0</v>
      </c>
      <c r="E452" s="172"/>
      <c r="F452" s="172">
        <v>0</v>
      </c>
      <c r="G452" s="172"/>
      <c r="H452" s="172">
        <v>0</v>
      </c>
      <c r="I452" s="168"/>
      <c r="J452" s="158"/>
      <c r="K452" s="175">
        <v>2</v>
      </c>
      <c r="L452" s="158"/>
    </row>
    <row r="453" spans="1:12" hidden="1" outlineLevel="2" x14ac:dyDescent="0.2">
      <c r="A453" s="158" t="s">
        <v>217</v>
      </c>
      <c r="B453" s="176" t="s">
        <v>2841</v>
      </c>
      <c r="D453" s="172">
        <v>0</v>
      </c>
      <c r="E453" s="172"/>
      <c r="F453" s="172">
        <v>0</v>
      </c>
      <c r="G453" s="172"/>
      <c r="H453" s="172">
        <v>0</v>
      </c>
      <c r="I453" s="168"/>
      <c r="J453" s="158"/>
      <c r="K453" s="175">
        <v>2</v>
      </c>
      <c r="L453" s="158"/>
    </row>
    <row r="454" spans="1:12" hidden="1" outlineLevel="2" x14ac:dyDescent="0.2">
      <c r="A454" s="158" t="s">
        <v>218</v>
      </c>
      <c r="B454" s="176" t="s">
        <v>2842</v>
      </c>
      <c r="D454" s="172">
        <v>0</v>
      </c>
      <c r="E454" s="172"/>
      <c r="F454" s="172">
        <v>0</v>
      </c>
      <c r="G454" s="172"/>
      <c r="H454" s="172">
        <v>0</v>
      </c>
      <c r="I454" s="168"/>
      <c r="J454" s="158"/>
      <c r="K454" s="175">
        <v>2</v>
      </c>
      <c r="L454" s="158"/>
    </row>
    <row r="455" spans="1:12" hidden="1" outlineLevel="2" x14ac:dyDescent="0.2">
      <c r="A455" s="158" t="s">
        <v>219</v>
      </c>
      <c r="B455" s="176" t="s">
        <v>2843</v>
      </c>
      <c r="D455" s="172">
        <v>0</v>
      </c>
      <c r="E455" s="172"/>
      <c r="F455" s="172">
        <v>0</v>
      </c>
      <c r="G455" s="172"/>
      <c r="H455" s="172">
        <v>0</v>
      </c>
      <c r="I455" s="168"/>
      <c r="J455" s="158"/>
      <c r="K455" s="175">
        <v>2</v>
      </c>
      <c r="L455" s="158"/>
    </row>
    <row r="456" spans="1:12" hidden="1" outlineLevel="2" x14ac:dyDescent="0.2">
      <c r="A456" s="158" t="s">
        <v>1110</v>
      </c>
      <c r="B456" s="176" t="s">
        <v>2844</v>
      </c>
      <c r="D456" s="172">
        <v>0</v>
      </c>
      <c r="E456" s="172"/>
      <c r="F456" s="172">
        <v>0</v>
      </c>
      <c r="G456" s="172"/>
      <c r="H456" s="172">
        <v>0</v>
      </c>
      <c r="I456" s="168"/>
      <c r="J456" s="158"/>
      <c r="K456" s="175">
        <v>2</v>
      </c>
      <c r="L456" s="158"/>
    </row>
    <row r="457" spans="1:12" hidden="1" outlineLevel="2" x14ac:dyDescent="0.2">
      <c r="A457" s="158" t="s">
        <v>1111</v>
      </c>
      <c r="B457" s="176" t="s">
        <v>2845</v>
      </c>
      <c r="D457" s="172">
        <v>0</v>
      </c>
      <c r="E457" s="172"/>
      <c r="F457" s="172">
        <v>0</v>
      </c>
      <c r="G457" s="172"/>
      <c r="H457" s="172">
        <v>0</v>
      </c>
      <c r="I457" s="168"/>
      <c r="J457" s="158"/>
      <c r="K457" s="175">
        <v>2</v>
      </c>
      <c r="L457" s="158"/>
    </row>
    <row r="458" spans="1:12" hidden="1" outlineLevel="2" x14ac:dyDescent="0.2">
      <c r="A458" s="158" t="s">
        <v>1112</v>
      </c>
      <c r="B458" s="176" t="s">
        <v>2846</v>
      </c>
      <c r="D458" s="172">
        <v>0</v>
      </c>
      <c r="E458" s="172"/>
      <c r="F458" s="172">
        <v>0</v>
      </c>
      <c r="G458" s="172"/>
      <c r="H458" s="172">
        <v>0</v>
      </c>
      <c r="I458" s="168"/>
      <c r="J458" s="158"/>
      <c r="K458" s="175">
        <v>2</v>
      </c>
      <c r="L458" s="158"/>
    </row>
    <row r="459" spans="1:12" hidden="1" outlineLevel="2" x14ac:dyDescent="0.2">
      <c r="A459" s="158" t="s">
        <v>220</v>
      </c>
      <c r="B459" s="176" t="s">
        <v>2847</v>
      </c>
      <c r="D459" s="172">
        <v>0</v>
      </c>
      <c r="E459" s="172"/>
      <c r="F459" s="172">
        <v>0</v>
      </c>
      <c r="G459" s="172"/>
      <c r="H459" s="172">
        <v>0</v>
      </c>
      <c r="I459" s="168"/>
      <c r="J459" s="158"/>
      <c r="K459" s="175">
        <v>2</v>
      </c>
      <c r="L459" s="158"/>
    </row>
    <row r="460" spans="1:12" hidden="1" outlineLevel="2" x14ac:dyDescent="0.2">
      <c r="A460" s="158" t="s">
        <v>221</v>
      </c>
      <c r="B460" s="176" t="s">
        <v>2848</v>
      </c>
      <c r="D460" s="172">
        <v>0</v>
      </c>
      <c r="E460" s="172"/>
      <c r="F460" s="172">
        <v>0</v>
      </c>
      <c r="G460" s="172"/>
      <c r="H460" s="172">
        <v>0</v>
      </c>
      <c r="I460" s="168"/>
      <c r="J460" s="158"/>
      <c r="K460" s="175">
        <v>2</v>
      </c>
      <c r="L460" s="158"/>
    </row>
    <row r="461" spans="1:12" outlineLevel="1" collapsed="1" x14ac:dyDescent="0.2">
      <c r="B461" s="165" t="s">
        <v>223</v>
      </c>
      <c r="D461" s="172">
        <v>150000</v>
      </c>
      <c r="E461" s="172"/>
      <c r="F461" s="172">
        <v>6976465.29</v>
      </c>
      <c r="G461" s="172"/>
      <c r="H461" s="172">
        <v>765723</v>
      </c>
      <c r="I461" s="168"/>
      <c r="J461" s="158"/>
      <c r="K461" s="175">
        <v>1</v>
      </c>
      <c r="L461" s="158"/>
    </row>
    <row r="462" spans="1:12" s="174" customFormat="1" hidden="1" outlineLevel="2" x14ac:dyDescent="0.2">
      <c r="A462" s="174" t="s">
        <v>224</v>
      </c>
      <c r="B462" s="176" t="s">
        <v>2849</v>
      </c>
      <c r="D462" s="172">
        <v>0</v>
      </c>
      <c r="E462" s="172"/>
      <c r="F462" s="172">
        <v>0</v>
      </c>
      <c r="G462" s="172"/>
      <c r="H462" s="172">
        <v>0</v>
      </c>
      <c r="I462" s="168"/>
      <c r="K462" s="175">
        <v>2</v>
      </c>
    </row>
    <row r="463" spans="1:12" s="174" customFormat="1" hidden="1" outlineLevel="2" x14ac:dyDescent="0.2">
      <c r="A463" s="174" t="s">
        <v>225</v>
      </c>
      <c r="B463" s="176" t="s">
        <v>2850</v>
      </c>
      <c r="D463" s="172">
        <v>0</v>
      </c>
      <c r="E463" s="172"/>
      <c r="F463" s="172">
        <v>0</v>
      </c>
      <c r="G463" s="172"/>
      <c r="H463" s="172">
        <v>0</v>
      </c>
      <c r="I463" s="168"/>
      <c r="K463" s="175">
        <v>2</v>
      </c>
    </row>
    <row r="464" spans="1:12" s="174" customFormat="1" hidden="1" outlineLevel="2" x14ac:dyDescent="0.2">
      <c r="A464" s="174" t="s">
        <v>226</v>
      </c>
      <c r="B464" s="176" t="s">
        <v>2851</v>
      </c>
      <c r="D464" s="172">
        <v>0</v>
      </c>
      <c r="E464" s="172"/>
      <c r="F464" s="172">
        <v>0</v>
      </c>
      <c r="G464" s="172"/>
      <c r="H464" s="172">
        <v>0</v>
      </c>
      <c r="I464" s="168"/>
      <c r="K464" s="175">
        <v>2</v>
      </c>
    </row>
    <row r="465" spans="1:12" s="174" customFormat="1" hidden="1" outlineLevel="2" x14ac:dyDescent="0.2">
      <c r="A465" s="174" t="s">
        <v>227</v>
      </c>
      <c r="B465" s="176" t="s">
        <v>2852</v>
      </c>
      <c r="D465" s="172">
        <v>0</v>
      </c>
      <c r="E465" s="172"/>
      <c r="F465" s="172">
        <v>0</v>
      </c>
      <c r="G465" s="172"/>
      <c r="H465" s="172">
        <v>0</v>
      </c>
      <c r="I465" s="168"/>
      <c r="K465" s="175">
        <v>2</v>
      </c>
    </row>
    <row r="466" spans="1:12" s="174" customFormat="1" hidden="1" outlineLevel="2" x14ac:dyDescent="0.2">
      <c r="A466" s="174" t="s">
        <v>228</v>
      </c>
      <c r="B466" s="176" t="s">
        <v>2853</v>
      </c>
      <c r="D466" s="172">
        <v>0</v>
      </c>
      <c r="E466" s="172"/>
      <c r="F466" s="172">
        <v>0</v>
      </c>
      <c r="G466" s="172"/>
      <c r="H466" s="172">
        <v>0</v>
      </c>
      <c r="I466" s="168"/>
      <c r="K466" s="175">
        <v>2</v>
      </c>
    </row>
    <row r="467" spans="1:12" s="174" customFormat="1" hidden="1" outlineLevel="2" x14ac:dyDescent="0.2">
      <c r="A467" s="174" t="s">
        <v>229</v>
      </c>
      <c r="B467" s="176" t="s">
        <v>2854</v>
      </c>
      <c r="D467" s="172">
        <v>0</v>
      </c>
      <c r="E467" s="172"/>
      <c r="F467" s="172">
        <v>0</v>
      </c>
      <c r="G467" s="172"/>
      <c r="H467" s="172">
        <v>0</v>
      </c>
      <c r="I467" s="168"/>
      <c r="K467" s="175">
        <v>2</v>
      </c>
    </row>
    <row r="468" spans="1:12" s="174" customFormat="1" hidden="1" outlineLevel="2" x14ac:dyDescent="0.2">
      <c r="A468" s="174" t="s">
        <v>1131</v>
      </c>
      <c r="B468" s="165" t="s">
        <v>1365</v>
      </c>
      <c r="D468" s="172">
        <v>0</v>
      </c>
      <c r="E468" s="172"/>
      <c r="F468" s="172">
        <v>0</v>
      </c>
      <c r="G468" s="172"/>
      <c r="H468" s="172">
        <v>0</v>
      </c>
      <c r="I468" s="168"/>
      <c r="K468" s="175">
        <v>2</v>
      </c>
    </row>
    <row r="469" spans="1:12" s="174" customFormat="1" hidden="1" outlineLevel="2" x14ac:dyDescent="0.2">
      <c r="A469" s="174" t="s">
        <v>230</v>
      </c>
      <c r="B469" s="176" t="s">
        <v>231</v>
      </c>
      <c r="D469" s="172">
        <v>0</v>
      </c>
      <c r="E469" s="172"/>
      <c r="F469" s="172">
        <v>-3487916.91</v>
      </c>
      <c r="G469" s="172"/>
      <c r="H469" s="172">
        <v>0</v>
      </c>
      <c r="I469" s="168"/>
      <c r="K469" s="175">
        <v>1</v>
      </c>
    </row>
    <row r="470" spans="1:12" s="174" customFormat="1" outlineLevel="1" collapsed="1" x14ac:dyDescent="0.2">
      <c r="B470" s="165" t="s">
        <v>231</v>
      </c>
      <c r="D470" s="172">
        <v>0</v>
      </c>
      <c r="E470" s="172"/>
      <c r="F470" s="172">
        <v>-3487916.91</v>
      </c>
      <c r="G470" s="172"/>
      <c r="H470" s="172">
        <v>0</v>
      </c>
      <c r="I470" s="168"/>
      <c r="K470" s="175">
        <v>1</v>
      </c>
    </row>
    <row r="471" spans="1:12" x14ac:dyDescent="0.2">
      <c r="B471" s="165" t="s">
        <v>232</v>
      </c>
      <c r="D471" s="177">
        <v>-25124.970000000023</v>
      </c>
      <c r="E471" s="172"/>
      <c r="F471" s="177">
        <v>971087.20999999973</v>
      </c>
      <c r="G471" s="172"/>
      <c r="H471" s="177">
        <v>971087.20999999973</v>
      </c>
      <c r="I471" s="168"/>
      <c r="J471" s="158"/>
      <c r="K471" s="175">
        <v>1</v>
      </c>
      <c r="L471" s="158"/>
    </row>
    <row r="472" spans="1:12" ht="13.5" thickBot="1" x14ac:dyDescent="0.25">
      <c r="B472" s="170" t="s">
        <v>233</v>
      </c>
      <c r="D472" s="179">
        <v>124875.02999999997</v>
      </c>
      <c r="E472" s="173"/>
      <c r="F472" s="179">
        <v>4459635.59</v>
      </c>
      <c r="G472" s="173"/>
      <c r="H472" s="179">
        <v>1736810.2099999997</v>
      </c>
      <c r="I472" s="168"/>
      <c r="J472" s="158"/>
      <c r="K472" s="175">
        <v>1</v>
      </c>
      <c r="L472" s="158"/>
    </row>
    <row r="473" spans="1:12" ht="13.5" thickTop="1" x14ac:dyDescent="0.2">
      <c r="D473" s="181"/>
      <c r="E473" s="173"/>
      <c r="F473" s="181"/>
      <c r="G473" s="173"/>
      <c r="H473" s="181"/>
      <c r="I473" s="182"/>
      <c r="J473" s="158"/>
      <c r="K473" s="175"/>
      <c r="L473" s="158"/>
    </row>
    <row r="474" spans="1:12" ht="13.5" thickBot="1" x14ac:dyDescent="0.25">
      <c r="B474" s="170" t="s">
        <v>234</v>
      </c>
      <c r="D474" s="179">
        <v>-138320.19</v>
      </c>
      <c r="E474" s="173"/>
      <c r="F474" s="179">
        <v>10968175.460000001</v>
      </c>
      <c r="G474" s="173"/>
      <c r="H474" s="179">
        <v>1231179.0899999992</v>
      </c>
      <c r="I474" s="182"/>
      <c r="J474" s="183"/>
      <c r="K474" s="175">
        <v>1</v>
      </c>
    </row>
    <row r="475" spans="1:12" ht="13.5" thickTop="1" x14ac:dyDescent="0.2">
      <c r="D475" s="184">
        <v>0</v>
      </c>
      <c r="E475" s="184"/>
      <c r="F475" s="184">
        <v>0</v>
      </c>
      <c r="G475" s="184"/>
      <c r="H475" s="184">
        <v>0</v>
      </c>
      <c r="J475" s="183"/>
    </row>
    <row r="476" spans="1:12" x14ac:dyDescent="0.2">
      <c r="F476" s="184"/>
      <c r="G476" s="184"/>
    </row>
    <row r="478" spans="1:12" x14ac:dyDescent="0.2">
      <c r="D478" s="185"/>
      <c r="E478" s="186"/>
      <c r="F478" s="185"/>
      <c r="G478" s="185"/>
      <c r="H478" s="187"/>
      <c r="I478" s="186"/>
      <c r="J478" s="186"/>
      <c r="K478" s="185"/>
      <c r="L478" s="185"/>
    </row>
    <row r="479" spans="1:12" x14ac:dyDescent="0.2">
      <c r="I479" s="186"/>
      <c r="J479" s="186"/>
      <c r="K479" s="185"/>
      <c r="L479" s="185"/>
    </row>
    <row r="480" spans="1:12" x14ac:dyDescent="0.2">
      <c r="I480" s="186"/>
      <c r="J480" s="186"/>
      <c r="K480" s="185"/>
      <c r="L480" s="185"/>
    </row>
    <row r="481" spans="2:18" x14ac:dyDescent="0.2">
      <c r="I481" s="186"/>
      <c r="J481" s="186"/>
      <c r="K481" s="185"/>
      <c r="L481" s="185"/>
    </row>
    <row r="482" spans="2:18" x14ac:dyDescent="0.2">
      <c r="I482" s="186"/>
      <c r="J482" s="186"/>
      <c r="K482" s="185"/>
      <c r="L482" s="185"/>
    </row>
    <row r="483" spans="2:18" x14ac:dyDescent="0.2">
      <c r="I483" s="186"/>
      <c r="J483" s="186"/>
      <c r="K483" s="185"/>
      <c r="L483" s="185"/>
    </row>
    <row r="484" spans="2:18" x14ac:dyDescent="0.2">
      <c r="I484" s="186"/>
      <c r="J484" s="186"/>
      <c r="K484" s="185"/>
      <c r="L484" s="185"/>
    </row>
    <row r="485" spans="2:18" ht="15.75" x14ac:dyDescent="0.25">
      <c r="D485" s="213"/>
      <c r="E485" s="213"/>
      <c r="F485" s="213"/>
      <c r="G485" s="213"/>
      <c r="H485" s="213"/>
      <c r="I485" s="213"/>
      <c r="J485" s="213"/>
      <c r="K485" s="213"/>
      <c r="L485" s="213"/>
      <c r="M485" s="213"/>
      <c r="N485" s="213"/>
      <c r="O485" s="213"/>
      <c r="P485" s="213"/>
      <c r="Q485" s="213"/>
      <c r="R485" s="213"/>
    </row>
    <row r="486" spans="2:18" x14ac:dyDescent="0.2">
      <c r="B486" s="186"/>
      <c r="I486" s="186"/>
      <c r="J486" s="186"/>
      <c r="K486" s="185"/>
      <c r="L486" s="185"/>
    </row>
    <row r="487" spans="2:18" x14ac:dyDescent="0.2">
      <c r="B487" s="186"/>
      <c r="E487" s="183"/>
      <c r="I487" s="185"/>
      <c r="J487" s="185"/>
      <c r="K487" s="185"/>
      <c r="L487" s="185"/>
      <c r="M487" s="183"/>
      <c r="N487" s="183"/>
      <c r="O487" s="183"/>
      <c r="P487" s="183"/>
      <c r="Q487" s="183"/>
      <c r="R487" s="183"/>
    </row>
    <row r="488" spans="2:18" x14ac:dyDescent="0.2">
      <c r="B488" s="186"/>
      <c r="E488" s="183"/>
      <c r="I488" s="185"/>
      <c r="J488" s="185"/>
      <c r="K488" s="185"/>
      <c r="L488" s="185"/>
      <c r="M488" s="183"/>
      <c r="N488" s="183"/>
      <c r="O488" s="183"/>
      <c r="P488" s="183"/>
      <c r="Q488" s="183"/>
      <c r="R488" s="183"/>
    </row>
    <row r="489" spans="2:18" x14ac:dyDescent="0.2">
      <c r="B489" s="186"/>
      <c r="E489" s="183"/>
      <c r="I489" s="185"/>
      <c r="J489" s="185"/>
      <c r="K489" s="185"/>
      <c r="L489" s="185"/>
      <c r="M489" s="183"/>
      <c r="N489" s="183"/>
      <c r="O489" s="183"/>
      <c r="P489" s="183"/>
      <c r="Q489" s="183"/>
      <c r="R489" s="183"/>
    </row>
    <row r="490" spans="2:18" x14ac:dyDescent="0.2">
      <c r="B490" s="186"/>
      <c r="E490" s="183"/>
      <c r="I490" s="185"/>
      <c r="J490" s="185"/>
      <c r="K490" s="185"/>
      <c r="L490" s="185"/>
      <c r="M490" s="183"/>
      <c r="N490" s="183"/>
      <c r="O490" s="183"/>
      <c r="P490" s="183"/>
      <c r="Q490" s="183"/>
      <c r="R490" s="183"/>
    </row>
    <row r="491" spans="2:18" x14ac:dyDescent="0.2">
      <c r="B491" s="186"/>
      <c r="E491" s="183"/>
      <c r="I491" s="185"/>
      <c r="J491" s="185"/>
      <c r="K491" s="185"/>
      <c r="L491" s="185"/>
      <c r="M491" s="183"/>
      <c r="N491" s="183"/>
      <c r="O491" s="183"/>
      <c r="P491" s="183"/>
      <c r="Q491" s="183"/>
      <c r="R491" s="183"/>
    </row>
    <row r="492" spans="2:18" x14ac:dyDescent="0.2">
      <c r="B492" s="186"/>
      <c r="E492" s="183"/>
      <c r="I492" s="185"/>
      <c r="J492" s="185"/>
      <c r="K492" s="185"/>
      <c r="L492" s="185"/>
      <c r="M492" s="183"/>
      <c r="N492" s="183"/>
      <c r="O492" s="183"/>
      <c r="P492" s="183"/>
      <c r="Q492" s="183"/>
      <c r="R492" s="183"/>
    </row>
    <row r="493" spans="2:18" x14ac:dyDescent="0.2">
      <c r="B493" s="186"/>
      <c r="E493" s="183"/>
      <c r="I493" s="185"/>
      <c r="J493" s="185"/>
      <c r="K493" s="185"/>
      <c r="L493" s="185"/>
      <c r="M493" s="183"/>
      <c r="N493" s="183"/>
      <c r="O493" s="183"/>
      <c r="P493" s="183"/>
      <c r="Q493" s="183"/>
      <c r="R493" s="183"/>
    </row>
    <row r="494" spans="2:18" x14ac:dyDescent="0.2">
      <c r="B494" s="186"/>
      <c r="E494" s="183"/>
      <c r="I494" s="185"/>
      <c r="J494" s="185"/>
      <c r="K494" s="185"/>
      <c r="L494" s="185"/>
      <c r="M494" s="183"/>
      <c r="N494" s="183"/>
      <c r="O494" s="183"/>
      <c r="P494" s="183"/>
      <c r="Q494" s="183"/>
      <c r="R494" s="183"/>
    </row>
    <row r="495" spans="2:18" x14ac:dyDescent="0.2">
      <c r="B495" s="186"/>
      <c r="E495" s="183"/>
      <c r="I495" s="185"/>
      <c r="J495" s="185"/>
      <c r="K495" s="185"/>
      <c r="L495" s="185"/>
      <c r="M495" s="183"/>
      <c r="N495" s="183"/>
      <c r="O495" s="183"/>
      <c r="P495" s="183"/>
      <c r="Q495" s="183"/>
      <c r="R495" s="183"/>
    </row>
    <row r="496" spans="2:18" x14ac:dyDescent="0.2">
      <c r="B496" s="186"/>
      <c r="E496" s="183"/>
      <c r="I496" s="185"/>
      <c r="J496" s="185"/>
      <c r="K496" s="185"/>
      <c r="L496" s="185"/>
      <c r="M496" s="183"/>
      <c r="N496" s="183"/>
      <c r="O496" s="183"/>
      <c r="P496" s="183"/>
      <c r="Q496" s="183"/>
      <c r="R496" s="183"/>
    </row>
    <row r="497" spans="2:18" x14ac:dyDescent="0.2">
      <c r="B497" s="186"/>
      <c r="E497" s="183"/>
      <c r="I497" s="185"/>
      <c r="J497" s="185"/>
      <c r="K497" s="185"/>
      <c r="L497" s="185"/>
      <c r="M497" s="183"/>
      <c r="N497" s="183"/>
      <c r="O497" s="183"/>
      <c r="P497" s="183"/>
      <c r="Q497" s="183"/>
      <c r="R497" s="183"/>
    </row>
    <row r="498" spans="2:18" x14ac:dyDescent="0.2">
      <c r="B498" s="186"/>
      <c r="E498" s="183"/>
      <c r="I498" s="185"/>
      <c r="J498" s="185"/>
      <c r="K498" s="185"/>
      <c r="L498" s="185"/>
      <c r="M498" s="183"/>
      <c r="N498" s="183"/>
      <c r="O498" s="183"/>
      <c r="P498" s="183"/>
      <c r="Q498" s="183"/>
      <c r="R498" s="183"/>
    </row>
    <row r="499" spans="2:18" x14ac:dyDescent="0.2">
      <c r="B499" s="186"/>
      <c r="E499" s="183"/>
      <c r="I499" s="185"/>
      <c r="J499" s="185"/>
      <c r="K499" s="185"/>
      <c r="L499" s="185"/>
      <c r="M499" s="183"/>
      <c r="N499" s="183"/>
      <c r="O499" s="183"/>
      <c r="P499" s="183"/>
      <c r="Q499" s="183"/>
      <c r="R499" s="183"/>
    </row>
    <row r="500" spans="2:18" x14ac:dyDescent="0.2">
      <c r="B500" s="186"/>
      <c r="E500" s="183"/>
      <c r="I500" s="185"/>
      <c r="J500" s="185"/>
      <c r="K500" s="185"/>
      <c r="L500" s="185"/>
      <c r="M500" s="183"/>
      <c r="N500" s="183"/>
      <c r="O500" s="183"/>
      <c r="P500" s="183"/>
      <c r="Q500" s="183"/>
      <c r="R500" s="183"/>
    </row>
  </sheetData>
  <sheetProtection selectLockedCells="1" selectUnlockedCells="1"/>
  <mergeCells count="5">
    <mergeCell ref="B4:H4"/>
    <mergeCell ref="D5:D6"/>
    <mergeCell ref="F5:F6"/>
    <mergeCell ref="H5:H6"/>
    <mergeCell ref="D485:R485"/>
  </mergeCells>
  <printOptions horizontalCentered="1" verticalCentered="1"/>
  <pageMargins left="0" right="0" top="0" bottom="0" header="0" footer="0"/>
  <pageSetup orientation="portrait" r:id="rId1"/>
  <headerFooter alignWithMargins="0"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89"/>
  <sheetViews>
    <sheetView zoomScale="80" zoomScaleNormal="80" zoomScaleSheetLayoutView="8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sqref="A1:T1055"/>
    </sheetView>
  </sheetViews>
  <sheetFormatPr defaultRowHeight="16.5" customHeight="1" x14ac:dyDescent="0.3"/>
  <cols>
    <col min="1" max="1" width="10.5703125" style="19" customWidth="1"/>
    <col min="2" max="2" width="38.5703125" style="19" customWidth="1"/>
    <col min="3" max="3" width="11.7109375" style="20" customWidth="1"/>
    <col min="4" max="4" width="10.140625" style="19" customWidth="1"/>
    <col min="5" max="5" width="11.7109375" style="20" customWidth="1"/>
    <col min="6" max="6" width="11.28515625" style="19" customWidth="1"/>
    <col min="7" max="7" width="10.140625" style="19" customWidth="1"/>
    <col min="8" max="8" width="11.7109375" style="19" customWidth="1"/>
    <col min="9" max="9" width="11.28515625" style="20" customWidth="1"/>
    <col min="10" max="10" width="10.140625" style="19" customWidth="1"/>
    <col min="11" max="11" width="2" style="19" customWidth="1"/>
    <col min="12" max="12" width="12" style="19" customWidth="1"/>
    <col min="13" max="13" width="10.140625" style="19" customWidth="1"/>
    <col min="14" max="14" width="12" style="20" customWidth="1"/>
    <col min="15" max="15" width="11.7109375" style="19" customWidth="1"/>
    <col min="16" max="16" width="10.140625" style="19" customWidth="1"/>
    <col min="17" max="17" width="12" style="19" customWidth="1"/>
    <col min="18" max="18" width="11.7109375" style="19" customWidth="1"/>
    <col min="19" max="19" width="10.140625" style="19" customWidth="1"/>
    <col min="20" max="20" width="15.28515625" style="134" hidden="1" customWidth="1"/>
    <col min="21" max="21" width="11.42578125" style="134" hidden="1" customWidth="1"/>
    <col min="22" max="23" width="10.28515625" style="19" customWidth="1"/>
    <col min="24" max="24" width="9.140625" style="19"/>
    <col min="25" max="25" width="9.42578125" style="19" bestFit="1" customWidth="1"/>
    <col min="26" max="26" width="10.5703125" style="19" customWidth="1"/>
    <col min="27" max="16384" width="9.140625" style="19"/>
  </cols>
  <sheetData>
    <row r="1" spans="1:26" ht="16.5" customHeight="1" x14ac:dyDescent="0.3">
      <c r="C1" s="22"/>
      <c r="I1" s="19"/>
      <c r="L1" s="21"/>
      <c r="N1" s="19"/>
      <c r="R1" s="43"/>
    </row>
    <row r="2" spans="1:26" ht="29.25" x14ac:dyDescent="0.55000000000000004">
      <c r="B2" s="214" t="s">
        <v>913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35"/>
      <c r="U2" s="135"/>
      <c r="V2" s="23"/>
      <c r="W2" s="23"/>
    </row>
    <row r="3" spans="1:26" ht="29.25" x14ac:dyDescent="0.55000000000000004">
      <c r="B3" s="215" t="s">
        <v>245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135"/>
      <c r="U3" s="135"/>
      <c r="V3" s="23"/>
      <c r="W3" s="23"/>
    </row>
    <row r="4" spans="1:26" ht="26.2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N4" s="19"/>
      <c r="P4" s="26"/>
      <c r="Q4" s="26"/>
      <c r="R4" s="26"/>
      <c r="S4" s="26"/>
      <c r="T4" s="136"/>
      <c r="U4" s="136"/>
      <c r="V4" s="26"/>
      <c r="W4" s="26"/>
      <c r="X4" s="26"/>
      <c r="Y4" s="26"/>
    </row>
    <row r="5" spans="1:26" ht="16.5" customHeight="1" x14ac:dyDescent="0.35">
      <c r="C5" s="27" t="s">
        <v>1739</v>
      </c>
      <c r="D5" s="27"/>
      <c r="E5" s="27"/>
      <c r="F5" s="27"/>
      <c r="G5" s="27"/>
      <c r="H5" s="27"/>
      <c r="I5" s="27"/>
      <c r="J5" s="27"/>
      <c r="K5" s="26"/>
      <c r="L5" s="27" t="s">
        <v>1740</v>
      </c>
      <c r="M5" s="28"/>
      <c r="N5" s="29"/>
      <c r="O5" s="29"/>
      <c r="P5" s="29"/>
      <c r="Q5" s="29"/>
      <c r="R5" s="29"/>
      <c r="S5" s="29"/>
      <c r="T5" s="137"/>
    </row>
    <row r="6" spans="1:26" ht="16.5" customHeight="1" x14ac:dyDescent="0.3">
      <c r="B6" s="153" t="s">
        <v>1779</v>
      </c>
      <c r="D6" s="31"/>
      <c r="E6" s="31"/>
      <c r="F6" s="32" t="s">
        <v>246</v>
      </c>
      <c r="I6" s="20" t="s">
        <v>243</v>
      </c>
      <c r="M6" s="31" t="s">
        <v>247</v>
      </c>
      <c r="N6" s="19"/>
      <c r="O6" s="31" t="s">
        <v>246</v>
      </c>
      <c r="R6" s="31" t="s">
        <v>243</v>
      </c>
    </row>
    <row r="7" spans="1:26" ht="16.5" customHeight="1" x14ac:dyDescent="0.35">
      <c r="A7" s="19" t="s">
        <v>248</v>
      </c>
      <c r="B7" s="30"/>
      <c r="C7" s="33" t="s">
        <v>249</v>
      </c>
      <c r="D7" s="34" t="s">
        <v>250</v>
      </c>
      <c r="E7" s="34" t="s">
        <v>246</v>
      </c>
      <c r="F7" s="33" t="s">
        <v>251</v>
      </c>
      <c r="G7" s="34" t="s">
        <v>250</v>
      </c>
      <c r="H7" s="34" t="s">
        <v>243</v>
      </c>
      <c r="I7" s="33" t="s">
        <v>251</v>
      </c>
      <c r="J7" s="34" t="s">
        <v>250</v>
      </c>
      <c r="L7" s="33" t="s">
        <v>249</v>
      </c>
      <c r="M7" s="34" t="s">
        <v>250</v>
      </c>
      <c r="N7" s="34" t="s">
        <v>246</v>
      </c>
      <c r="O7" s="33" t="s">
        <v>251</v>
      </c>
      <c r="P7" s="34" t="s">
        <v>250</v>
      </c>
      <c r="Q7" s="34" t="s">
        <v>243</v>
      </c>
      <c r="R7" s="33" t="s">
        <v>251</v>
      </c>
      <c r="S7" s="34" t="s">
        <v>250</v>
      </c>
    </row>
    <row r="8" spans="1:26" ht="16.5" customHeight="1" x14ac:dyDescent="0.3">
      <c r="B8" s="19" t="s">
        <v>252</v>
      </c>
      <c r="C8" s="21">
        <v>4557</v>
      </c>
      <c r="D8" s="35">
        <v>36.24318850120693</v>
      </c>
      <c r="E8" s="21">
        <v>4557</v>
      </c>
      <c r="F8" s="21">
        <v>0</v>
      </c>
      <c r="G8" s="35">
        <v>37.276936581084044</v>
      </c>
      <c r="H8" s="21">
        <v>4557</v>
      </c>
      <c r="I8" s="21">
        <v>0</v>
      </c>
      <c r="J8" s="35">
        <v>14.036326530612245</v>
      </c>
      <c r="K8" s="36"/>
      <c r="L8" s="21">
        <v>53655</v>
      </c>
      <c r="M8" s="35">
        <v>42.603400801416463</v>
      </c>
      <c r="N8" s="21">
        <v>53655</v>
      </c>
      <c r="O8" s="21">
        <v>0</v>
      </c>
      <c r="P8" s="35">
        <v>44.477532382816143</v>
      </c>
      <c r="Q8" s="21">
        <v>53802</v>
      </c>
      <c r="R8" s="21">
        <v>-147</v>
      </c>
      <c r="S8" s="35">
        <v>20.656846028028699</v>
      </c>
      <c r="T8" s="138">
        <v>1</v>
      </c>
    </row>
    <row r="9" spans="1:26" ht="16.5" customHeight="1" x14ac:dyDescent="0.3">
      <c r="B9" s="19" t="s">
        <v>870</v>
      </c>
      <c r="C9" s="37">
        <v>1860</v>
      </c>
      <c r="D9" s="38">
        <v>0.40816326530612246</v>
      </c>
      <c r="E9" s="37">
        <v>1928</v>
      </c>
      <c r="F9" s="37">
        <v>-68</v>
      </c>
      <c r="G9" s="38">
        <v>0.42308536317752909</v>
      </c>
      <c r="H9" s="37">
        <v>976</v>
      </c>
      <c r="I9" s="37">
        <v>884</v>
      </c>
      <c r="J9" s="38">
        <v>0.21417599297783629</v>
      </c>
      <c r="K9" s="39"/>
      <c r="L9" s="37">
        <v>25346</v>
      </c>
      <c r="M9" s="38">
        <v>0.47238840741776161</v>
      </c>
      <c r="N9" s="37">
        <v>26434</v>
      </c>
      <c r="O9" s="37">
        <v>-1088</v>
      </c>
      <c r="P9" s="38">
        <v>0.492666107538906</v>
      </c>
      <c r="Q9" s="37">
        <v>13875</v>
      </c>
      <c r="R9" s="37">
        <v>11471</v>
      </c>
      <c r="S9" s="38">
        <v>0.25789004126240661</v>
      </c>
      <c r="T9" s="138">
        <v>1</v>
      </c>
    </row>
    <row r="10" spans="1:26" ht="16.5" customHeight="1" x14ac:dyDescent="0.3">
      <c r="B10" s="19" t="s">
        <v>1140</v>
      </c>
      <c r="C10" s="37">
        <v>1879</v>
      </c>
      <c r="D10" s="38">
        <v>0.41233267500548604</v>
      </c>
      <c r="E10" s="37">
        <v>1978</v>
      </c>
      <c r="F10" s="37">
        <v>-99</v>
      </c>
      <c r="G10" s="38">
        <v>0.43405749396532806</v>
      </c>
      <c r="H10" s="37">
        <v>976</v>
      </c>
      <c r="I10" s="37">
        <v>903</v>
      </c>
      <c r="J10" s="38">
        <v>0.21417599297783629</v>
      </c>
      <c r="K10" s="39"/>
      <c r="L10" s="37">
        <v>25515</v>
      </c>
      <c r="M10" s="38">
        <v>0.47553816046966729</v>
      </c>
      <c r="N10" s="37">
        <v>26699</v>
      </c>
      <c r="O10" s="37">
        <v>-1184</v>
      </c>
      <c r="P10" s="38">
        <v>0.4976050694250303</v>
      </c>
      <c r="Q10" s="37">
        <v>14018</v>
      </c>
      <c r="R10" s="37">
        <v>11497</v>
      </c>
      <c r="S10" s="38">
        <v>0.26054793502100293</v>
      </c>
      <c r="T10" s="138">
        <v>1</v>
      </c>
    </row>
    <row r="11" spans="1:26" ht="16.5" customHeight="1" x14ac:dyDescent="0.3">
      <c r="B11" s="19" t="s">
        <v>253</v>
      </c>
      <c r="C11" s="40">
        <v>165160.21</v>
      </c>
      <c r="D11" s="35">
        <v>88.795811827956982</v>
      </c>
      <c r="E11" s="40">
        <v>169871</v>
      </c>
      <c r="F11" s="40">
        <v>-4710.7900000000081</v>
      </c>
      <c r="G11" s="35">
        <v>88.107365145228215</v>
      </c>
      <c r="H11" s="40">
        <v>63963.54</v>
      </c>
      <c r="I11" s="40">
        <v>101196.66999999998</v>
      </c>
      <c r="J11" s="35">
        <v>65.536413934426236</v>
      </c>
      <c r="K11" s="42"/>
      <c r="L11" s="40">
        <v>2285885.4700000002</v>
      </c>
      <c r="M11" s="35">
        <v>90.187227570425321</v>
      </c>
      <c r="N11" s="40">
        <v>2386442</v>
      </c>
      <c r="O11" s="40">
        <v>-100556.5299999998</v>
      </c>
      <c r="P11" s="35">
        <v>90.279261557085576</v>
      </c>
      <c r="Q11" s="40">
        <v>1111379.6300000001</v>
      </c>
      <c r="R11" s="40">
        <v>1174505.8400000001</v>
      </c>
      <c r="S11" s="35">
        <v>80.099432792792797</v>
      </c>
      <c r="T11" s="138">
        <v>1</v>
      </c>
    </row>
    <row r="12" spans="1:26" ht="16.5" customHeight="1" x14ac:dyDescent="0.3">
      <c r="C12" s="37"/>
      <c r="D12" s="43"/>
      <c r="E12" s="37"/>
      <c r="F12" s="37"/>
      <c r="G12" s="43"/>
      <c r="H12" s="37"/>
      <c r="I12" s="37"/>
      <c r="J12" s="43"/>
      <c r="K12" s="44"/>
      <c r="L12" s="37"/>
      <c r="M12" s="43"/>
      <c r="N12" s="37"/>
      <c r="O12" s="37"/>
      <c r="P12" s="43"/>
      <c r="Q12" s="37"/>
      <c r="R12" s="37"/>
      <c r="S12" s="43"/>
      <c r="T12" s="134">
        <v>1</v>
      </c>
      <c r="Z12" s="150"/>
    </row>
    <row r="13" spans="1:26" ht="16.5" customHeight="1" x14ac:dyDescent="0.35">
      <c r="B13" s="30" t="s">
        <v>254</v>
      </c>
      <c r="C13" s="37"/>
      <c r="D13" s="43"/>
      <c r="E13" s="37"/>
      <c r="F13" s="37"/>
      <c r="G13" s="43"/>
      <c r="H13" s="37"/>
      <c r="I13" s="37"/>
      <c r="J13" s="43"/>
      <c r="K13" s="44"/>
      <c r="L13" s="37"/>
      <c r="M13" s="43"/>
      <c r="N13" s="37"/>
      <c r="O13" s="37"/>
      <c r="P13" s="43"/>
      <c r="Q13" s="37"/>
      <c r="R13" s="37"/>
      <c r="S13" s="43"/>
      <c r="T13" s="134">
        <v>1</v>
      </c>
      <c r="Z13" s="151"/>
    </row>
    <row r="14" spans="1:26" ht="16.5" customHeight="1" x14ac:dyDescent="0.3">
      <c r="B14" s="19" t="s">
        <v>1781</v>
      </c>
      <c r="C14" s="21">
        <v>165160.21</v>
      </c>
      <c r="D14" s="38">
        <v>0.85051059408573526</v>
      </c>
      <c r="E14" s="21">
        <v>169871</v>
      </c>
      <c r="F14" s="21">
        <v>-4710.7900000000081</v>
      </c>
      <c r="G14" s="38">
        <v>0.90974379297787111</v>
      </c>
      <c r="H14" s="21">
        <v>63963.54</v>
      </c>
      <c r="I14" s="21">
        <v>101196.66999999998</v>
      </c>
      <c r="J14" s="38">
        <v>0.85963972928491761</v>
      </c>
      <c r="K14" s="44"/>
      <c r="L14" s="21">
        <v>2285885.4700000002</v>
      </c>
      <c r="M14" s="38">
        <v>0.8866983639587761</v>
      </c>
      <c r="N14" s="21">
        <v>2386442</v>
      </c>
      <c r="O14" s="21">
        <v>-100556.5299999998</v>
      </c>
      <c r="P14" s="38">
        <v>0.90919003352636396</v>
      </c>
      <c r="Q14" s="21">
        <v>1111379.6300000001</v>
      </c>
      <c r="R14" s="21">
        <v>1174505.8400000001</v>
      </c>
      <c r="S14" s="38">
        <v>0.91312168990915066</v>
      </c>
      <c r="T14" s="138">
        <v>1</v>
      </c>
    </row>
    <row r="15" spans="1:26" ht="16.5" customHeight="1" x14ac:dyDescent="0.3">
      <c r="B15" s="19" t="s">
        <v>255</v>
      </c>
      <c r="C15" s="21">
        <v>9462.369999999999</v>
      </c>
      <c r="D15" s="38">
        <v>4.8727510882669856E-2</v>
      </c>
      <c r="E15" s="21">
        <v>10096</v>
      </c>
      <c r="F15" s="21">
        <v>-633.63000000000102</v>
      </c>
      <c r="G15" s="38">
        <v>5.4069107345600997E-2</v>
      </c>
      <c r="H15" s="21">
        <v>824.5</v>
      </c>
      <c r="I15" s="21">
        <v>8637.869999999999</v>
      </c>
      <c r="J15" s="38">
        <v>1.1080890094504066E-2</v>
      </c>
      <c r="K15" s="44"/>
      <c r="L15" s="21">
        <v>113677.5</v>
      </c>
      <c r="M15" s="38">
        <v>4.4095670842565771E-2</v>
      </c>
      <c r="N15" s="21">
        <v>125870</v>
      </c>
      <c r="O15" s="21">
        <v>-12192.5</v>
      </c>
      <c r="P15" s="38">
        <v>4.795412983846388E-2</v>
      </c>
      <c r="Q15" s="21">
        <v>42292.02</v>
      </c>
      <c r="R15" s="21">
        <v>71385.48000000001</v>
      </c>
      <c r="S15" s="38">
        <v>3.4747587349672399E-2</v>
      </c>
      <c r="T15" s="138">
        <v>1</v>
      </c>
    </row>
    <row r="16" spans="1:26" ht="16.5" customHeight="1" x14ac:dyDescent="0.3">
      <c r="B16" s="19" t="s">
        <v>256</v>
      </c>
      <c r="C16" s="21">
        <v>3443.15</v>
      </c>
      <c r="D16" s="38">
        <v>1.7730878109359995E-2</v>
      </c>
      <c r="E16" s="21">
        <v>2951</v>
      </c>
      <c r="F16" s="21">
        <v>492.15000000000009</v>
      </c>
      <c r="G16" s="38">
        <v>1.5804074462843556E-2</v>
      </c>
      <c r="H16" s="21">
        <v>360.3</v>
      </c>
      <c r="I16" s="21">
        <v>3082.85</v>
      </c>
      <c r="J16" s="38">
        <v>4.8422616143721222E-3</v>
      </c>
      <c r="K16" s="44"/>
      <c r="L16" s="21">
        <v>33669.64</v>
      </c>
      <c r="M16" s="38">
        <v>1.3060503290692409E-2</v>
      </c>
      <c r="N16" s="21">
        <v>60707</v>
      </c>
      <c r="O16" s="21">
        <v>-27037.360000000001</v>
      </c>
      <c r="P16" s="38">
        <v>2.312823834196891E-2</v>
      </c>
      <c r="Q16" s="21">
        <v>15612.54</v>
      </c>
      <c r="R16" s="21">
        <v>18057.099999999999</v>
      </c>
      <c r="S16" s="38">
        <v>1.2827434050212177E-2</v>
      </c>
      <c r="T16" s="138">
        <v>1</v>
      </c>
    </row>
    <row r="17" spans="1:20" ht="16.5" hidden="1" customHeight="1" x14ac:dyDescent="0.3">
      <c r="B17" s="19" t="s">
        <v>257</v>
      </c>
      <c r="C17" s="21">
        <v>0</v>
      </c>
      <c r="D17" s="38">
        <v>0</v>
      </c>
      <c r="E17" s="21">
        <v>0</v>
      </c>
      <c r="F17" s="21">
        <v>0</v>
      </c>
      <c r="G17" s="38">
        <v>0</v>
      </c>
      <c r="H17" s="21">
        <v>0</v>
      </c>
      <c r="I17" s="21">
        <v>0</v>
      </c>
      <c r="J17" s="38">
        <v>0</v>
      </c>
      <c r="K17" s="44"/>
      <c r="L17" s="21">
        <v>0</v>
      </c>
      <c r="M17" s="38">
        <v>0</v>
      </c>
      <c r="N17" s="21">
        <v>0</v>
      </c>
      <c r="O17" s="21">
        <v>0</v>
      </c>
      <c r="P17" s="38">
        <v>0</v>
      </c>
      <c r="Q17" s="21">
        <v>0</v>
      </c>
      <c r="R17" s="21">
        <v>0</v>
      </c>
      <c r="S17" s="38">
        <v>0</v>
      </c>
      <c r="T17" s="138">
        <v>2</v>
      </c>
    </row>
    <row r="18" spans="1:20" ht="16.5" hidden="1" customHeight="1" x14ac:dyDescent="0.3">
      <c r="B18" s="19" t="s">
        <v>1782</v>
      </c>
      <c r="C18" s="21">
        <v>0</v>
      </c>
      <c r="D18" s="38">
        <v>0</v>
      </c>
      <c r="E18" s="21">
        <v>0</v>
      </c>
      <c r="F18" s="21">
        <v>0</v>
      </c>
      <c r="G18" s="38">
        <v>0</v>
      </c>
      <c r="H18" s="21">
        <v>0</v>
      </c>
      <c r="I18" s="21">
        <v>0</v>
      </c>
      <c r="J18" s="38">
        <v>0</v>
      </c>
      <c r="K18" s="44"/>
      <c r="L18" s="21">
        <v>0</v>
      </c>
      <c r="M18" s="38">
        <v>0</v>
      </c>
      <c r="N18" s="21">
        <v>0</v>
      </c>
      <c r="O18" s="21">
        <v>0</v>
      </c>
      <c r="P18" s="38">
        <v>0</v>
      </c>
      <c r="Q18" s="21">
        <v>0</v>
      </c>
      <c r="R18" s="21">
        <v>0</v>
      </c>
      <c r="S18" s="38">
        <v>0</v>
      </c>
      <c r="T18" s="138">
        <v>2</v>
      </c>
    </row>
    <row r="19" spans="1:20" ht="16.5" hidden="1" customHeight="1" x14ac:dyDescent="0.3">
      <c r="B19" s="19" t="s">
        <v>1448</v>
      </c>
      <c r="C19" s="21">
        <v>0</v>
      </c>
      <c r="D19" s="38">
        <v>0</v>
      </c>
      <c r="E19" s="21">
        <v>0</v>
      </c>
      <c r="F19" s="21">
        <v>0</v>
      </c>
      <c r="G19" s="38">
        <v>0</v>
      </c>
      <c r="H19" s="21">
        <v>0</v>
      </c>
      <c r="I19" s="21">
        <v>0</v>
      </c>
      <c r="J19" s="38">
        <v>0</v>
      </c>
      <c r="K19" s="44"/>
      <c r="L19" s="21">
        <v>0</v>
      </c>
      <c r="M19" s="38">
        <v>0</v>
      </c>
      <c r="N19" s="21">
        <v>0</v>
      </c>
      <c r="O19" s="21">
        <v>0</v>
      </c>
      <c r="P19" s="38">
        <v>0</v>
      </c>
      <c r="Q19" s="21">
        <v>0</v>
      </c>
      <c r="R19" s="21">
        <v>0</v>
      </c>
      <c r="S19" s="38">
        <v>0</v>
      </c>
      <c r="T19" s="138">
        <v>2</v>
      </c>
    </row>
    <row r="20" spans="1:20" ht="16.5" hidden="1" customHeight="1" x14ac:dyDescent="0.3">
      <c r="A20" s="19" t="s">
        <v>715</v>
      </c>
      <c r="B20" s="19" t="s">
        <v>1783</v>
      </c>
      <c r="C20" s="21">
        <v>0</v>
      </c>
      <c r="D20" s="38">
        <v>0</v>
      </c>
      <c r="E20" s="21">
        <v>0</v>
      </c>
      <c r="F20" s="21">
        <v>0</v>
      </c>
      <c r="G20" s="38">
        <v>0</v>
      </c>
      <c r="H20" s="21">
        <v>0</v>
      </c>
      <c r="I20" s="21">
        <v>0</v>
      </c>
      <c r="J20" s="38">
        <v>0</v>
      </c>
      <c r="K20" s="44"/>
      <c r="L20" s="21">
        <v>0</v>
      </c>
      <c r="M20" s="38">
        <v>0</v>
      </c>
      <c r="N20" s="21">
        <v>0</v>
      </c>
      <c r="O20" s="21">
        <v>0</v>
      </c>
      <c r="P20" s="38">
        <v>0</v>
      </c>
      <c r="Q20" s="21">
        <v>0</v>
      </c>
      <c r="R20" s="21">
        <v>0</v>
      </c>
      <c r="S20" s="38">
        <v>0</v>
      </c>
      <c r="T20" s="138">
        <v>2</v>
      </c>
    </row>
    <row r="21" spans="1:20" ht="16.5" hidden="1" customHeight="1" x14ac:dyDescent="0.3">
      <c r="A21" s="19" t="s">
        <v>717</v>
      </c>
      <c r="B21" s="19" t="s">
        <v>1784</v>
      </c>
      <c r="C21" s="21">
        <v>0</v>
      </c>
      <c r="D21" s="38">
        <v>0</v>
      </c>
      <c r="E21" s="21">
        <v>0</v>
      </c>
      <c r="F21" s="21">
        <v>0</v>
      </c>
      <c r="G21" s="38">
        <v>0</v>
      </c>
      <c r="H21" s="21">
        <v>0</v>
      </c>
      <c r="I21" s="21">
        <v>0</v>
      </c>
      <c r="J21" s="38">
        <v>0</v>
      </c>
      <c r="K21" s="44"/>
      <c r="L21" s="21">
        <v>0</v>
      </c>
      <c r="M21" s="38">
        <v>0</v>
      </c>
      <c r="N21" s="21">
        <v>0</v>
      </c>
      <c r="O21" s="21">
        <v>0</v>
      </c>
      <c r="P21" s="38">
        <v>0</v>
      </c>
      <c r="Q21" s="21">
        <v>0</v>
      </c>
      <c r="R21" s="21">
        <v>0</v>
      </c>
      <c r="S21" s="38">
        <v>0</v>
      </c>
      <c r="T21" s="138">
        <v>2</v>
      </c>
    </row>
    <row r="22" spans="1:20" ht="16.5" customHeight="1" x14ac:dyDescent="0.3">
      <c r="B22" s="19" t="s">
        <v>258</v>
      </c>
      <c r="C22" s="41">
        <v>16123.75</v>
      </c>
      <c r="D22" s="38">
        <v>8.3031016922234926E-2</v>
      </c>
      <c r="E22" s="41">
        <v>3806</v>
      </c>
      <c r="F22" s="41">
        <v>12317.75</v>
      </c>
      <c r="G22" s="38">
        <v>2.0383025213684368E-2</v>
      </c>
      <c r="H22" s="41">
        <v>9259.0399999999991</v>
      </c>
      <c r="I22" s="41">
        <v>6864.7100000000009</v>
      </c>
      <c r="J22" s="38">
        <v>0.12443711900620609</v>
      </c>
      <c r="K22" s="44"/>
      <c r="L22" s="41">
        <v>144741.54999999999</v>
      </c>
      <c r="M22" s="38">
        <v>5.6145461907965745E-2</v>
      </c>
      <c r="N22" s="41">
        <v>51781</v>
      </c>
      <c r="O22" s="41">
        <v>92960.549999999988</v>
      </c>
      <c r="P22" s="38">
        <v>1.972759829320329E-2</v>
      </c>
      <c r="Q22" s="41">
        <v>47836.86</v>
      </c>
      <c r="R22" s="41">
        <v>96904.689999999988</v>
      </c>
      <c r="S22" s="38">
        <v>3.9303288690964625E-2</v>
      </c>
      <c r="T22" s="138">
        <v>1</v>
      </c>
    </row>
    <row r="23" spans="1:20" ht="16.5" customHeight="1" x14ac:dyDescent="0.3">
      <c r="B23" s="19" t="s">
        <v>259</v>
      </c>
      <c r="C23" s="21">
        <v>194189.47999999998</v>
      </c>
      <c r="D23" s="38">
        <v>1</v>
      </c>
      <c r="E23" s="21">
        <v>186724</v>
      </c>
      <c r="F23" s="21">
        <v>7465.4799999999905</v>
      </c>
      <c r="G23" s="38">
        <v>1</v>
      </c>
      <c r="H23" s="21">
        <v>74407.38</v>
      </c>
      <c r="I23" s="21">
        <v>119782.09999999999</v>
      </c>
      <c r="J23" s="38">
        <v>1</v>
      </c>
      <c r="K23" s="44"/>
      <c r="L23" s="21">
        <v>2577974.16</v>
      </c>
      <c r="M23" s="38">
        <v>1</v>
      </c>
      <c r="N23" s="21">
        <v>2624800</v>
      </c>
      <c r="O23" s="21">
        <v>-46825.839999999793</v>
      </c>
      <c r="P23" s="38">
        <v>1</v>
      </c>
      <c r="Q23" s="21">
        <v>1217121.0500000003</v>
      </c>
      <c r="R23" s="21">
        <v>1360853.1099999999</v>
      </c>
      <c r="S23" s="38">
        <v>1</v>
      </c>
      <c r="T23" s="138">
        <v>1</v>
      </c>
    </row>
    <row r="24" spans="1:20" ht="16.5" customHeight="1" x14ac:dyDescent="0.3">
      <c r="C24" s="21"/>
      <c r="D24" s="38"/>
      <c r="E24" s="21"/>
      <c r="F24" s="21"/>
      <c r="G24" s="38"/>
      <c r="H24" s="21"/>
      <c r="I24" s="21"/>
      <c r="J24" s="38"/>
      <c r="K24" s="44"/>
      <c r="L24" s="21"/>
      <c r="M24" s="38"/>
      <c r="N24" s="21"/>
      <c r="O24" s="21"/>
      <c r="P24" s="38"/>
      <c r="Q24" s="21"/>
      <c r="R24" s="21"/>
      <c r="S24" s="38"/>
      <c r="T24" s="138">
        <v>1</v>
      </c>
    </row>
    <row r="25" spans="1:20" ht="16.5" customHeight="1" x14ac:dyDescent="0.35">
      <c r="B25" s="30" t="s">
        <v>260</v>
      </c>
      <c r="C25" s="21"/>
      <c r="D25" s="38"/>
      <c r="E25" s="21"/>
      <c r="F25" s="21"/>
      <c r="G25" s="38"/>
      <c r="H25" s="21"/>
      <c r="I25" s="21"/>
      <c r="J25" s="38"/>
      <c r="K25" s="44"/>
      <c r="L25" s="21"/>
      <c r="M25" s="38"/>
      <c r="N25" s="21"/>
      <c r="O25" s="21"/>
      <c r="P25" s="38"/>
      <c r="Q25" s="21"/>
      <c r="R25" s="21"/>
      <c r="S25" s="38"/>
      <c r="T25" s="134">
        <v>1</v>
      </c>
    </row>
    <row r="26" spans="1:20" ht="16.5" customHeight="1" x14ac:dyDescent="0.3">
      <c r="B26" s="19" t="s">
        <v>1781</v>
      </c>
      <c r="C26" s="21">
        <v>72101.66</v>
      </c>
      <c r="D26" s="38">
        <v>0.43655587505004995</v>
      </c>
      <c r="E26" s="21">
        <v>42132</v>
      </c>
      <c r="F26" s="21">
        <v>-29969.660000000003</v>
      </c>
      <c r="G26" s="38">
        <v>0.24802350018543484</v>
      </c>
      <c r="H26" s="21">
        <v>25838.32</v>
      </c>
      <c r="I26" s="21">
        <v>-46263.340000000004</v>
      </c>
      <c r="J26" s="38">
        <v>0.40395387747457379</v>
      </c>
      <c r="K26" s="44"/>
      <c r="L26" s="21">
        <v>700647.14000000013</v>
      </c>
      <c r="M26" s="38">
        <v>0.30651016824565586</v>
      </c>
      <c r="N26" s="21">
        <v>568942</v>
      </c>
      <c r="O26" s="21">
        <v>-131705.14000000013</v>
      </c>
      <c r="P26" s="38">
        <v>0.23840596167851555</v>
      </c>
      <c r="Q26" s="21">
        <v>377938.67</v>
      </c>
      <c r="R26" s="21">
        <v>-322708.47000000015</v>
      </c>
      <c r="S26" s="38">
        <v>0.34006262108654983</v>
      </c>
      <c r="T26" s="138">
        <v>1</v>
      </c>
    </row>
    <row r="27" spans="1:20" ht="16.5" customHeight="1" x14ac:dyDescent="0.3">
      <c r="B27" s="19" t="s">
        <v>255</v>
      </c>
      <c r="C27" s="21">
        <v>10583.36</v>
      </c>
      <c r="D27" s="38">
        <v>1.1184682061682223</v>
      </c>
      <c r="E27" s="21">
        <v>9376</v>
      </c>
      <c r="F27" s="21">
        <v>-1207.3600000000006</v>
      </c>
      <c r="G27" s="38">
        <v>0.92868462757527737</v>
      </c>
      <c r="H27" s="21">
        <v>351.06999999999994</v>
      </c>
      <c r="I27" s="21">
        <v>-10232.290000000001</v>
      </c>
      <c r="J27" s="38">
        <v>0.4257974530018192</v>
      </c>
      <c r="K27" s="44"/>
      <c r="L27" s="21">
        <v>76130.330000000016</v>
      </c>
      <c r="M27" s="38">
        <v>0.66970447098150487</v>
      </c>
      <c r="N27" s="21">
        <v>93118</v>
      </c>
      <c r="O27" s="21">
        <v>16987.669999999984</v>
      </c>
      <c r="P27" s="38">
        <v>0.73979502661476126</v>
      </c>
      <c r="Q27" s="21">
        <v>65744.759999999995</v>
      </c>
      <c r="R27" s="21">
        <v>-10385.570000000022</v>
      </c>
      <c r="S27" s="38">
        <v>1.5545429137695481</v>
      </c>
      <c r="T27" s="138">
        <v>1</v>
      </c>
    </row>
    <row r="28" spans="1:20" ht="16.5" customHeight="1" x14ac:dyDescent="0.3">
      <c r="B28" s="19" t="s">
        <v>256</v>
      </c>
      <c r="C28" s="21">
        <v>3438.0199999999995</v>
      </c>
      <c r="D28" s="38">
        <v>0.99851008524171159</v>
      </c>
      <c r="E28" s="21">
        <v>3119</v>
      </c>
      <c r="F28" s="21">
        <v>-319.01999999999953</v>
      </c>
      <c r="G28" s="38">
        <v>1.0569298542866825</v>
      </c>
      <c r="H28" s="21">
        <v>150.22</v>
      </c>
      <c r="I28" s="21">
        <v>-3287.7999999999997</v>
      </c>
      <c r="J28" s="38">
        <v>0.41693033583125172</v>
      </c>
      <c r="K28" s="44"/>
      <c r="L28" s="21">
        <v>29786.22</v>
      </c>
      <c r="M28" s="38">
        <v>0.8846610774573177</v>
      </c>
      <c r="N28" s="21">
        <v>40094</v>
      </c>
      <c r="O28" s="21">
        <v>10307.779999999999</v>
      </c>
      <c r="P28" s="38">
        <v>0.66045101882814172</v>
      </c>
      <c r="Q28" s="21">
        <v>15457.57</v>
      </c>
      <c r="R28" s="21">
        <v>-14328.650000000001</v>
      </c>
      <c r="S28" s="38">
        <v>0.99007400461423956</v>
      </c>
      <c r="T28" s="138">
        <v>1</v>
      </c>
    </row>
    <row r="29" spans="1:20" ht="16.5" hidden="1" customHeight="1" x14ac:dyDescent="0.3">
      <c r="B29" s="19" t="s">
        <v>257</v>
      </c>
      <c r="C29" s="21">
        <v>0</v>
      </c>
      <c r="D29" s="38" t="s">
        <v>2230</v>
      </c>
      <c r="E29" s="21">
        <v>0</v>
      </c>
      <c r="F29" s="21">
        <v>0</v>
      </c>
      <c r="G29" s="38" t="s">
        <v>2230</v>
      </c>
      <c r="H29" s="21">
        <v>0</v>
      </c>
      <c r="I29" s="21">
        <v>0</v>
      </c>
      <c r="J29" s="38" t="s">
        <v>2230</v>
      </c>
      <c r="K29" s="44"/>
      <c r="L29" s="21">
        <v>0</v>
      </c>
      <c r="M29" s="38" t="s">
        <v>2230</v>
      </c>
      <c r="N29" s="21">
        <v>0</v>
      </c>
      <c r="O29" s="21">
        <v>0</v>
      </c>
      <c r="P29" s="38" t="s">
        <v>2230</v>
      </c>
      <c r="Q29" s="21">
        <v>0</v>
      </c>
      <c r="R29" s="21">
        <v>0</v>
      </c>
      <c r="S29" s="38" t="s">
        <v>2230</v>
      </c>
      <c r="T29" s="138">
        <v>2</v>
      </c>
    </row>
    <row r="30" spans="1:20" ht="16.5" hidden="1" customHeight="1" x14ac:dyDescent="0.3">
      <c r="B30" s="19" t="s">
        <v>1782</v>
      </c>
      <c r="C30" s="21">
        <v>0</v>
      </c>
      <c r="D30" s="38">
        <v>0</v>
      </c>
      <c r="E30" s="21">
        <v>0</v>
      </c>
      <c r="F30" s="21">
        <v>0</v>
      </c>
      <c r="G30" s="38">
        <v>0</v>
      </c>
      <c r="H30" s="21">
        <v>0</v>
      </c>
      <c r="I30" s="21">
        <v>0</v>
      </c>
      <c r="J30" s="38">
        <v>0</v>
      </c>
      <c r="K30" s="44"/>
      <c r="L30" s="21">
        <v>0</v>
      </c>
      <c r="M30" s="38">
        <v>0</v>
      </c>
      <c r="N30" s="21">
        <v>0</v>
      </c>
      <c r="O30" s="21">
        <v>0</v>
      </c>
      <c r="P30" s="38">
        <v>0</v>
      </c>
      <c r="Q30" s="21">
        <v>0</v>
      </c>
      <c r="R30" s="21">
        <v>0</v>
      </c>
      <c r="S30" s="38">
        <v>0</v>
      </c>
      <c r="T30" s="138">
        <v>2</v>
      </c>
    </row>
    <row r="31" spans="1:20" ht="16.5" hidden="1" customHeight="1" x14ac:dyDescent="0.3">
      <c r="B31" s="19" t="s">
        <v>1448</v>
      </c>
      <c r="C31" s="21">
        <v>0</v>
      </c>
      <c r="D31" s="38" t="s">
        <v>2230</v>
      </c>
      <c r="E31" s="21">
        <v>0</v>
      </c>
      <c r="F31" s="21">
        <v>0</v>
      </c>
      <c r="G31" s="38" t="s">
        <v>2230</v>
      </c>
      <c r="H31" s="21">
        <v>0</v>
      </c>
      <c r="I31" s="21">
        <v>0</v>
      </c>
      <c r="J31" s="38" t="s">
        <v>2230</v>
      </c>
      <c r="K31" s="44"/>
      <c r="L31" s="21">
        <v>0</v>
      </c>
      <c r="M31" s="38" t="s">
        <v>2230</v>
      </c>
      <c r="N31" s="21">
        <v>0</v>
      </c>
      <c r="O31" s="21">
        <v>0</v>
      </c>
      <c r="P31" s="38" t="s">
        <v>2230</v>
      </c>
      <c r="Q31" s="21">
        <v>0</v>
      </c>
      <c r="R31" s="21">
        <v>0</v>
      </c>
      <c r="S31" s="38" t="s">
        <v>2230</v>
      </c>
      <c r="T31" s="138">
        <v>2</v>
      </c>
    </row>
    <row r="32" spans="1:20" ht="16.5" hidden="1" customHeight="1" x14ac:dyDescent="0.3">
      <c r="A32" s="19" t="s">
        <v>737</v>
      </c>
      <c r="B32" s="19" t="s">
        <v>1785</v>
      </c>
      <c r="C32" s="21">
        <v>0</v>
      </c>
      <c r="D32" s="38" t="s">
        <v>2230</v>
      </c>
      <c r="E32" s="21">
        <v>0</v>
      </c>
      <c r="F32" s="21">
        <v>0</v>
      </c>
      <c r="G32" s="38" t="s">
        <v>2230</v>
      </c>
      <c r="H32" s="21">
        <v>0</v>
      </c>
      <c r="I32" s="21">
        <v>0</v>
      </c>
      <c r="J32" s="38" t="s">
        <v>2230</v>
      </c>
      <c r="K32" s="44"/>
      <c r="L32" s="21">
        <v>0</v>
      </c>
      <c r="M32" s="38" t="s">
        <v>2230</v>
      </c>
      <c r="N32" s="21">
        <v>0</v>
      </c>
      <c r="O32" s="21">
        <v>0</v>
      </c>
      <c r="P32" s="38" t="s">
        <v>2230</v>
      </c>
      <c r="Q32" s="21">
        <v>0</v>
      </c>
      <c r="R32" s="21">
        <v>0</v>
      </c>
      <c r="S32" s="38" t="s">
        <v>2230</v>
      </c>
      <c r="T32" s="138">
        <v>2</v>
      </c>
    </row>
    <row r="33" spans="1:20" ht="16.5" hidden="1" customHeight="1" x14ac:dyDescent="0.3">
      <c r="A33" s="19" t="s">
        <v>726</v>
      </c>
      <c r="B33" s="19" t="s">
        <v>1786</v>
      </c>
      <c r="C33" s="21">
        <v>0</v>
      </c>
      <c r="D33" s="38">
        <v>0</v>
      </c>
      <c r="E33" s="21">
        <v>0</v>
      </c>
      <c r="F33" s="21">
        <v>0</v>
      </c>
      <c r="G33" s="38">
        <v>0</v>
      </c>
      <c r="H33" s="21">
        <v>0</v>
      </c>
      <c r="I33" s="21">
        <v>0</v>
      </c>
      <c r="J33" s="38">
        <v>0</v>
      </c>
      <c r="K33" s="44"/>
      <c r="L33" s="21">
        <v>0</v>
      </c>
      <c r="M33" s="38">
        <v>0</v>
      </c>
      <c r="N33" s="21">
        <v>0</v>
      </c>
      <c r="O33" s="21">
        <v>0</v>
      </c>
      <c r="P33" s="38">
        <v>0</v>
      </c>
      <c r="Q33" s="21">
        <v>0</v>
      </c>
      <c r="R33" s="21">
        <v>0</v>
      </c>
      <c r="S33" s="38">
        <v>0</v>
      </c>
      <c r="T33" s="138">
        <v>2</v>
      </c>
    </row>
    <row r="34" spans="1:20" ht="16.5" customHeight="1" x14ac:dyDescent="0.3">
      <c r="B34" s="19" t="s">
        <v>261</v>
      </c>
      <c r="C34" s="41">
        <v>3295.19</v>
      </c>
      <c r="D34" s="38">
        <v>0.20436871075277155</v>
      </c>
      <c r="E34" s="41">
        <v>1634</v>
      </c>
      <c r="F34" s="41">
        <v>-1661.19</v>
      </c>
      <c r="G34" s="38">
        <v>0.42932212296374145</v>
      </c>
      <c r="H34" s="41">
        <v>891.22</v>
      </c>
      <c r="I34" s="41">
        <v>-2403.9700000000003</v>
      </c>
      <c r="J34" s="38">
        <v>9.6254039295650531E-2</v>
      </c>
      <c r="K34" s="44"/>
      <c r="L34" s="41">
        <v>35209.629999999997</v>
      </c>
      <c r="M34" s="38">
        <v>0.24325862200591331</v>
      </c>
      <c r="N34" s="41">
        <v>22044</v>
      </c>
      <c r="O34" s="41">
        <v>-13165.629999999997</v>
      </c>
      <c r="P34" s="38">
        <v>0.42571599621482781</v>
      </c>
      <c r="Q34" s="41">
        <v>16058.539999999999</v>
      </c>
      <c r="R34" s="41">
        <v>-19151.089999999997</v>
      </c>
      <c r="S34" s="38">
        <v>0.33569385616029146</v>
      </c>
      <c r="T34" s="138">
        <v>1</v>
      </c>
    </row>
    <row r="35" spans="1:20" ht="16.5" customHeight="1" x14ac:dyDescent="0.3">
      <c r="B35" s="19" t="s">
        <v>262</v>
      </c>
      <c r="C35" s="21">
        <v>89418.23000000001</v>
      </c>
      <c r="D35" s="38">
        <v>0.46046897082169447</v>
      </c>
      <c r="E35" s="21">
        <v>56261</v>
      </c>
      <c r="F35" s="21">
        <v>-33157.230000000003</v>
      </c>
      <c r="G35" s="38">
        <v>0.3013056704012339</v>
      </c>
      <c r="H35" s="21">
        <v>27230.83</v>
      </c>
      <c r="I35" s="21">
        <v>-62187.400000000009</v>
      </c>
      <c r="J35" s="38">
        <v>0.36596947775879218</v>
      </c>
      <c r="K35" s="44"/>
      <c r="L35" s="21">
        <v>841773.32000000018</v>
      </c>
      <c r="M35" s="38">
        <v>0.32652511924324334</v>
      </c>
      <c r="N35" s="21">
        <v>724198</v>
      </c>
      <c r="O35" s="21">
        <v>-117575.32000000015</v>
      </c>
      <c r="P35" s="38">
        <v>0.27590597378847914</v>
      </c>
      <c r="Q35" s="21">
        <v>475199.54</v>
      </c>
      <c r="R35" s="21">
        <v>-366573.7800000002</v>
      </c>
      <c r="S35" s="38">
        <v>0.39042915246597687</v>
      </c>
      <c r="T35" s="138">
        <v>1</v>
      </c>
    </row>
    <row r="36" spans="1:20" ht="16.5" customHeight="1" x14ac:dyDescent="0.3">
      <c r="C36" s="41"/>
      <c r="D36" s="43"/>
      <c r="E36" s="41"/>
      <c r="F36" s="41"/>
      <c r="G36" s="43"/>
      <c r="H36" s="41"/>
      <c r="I36" s="41"/>
      <c r="J36" s="43"/>
      <c r="K36" s="44"/>
      <c r="L36" s="41"/>
      <c r="M36" s="43"/>
      <c r="N36" s="41"/>
      <c r="O36" s="41"/>
      <c r="P36" s="43"/>
      <c r="Q36" s="41"/>
      <c r="R36" s="41"/>
      <c r="S36" s="43"/>
      <c r="T36" s="134">
        <v>1</v>
      </c>
    </row>
    <row r="37" spans="1:20" ht="16.5" customHeight="1" x14ac:dyDescent="0.3">
      <c r="B37" s="19" t="s">
        <v>263</v>
      </c>
      <c r="C37" s="45">
        <v>104771.24999999997</v>
      </c>
      <c r="D37" s="38">
        <v>0.53953102917830553</v>
      </c>
      <c r="E37" s="45">
        <v>130463</v>
      </c>
      <c r="F37" s="45">
        <v>-25691.750000000029</v>
      </c>
      <c r="G37" s="38">
        <v>0.6986943295987661</v>
      </c>
      <c r="H37" s="45">
        <v>47176.55</v>
      </c>
      <c r="I37" s="45">
        <v>57594.699999999968</v>
      </c>
      <c r="J37" s="38">
        <v>0.63403052224120782</v>
      </c>
      <c r="K37" s="44"/>
      <c r="L37" s="45">
        <v>1736200.8399999999</v>
      </c>
      <c r="M37" s="38">
        <v>0.67347488075675654</v>
      </c>
      <c r="N37" s="45">
        <v>1900602</v>
      </c>
      <c r="O37" s="45">
        <v>-164401.16000000015</v>
      </c>
      <c r="P37" s="38">
        <v>0.72409402621152086</v>
      </c>
      <c r="Q37" s="45">
        <v>741921.51000000024</v>
      </c>
      <c r="R37" s="45">
        <v>994279.32999999961</v>
      </c>
      <c r="S37" s="38">
        <v>0.60957084753402302</v>
      </c>
      <c r="T37" s="138">
        <v>1</v>
      </c>
    </row>
    <row r="38" spans="1:20" ht="16.5" customHeight="1" x14ac:dyDescent="0.3">
      <c r="C38" s="21"/>
      <c r="D38" s="43"/>
      <c r="E38" s="21"/>
      <c r="F38" s="21"/>
      <c r="G38" s="43"/>
      <c r="H38" s="21"/>
      <c r="I38" s="21"/>
      <c r="J38" s="43"/>
      <c r="K38" s="44"/>
      <c r="L38" s="21"/>
      <c r="M38" s="43"/>
      <c r="N38" s="21"/>
      <c r="O38" s="21"/>
      <c r="P38" s="43"/>
      <c r="Q38" s="21"/>
      <c r="R38" s="21"/>
      <c r="S38" s="43"/>
      <c r="T38" s="134">
        <v>1</v>
      </c>
    </row>
    <row r="39" spans="1:20" ht="16.5" customHeight="1" x14ac:dyDescent="0.35">
      <c r="B39" s="30" t="s">
        <v>264</v>
      </c>
      <c r="C39" s="21"/>
      <c r="D39" s="43"/>
      <c r="E39" s="21"/>
      <c r="F39" s="21"/>
      <c r="G39" s="43"/>
      <c r="H39" s="21"/>
      <c r="I39" s="21"/>
      <c r="J39" s="43"/>
      <c r="K39" s="44"/>
      <c r="L39" s="21"/>
      <c r="M39" s="43"/>
      <c r="N39" s="21"/>
      <c r="O39" s="21"/>
      <c r="P39" s="43"/>
      <c r="Q39" s="21"/>
      <c r="R39" s="21"/>
      <c r="S39" s="43"/>
      <c r="T39" s="134">
        <v>1</v>
      </c>
    </row>
    <row r="40" spans="1:20" ht="16.5" customHeight="1" x14ac:dyDescent="0.3">
      <c r="B40" s="19" t="s">
        <v>265</v>
      </c>
      <c r="C40" s="21">
        <v>28104.409999999996</v>
      </c>
      <c r="D40" s="38">
        <v>0.14472673802926914</v>
      </c>
      <c r="E40" s="21">
        <v>25802</v>
      </c>
      <c r="F40" s="21">
        <v>-2302.4099999999962</v>
      </c>
      <c r="G40" s="38">
        <v>0.13818255821426276</v>
      </c>
      <c r="H40" s="21">
        <v>20135.580000000002</v>
      </c>
      <c r="I40" s="21">
        <v>-7968.8299999999945</v>
      </c>
      <c r="J40" s="38">
        <v>0.27061267309774917</v>
      </c>
      <c r="K40" s="44"/>
      <c r="L40" s="21">
        <v>305349.88</v>
      </c>
      <c r="M40" s="38">
        <v>0.11844567130959915</v>
      </c>
      <c r="N40" s="21">
        <v>294152</v>
      </c>
      <c r="O40" s="21">
        <v>-11197.880000000005</v>
      </c>
      <c r="P40" s="38">
        <v>0.11206644315757391</v>
      </c>
      <c r="Q40" s="21">
        <v>201968.82</v>
      </c>
      <c r="R40" s="21">
        <v>-103381.06</v>
      </c>
      <c r="S40" s="38">
        <v>0.16593979703169209</v>
      </c>
      <c r="T40" s="138">
        <v>1</v>
      </c>
    </row>
    <row r="41" spans="1:20" ht="16.5" customHeight="1" x14ac:dyDescent="0.3">
      <c r="B41" s="19" t="s">
        <v>1298</v>
      </c>
      <c r="C41" s="21">
        <v>4035.55</v>
      </c>
      <c r="D41" s="38">
        <v>2.0781506804591066E-2</v>
      </c>
      <c r="E41" s="21">
        <v>4606</v>
      </c>
      <c r="F41" s="21">
        <v>570.44999999999982</v>
      </c>
      <c r="G41" s="38">
        <v>2.4667423577044194E-2</v>
      </c>
      <c r="H41" s="21">
        <v>4442.0600000000004</v>
      </c>
      <c r="I41" s="21">
        <v>406.51000000000022</v>
      </c>
      <c r="J41" s="38">
        <v>5.9699185752811079E-2</v>
      </c>
      <c r="K41" s="44"/>
      <c r="L41" s="21">
        <v>52556.33</v>
      </c>
      <c r="M41" s="38">
        <v>2.0386678352121265E-2</v>
      </c>
      <c r="N41" s="21">
        <v>55272</v>
      </c>
      <c r="O41" s="21">
        <v>2715.6699999999983</v>
      </c>
      <c r="P41" s="38">
        <v>2.1057604388905821E-2</v>
      </c>
      <c r="Q41" s="21">
        <v>58087.329999999994</v>
      </c>
      <c r="R41" s="21">
        <v>5530.9999999999927</v>
      </c>
      <c r="S41" s="38">
        <v>4.7725187235895708E-2</v>
      </c>
      <c r="T41" s="138">
        <v>1</v>
      </c>
    </row>
    <row r="42" spans="1:20" ht="16.5" customHeight="1" x14ac:dyDescent="0.3">
      <c r="B42" s="19" t="s">
        <v>266</v>
      </c>
      <c r="C42" s="21">
        <v>14067.66</v>
      </c>
      <c r="D42" s="38">
        <v>7.2442956230172717E-2</v>
      </c>
      <c r="E42" s="21">
        <v>9076</v>
      </c>
      <c r="F42" s="21">
        <v>-4991.66</v>
      </c>
      <c r="G42" s="38">
        <v>4.8606499432317214E-2</v>
      </c>
      <c r="H42" s="21">
        <v>1275.8000000000002</v>
      </c>
      <c r="I42" s="21">
        <v>-12791.86</v>
      </c>
      <c r="J42" s="38">
        <v>1.7146148675037342E-2</v>
      </c>
      <c r="K42" s="44"/>
      <c r="L42" s="21">
        <v>99178.12</v>
      </c>
      <c r="M42" s="38">
        <v>3.8471339836858562E-2</v>
      </c>
      <c r="N42" s="21">
        <v>120594</v>
      </c>
      <c r="O42" s="21">
        <v>21415.880000000005</v>
      </c>
      <c r="P42" s="38">
        <v>4.5944071929289849E-2</v>
      </c>
      <c r="Q42" s="21">
        <v>91786.59</v>
      </c>
      <c r="R42" s="21">
        <v>-7391.5299999999988</v>
      </c>
      <c r="S42" s="38">
        <v>7.5412868752865611E-2</v>
      </c>
      <c r="T42" s="138">
        <v>1</v>
      </c>
    </row>
    <row r="43" spans="1:20" ht="16.5" customHeight="1" x14ac:dyDescent="0.3">
      <c r="B43" s="19" t="s">
        <v>267</v>
      </c>
      <c r="C43" s="21">
        <v>24218.770000000004</v>
      </c>
      <c r="D43" s="38">
        <v>0.14663804314610648</v>
      </c>
      <c r="E43" s="21">
        <v>22593</v>
      </c>
      <c r="F43" s="21">
        <v>-1625.7700000000041</v>
      </c>
      <c r="G43" s="38">
        <v>0.13300092423073981</v>
      </c>
      <c r="H43" s="21">
        <v>12017.84</v>
      </c>
      <c r="I43" s="21">
        <v>-12200.930000000004</v>
      </c>
      <c r="J43" s="38">
        <v>0.1878857861838166</v>
      </c>
      <c r="K43" s="44"/>
      <c r="L43" s="21">
        <v>290996.90000000002</v>
      </c>
      <c r="M43" s="38">
        <v>0.12730160973462945</v>
      </c>
      <c r="N43" s="21">
        <v>317399</v>
      </c>
      <c r="O43" s="21">
        <v>26402.099999999977</v>
      </c>
      <c r="P43" s="38">
        <v>0.13300092774096334</v>
      </c>
      <c r="Q43" s="21">
        <v>174778.52000000002</v>
      </c>
      <c r="R43" s="21">
        <v>-116218.38</v>
      </c>
      <c r="S43" s="38">
        <v>0.15726266280406812</v>
      </c>
      <c r="T43" s="138">
        <v>1</v>
      </c>
    </row>
    <row r="44" spans="1:20" ht="16.5" customHeight="1" x14ac:dyDescent="0.3">
      <c r="B44" s="19" t="s">
        <v>268</v>
      </c>
      <c r="C44" s="21">
        <v>17414.82</v>
      </c>
      <c r="D44" s="38">
        <v>8.9679523319182899E-2</v>
      </c>
      <c r="E44" s="21">
        <v>12009</v>
      </c>
      <c r="F44" s="21">
        <v>-5405.82</v>
      </c>
      <c r="G44" s="38">
        <v>6.4314174931985171E-2</v>
      </c>
      <c r="H44" s="21">
        <v>16547.96</v>
      </c>
      <c r="I44" s="21">
        <v>-866.86000000000058</v>
      </c>
      <c r="J44" s="38">
        <v>0.22239675688083627</v>
      </c>
      <c r="K44" s="44"/>
      <c r="L44" s="21">
        <v>183856.81</v>
      </c>
      <c r="M44" s="38">
        <v>7.1318329272935771E-2</v>
      </c>
      <c r="N44" s="21">
        <v>160070</v>
      </c>
      <c r="O44" s="21">
        <v>-23786.809999999998</v>
      </c>
      <c r="P44" s="38">
        <v>6.0983693995733008E-2</v>
      </c>
      <c r="Q44" s="21">
        <v>182240.76</v>
      </c>
      <c r="R44" s="21">
        <v>-1616.0499999999884</v>
      </c>
      <c r="S44" s="38">
        <v>0.1497310066241973</v>
      </c>
      <c r="T44" s="138">
        <v>1</v>
      </c>
    </row>
    <row r="45" spans="1:20" ht="16.5" customHeight="1" x14ac:dyDescent="0.3">
      <c r="B45" s="19" t="s">
        <v>269</v>
      </c>
      <c r="C45" s="41">
        <v>12754.329999999998</v>
      </c>
      <c r="D45" s="38">
        <v>6.5679819524723987E-2</v>
      </c>
      <c r="E45" s="41">
        <v>13964</v>
      </c>
      <c r="F45" s="41">
        <v>1209.6700000000019</v>
      </c>
      <c r="G45" s="38">
        <v>7.4784173432445755E-2</v>
      </c>
      <c r="H45" s="41">
        <v>12440.329999999998</v>
      </c>
      <c r="I45" s="41">
        <v>-314</v>
      </c>
      <c r="J45" s="38">
        <v>0.1671921521763029</v>
      </c>
      <c r="K45" s="44"/>
      <c r="L45" s="41">
        <v>127587.66</v>
      </c>
      <c r="M45" s="38">
        <v>4.9491442536413938E-2</v>
      </c>
      <c r="N45" s="41">
        <v>187046</v>
      </c>
      <c r="O45" s="41">
        <v>59458.34</v>
      </c>
      <c r="P45" s="38">
        <v>7.1261048460835114E-2</v>
      </c>
      <c r="Q45" s="41">
        <v>172852.06</v>
      </c>
      <c r="R45" s="41">
        <v>45264.399999999994</v>
      </c>
      <c r="S45" s="38">
        <v>0.14201714776028232</v>
      </c>
      <c r="T45" s="138">
        <v>1</v>
      </c>
    </row>
    <row r="46" spans="1:20" ht="16.5" customHeight="1" x14ac:dyDescent="0.3">
      <c r="B46" s="19" t="s">
        <v>270</v>
      </c>
      <c r="C46" s="21">
        <v>100595.54</v>
      </c>
      <c r="D46" s="38">
        <v>0.5180277530997045</v>
      </c>
      <c r="E46" s="21">
        <v>88050</v>
      </c>
      <c r="F46" s="21">
        <v>-12545.539999999994</v>
      </c>
      <c r="G46" s="38">
        <v>0.47155159486729076</v>
      </c>
      <c r="H46" s="21">
        <v>66859.569999999992</v>
      </c>
      <c r="I46" s="21">
        <v>-33735.97</v>
      </c>
      <c r="J46" s="38">
        <v>0.89856100295427666</v>
      </c>
      <c r="K46" s="44"/>
      <c r="L46" s="21">
        <v>1059525.7</v>
      </c>
      <c r="M46" s="38">
        <v>0.41099159038894317</v>
      </c>
      <c r="N46" s="21">
        <v>1134533</v>
      </c>
      <c r="O46" s="21">
        <v>75007.299999999974</v>
      </c>
      <c r="P46" s="38">
        <v>0.43223597988418166</v>
      </c>
      <c r="Q46" s="21">
        <v>881714.08000000007</v>
      </c>
      <c r="R46" s="21">
        <v>-177811.61999999988</v>
      </c>
      <c r="S46" s="38">
        <v>0.72442595582419667</v>
      </c>
      <c r="T46" s="138">
        <v>1</v>
      </c>
    </row>
    <row r="47" spans="1:20" ht="16.5" customHeight="1" x14ac:dyDescent="0.3">
      <c r="C47" s="41"/>
      <c r="D47" s="43"/>
      <c r="E47" s="41"/>
      <c r="F47" s="41"/>
      <c r="G47" s="38"/>
      <c r="H47" s="41"/>
      <c r="I47" s="41"/>
      <c r="J47" s="38"/>
      <c r="K47" s="44"/>
      <c r="L47" s="41"/>
      <c r="M47" s="43"/>
      <c r="N47" s="41"/>
      <c r="O47" s="41"/>
      <c r="P47" s="43"/>
      <c r="Q47" s="41"/>
      <c r="R47" s="41"/>
      <c r="S47" s="38"/>
      <c r="T47" s="138">
        <v>1</v>
      </c>
    </row>
    <row r="48" spans="1:20" ht="16.5" customHeight="1" x14ac:dyDescent="0.3">
      <c r="B48" s="19" t="s">
        <v>271</v>
      </c>
      <c r="C48" s="45">
        <v>4175.7099999999773</v>
      </c>
      <c r="D48" s="38">
        <v>2.1503276078601054E-2</v>
      </c>
      <c r="E48" s="45">
        <v>42413</v>
      </c>
      <c r="F48" s="45">
        <v>-38237.290000000023</v>
      </c>
      <c r="G48" s="38">
        <v>0.22714273473147534</v>
      </c>
      <c r="H48" s="45">
        <v>-19683.01999999999</v>
      </c>
      <c r="I48" s="45">
        <v>23858.729999999967</v>
      </c>
      <c r="J48" s="38">
        <v>-0.26453048071306889</v>
      </c>
      <c r="K48" s="44"/>
      <c r="L48" s="45">
        <v>676675.1399999999</v>
      </c>
      <c r="M48" s="38">
        <v>0.26248329036781343</v>
      </c>
      <c r="N48" s="45">
        <v>766069</v>
      </c>
      <c r="O48" s="45">
        <v>-89393.860000000102</v>
      </c>
      <c r="P48" s="38">
        <v>0.29185804632733925</v>
      </c>
      <c r="Q48" s="45">
        <v>-139792.56999999983</v>
      </c>
      <c r="R48" s="45">
        <v>816467.70999999973</v>
      </c>
      <c r="S48" s="38">
        <v>-0.1148551082901736</v>
      </c>
      <c r="T48" s="138">
        <v>1</v>
      </c>
    </row>
    <row r="49" spans="1:21" ht="16.5" customHeight="1" x14ac:dyDescent="0.3">
      <c r="C49" s="21"/>
      <c r="D49" s="43"/>
      <c r="E49" s="21"/>
      <c r="F49" s="21"/>
      <c r="G49" s="38"/>
      <c r="H49" s="21"/>
      <c r="I49" s="21"/>
      <c r="J49" s="38"/>
      <c r="K49" s="44"/>
      <c r="L49" s="21"/>
      <c r="M49" s="43"/>
      <c r="N49" s="21"/>
      <c r="O49" s="21"/>
      <c r="P49" s="43"/>
      <c r="Q49" s="21"/>
      <c r="R49" s="21"/>
      <c r="S49" s="43"/>
      <c r="T49" s="134">
        <v>1</v>
      </c>
    </row>
    <row r="50" spans="1:21" ht="16.5" customHeight="1" x14ac:dyDescent="0.35">
      <c r="B50" s="30" t="s">
        <v>261</v>
      </c>
      <c r="C50" s="21"/>
      <c r="D50" s="43"/>
      <c r="E50" s="21"/>
      <c r="F50" s="21"/>
      <c r="G50" s="38"/>
      <c r="H50" s="21"/>
      <c r="I50" s="21"/>
      <c r="J50" s="38"/>
      <c r="K50" s="44"/>
      <c r="L50" s="21"/>
      <c r="M50" s="43"/>
      <c r="N50" s="21"/>
      <c r="O50" s="21"/>
      <c r="P50" s="43"/>
      <c r="Q50" s="21"/>
      <c r="R50" s="21"/>
      <c r="S50" s="43"/>
      <c r="T50" s="134">
        <v>1</v>
      </c>
    </row>
    <row r="51" spans="1:21" ht="16.5" customHeight="1" x14ac:dyDescent="0.3">
      <c r="B51" s="19" t="s">
        <v>272</v>
      </c>
      <c r="C51" s="21">
        <v>7389.68</v>
      </c>
      <c r="D51" s="38">
        <v>3.8053966672138992E-2</v>
      </c>
      <c r="E51" s="21">
        <v>10000</v>
      </c>
      <c r="F51" s="21">
        <v>2610.3199999999997</v>
      </c>
      <c r="G51" s="38">
        <v>5.3554979541997817E-2</v>
      </c>
      <c r="H51" s="21">
        <v>10000</v>
      </c>
      <c r="I51" s="21">
        <v>2610.3199999999997</v>
      </c>
      <c r="J51" s="38">
        <v>0.13439527100672002</v>
      </c>
      <c r="K51" s="44"/>
      <c r="L51" s="21">
        <v>129148.18</v>
      </c>
      <c r="M51" s="38">
        <v>5.0096770558786356E-2</v>
      </c>
      <c r="N51" s="21">
        <v>139716</v>
      </c>
      <c r="O51" s="21">
        <v>10567.820000000007</v>
      </c>
      <c r="P51" s="38">
        <v>5.3229198415117342E-2</v>
      </c>
      <c r="Q51" s="21">
        <v>121757.17</v>
      </c>
      <c r="R51" s="21">
        <v>-7391.0099999999948</v>
      </c>
      <c r="S51" s="46">
        <v>0.10003702589812244</v>
      </c>
      <c r="T51" s="138">
        <v>1</v>
      </c>
    </row>
    <row r="52" spans="1:21" hidden="1" x14ac:dyDescent="0.3">
      <c r="A52" s="19" t="s">
        <v>1091</v>
      </c>
      <c r="B52" s="19" t="s">
        <v>1787</v>
      </c>
      <c r="C52" s="21">
        <v>0</v>
      </c>
      <c r="D52" s="38">
        <v>0</v>
      </c>
      <c r="E52" s="21">
        <v>0</v>
      </c>
      <c r="F52" s="21">
        <v>0</v>
      </c>
      <c r="G52" s="38">
        <v>0</v>
      </c>
      <c r="H52" s="21">
        <v>0</v>
      </c>
      <c r="I52" s="21">
        <v>0</v>
      </c>
      <c r="J52" s="38">
        <v>0</v>
      </c>
      <c r="K52" s="44"/>
      <c r="L52" s="21">
        <v>0</v>
      </c>
      <c r="M52" s="38">
        <v>0</v>
      </c>
      <c r="N52" s="21">
        <v>0</v>
      </c>
      <c r="O52" s="21">
        <v>0</v>
      </c>
      <c r="P52" s="38">
        <v>0</v>
      </c>
      <c r="Q52" s="21">
        <v>0</v>
      </c>
      <c r="R52" s="21">
        <v>0</v>
      </c>
      <c r="S52" s="38">
        <v>0</v>
      </c>
      <c r="T52" s="138">
        <v>2</v>
      </c>
    </row>
    <row r="53" spans="1:21" ht="16.5" hidden="1" customHeight="1" x14ac:dyDescent="0.3">
      <c r="B53" s="19" t="s">
        <v>273</v>
      </c>
      <c r="C53" s="21">
        <v>0</v>
      </c>
      <c r="D53" s="38">
        <v>0</v>
      </c>
      <c r="E53" s="21">
        <v>0</v>
      </c>
      <c r="F53" s="21">
        <v>0</v>
      </c>
      <c r="G53" s="38">
        <v>0</v>
      </c>
      <c r="H53" s="21">
        <v>0</v>
      </c>
      <c r="I53" s="21">
        <v>0</v>
      </c>
      <c r="J53" s="38">
        <v>0</v>
      </c>
      <c r="K53" s="44"/>
      <c r="L53" s="21">
        <v>0</v>
      </c>
      <c r="M53" s="38">
        <v>0</v>
      </c>
      <c r="N53" s="21">
        <v>0</v>
      </c>
      <c r="O53" s="21">
        <v>0</v>
      </c>
      <c r="P53" s="38">
        <v>0</v>
      </c>
      <c r="Q53" s="21">
        <v>0</v>
      </c>
      <c r="R53" s="21">
        <v>0</v>
      </c>
      <c r="S53" s="46">
        <v>0</v>
      </c>
      <c r="T53" s="138">
        <v>2</v>
      </c>
    </row>
    <row r="54" spans="1:21" ht="16.5" customHeight="1" x14ac:dyDescent="0.3">
      <c r="B54" s="19" t="s">
        <v>274</v>
      </c>
      <c r="C54" s="21">
        <v>5210.08</v>
      </c>
      <c r="D54" s="38">
        <v>2.6829877705012654E-2</v>
      </c>
      <c r="E54" s="21">
        <v>4553</v>
      </c>
      <c r="F54" s="21">
        <v>-657.07999999999993</v>
      </c>
      <c r="G54" s="38">
        <v>2.4383582185471604E-2</v>
      </c>
      <c r="H54" s="21">
        <v>4908.2299999999996</v>
      </c>
      <c r="I54" s="21">
        <v>-301.85000000000036</v>
      </c>
      <c r="J54" s="38">
        <v>6.5964290101331341E-2</v>
      </c>
      <c r="K54" s="44"/>
      <c r="L54" s="21">
        <v>61148.439999999988</v>
      </c>
      <c r="M54" s="38">
        <v>2.3719570563888036E-2</v>
      </c>
      <c r="N54" s="21">
        <v>54636</v>
      </c>
      <c r="O54" s="21">
        <v>-6512.4399999999878</v>
      </c>
      <c r="P54" s="38">
        <v>2.081530021334959E-2</v>
      </c>
      <c r="Q54" s="21">
        <v>53569.86</v>
      </c>
      <c r="R54" s="21">
        <v>-7578.5799999999872</v>
      </c>
      <c r="S54" s="46">
        <v>4.4013584351367506E-2</v>
      </c>
      <c r="T54" s="138">
        <v>1</v>
      </c>
    </row>
    <row r="55" spans="1:21" ht="16.5" hidden="1" customHeight="1" x14ac:dyDescent="0.3">
      <c r="B55" s="19" t="s">
        <v>1209</v>
      </c>
      <c r="C55" s="21">
        <v>0</v>
      </c>
      <c r="D55" s="38">
        <v>0</v>
      </c>
      <c r="E55" s="21">
        <v>0</v>
      </c>
      <c r="F55" s="21">
        <v>0</v>
      </c>
      <c r="G55" s="38">
        <v>0</v>
      </c>
      <c r="H55" s="21">
        <v>0</v>
      </c>
      <c r="I55" s="21">
        <v>0</v>
      </c>
      <c r="J55" s="38">
        <v>0</v>
      </c>
      <c r="K55" s="44"/>
      <c r="L55" s="21">
        <v>0</v>
      </c>
      <c r="M55" s="38">
        <v>0</v>
      </c>
      <c r="N55" s="21">
        <v>0</v>
      </c>
      <c r="O55" s="21">
        <v>0</v>
      </c>
      <c r="P55" s="38">
        <v>0</v>
      </c>
      <c r="Q55" s="21">
        <v>0</v>
      </c>
      <c r="R55" s="21">
        <v>0</v>
      </c>
      <c r="S55" s="46">
        <v>0</v>
      </c>
      <c r="T55" s="138">
        <v>2</v>
      </c>
    </row>
    <row r="56" spans="1:21" hidden="1" x14ac:dyDescent="0.3">
      <c r="B56" s="19" t="s">
        <v>1255</v>
      </c>
      <c r="C56" s="21">
        <v>0</v>
      </c>
      <c r="D56" s="38">
        <v>0</v>
      </c>
      <c r="E56" s="21">
        <v>0</v>
      </c>
      <c r="F56" s="21">
        <v>0</v>
      </c>
      <c r="G56" s="38">
        <v>0</v>
      </c>
      <c r="H56" s="21">
        <v>0</v>
      </c>
      <c r="I56" s="21">
        <v>0</v>
      </c>
      <c r="J56" s="38">
        <v>0</v>
      </c>
      <c r="K56" s="44"/>
      <c r="L56" s="21">
        <v>0</v>
      </c>
      <c r="M56" s="38">
        <v>0</v>
      </c>
      <c r="N56" s="21">
        <v>0</v>
      </c>
      <c r="O56" s="21">
        <v>0</v>
      </c>
      <c r="P56" s="38">
        <v>0</v>
      </c>
      <c r="Q56" s="21">
        <v>0</v>
      </c>
      <c r="R56" s="21">
        <v>0</v>
      </c>
      <c r="S56" s="38">
        <v>0</v>
      </c>
      <c r="T56" s="138">
        <v>2</v>
      </c>
    </row>
    <row r="57" spans="1:21" ht="16.5" customHeight="1" x14ac:dyDescent="0.3">
      <c r="B57" s="19" t="s">
        <v>275</v>
      </c>
      <c r="C57" s="21">
        <v>13427.16</v>
      </c>
      <c r="D57" s="38">
        <v>6.9144631315764385E-2</v>
      </c>
      <c r="E57" s="21">
        <v>15667</v>
      </c>
      <c r="F57" s="21">
        <v>2239.84</v>
      </c>
      <c r="G57" s="38">
        <v>8.3904586448447976E-2</v>
      </c>
      <c r="H57" s="21">
        <v>17422</v>
      </c>
      <c r="I57" s="21">
        <v>3994.84</v>
      </c>
      <c r="J57" s="38">
        <v>0.23414344114790764</v>
      </c>
      <c r="K57" s="44"/>
      <c r="L57" s="21">
        <v>162212.53</v>
      </c>
      <c r="M57" s="38">
        <v>6.2922480960786661E-2</v>
      </c>
      <c r="N57" s="21">
        <v>188004</v>
      </c>
      <c r="O57" s="21">
        <v>25791.47</v>
      </c>
      <c r="P57" s="38">
        <v>7.1626028649801887E-2</v>
      </c>
      <c r="Q57" s="21">
        <v>209064</v>
      </c>
      <c r="R57" s="21">
        <v>46851.47</v>
      </c>
      <c r="S57" s="46">
        <v>0.17176927471593723</v>
      </c>
      <c r="T57" s="138">
        <v>1</v>
      </c>
    </row>
    <row r="58" spans="1:21" ht="16.5" customHeight="1" x14ac:dyDescent="0.3">
      <c r="B58" s="19" t="s">
        <v>276</v>
      </c>
      <c r="C58" s="45">
        <v>26026.92</v>
      </c>
      <c r="D58" s="38">
        <v>0.13402847569291601</v>
      </c>
      <c r="E58" s="45">
        <v>30220</v>
      </c>
      <c r="F58" s="45">
        <v>4193.0800000000017</v>
      </c>
      <c r="G58" s="38">
        <v>0.16184314817591738</v>
      </c>
      <c r="H58" s="45">
        <v>32330.23</v>
      </c>
      <c r="I58" s="45">
        <v>6303.3099999999995</v>
      </c>
      <c r="J58" s="38">
        <v>0.434503002255959</v>
      </c>
      <c r="K58" s="44"/>
      <c r="L58" s="45">
        <v>352509.15</v>
      </c>
      <c r="M58" s="38">
        <v>0.13673882208346108</v>
      </c>
      <c r="N58" s="45">
        <v>382356</v>
      </c>
      <c r="O58" s="45">
        <v>29846.849999999977</v>
      </c>
      <c r="P58" s="38">
        <v>0.14567052727826882</v>
      </c>
      <c r="Q58" s="45">
        <v>384391.03</v>
      </c>
      <c r="R58" s="45">
        <v>31881.880000000005</v>
      </c>
      <c r="S58" s="46">
        <v>0.31581988496542718</v>
      </c>
      <c r="T58" s="138">
        <v>1</v>
      </c>
    </row>
    <row r="59" spans="1:21" ht="16.5" customHeight="1" x14ac:dyDescent="0.3">
      <c r="B59" s="19" t="s">
        <v>277</v>
      </c>
      <c r="C59" s="21">
        <v>-21851.210000000021</v>
      </c>
      <c r="D59" s="38">
        <v>-0.11252519961431497</v>
      </c>
      <c r="E59" s="21">
        <v>12193</v>
      </c>
      <c r="F59" s="21">
        <v>-34044.210000000021</v>
      </c>
      <c r="G59" s="38">
        <v>6.529958655555794E-2</v>
      </c>
      <c r="H59" s="21">
        <v>-52013.249999999985</v>
      </c>
      <c r="I59" s="21">
        <v>30162.039999999964</v>
      </c>
      <c r="J59" s="38">
        <v>-0.69903348296902779</v>
      </c>
      <c r="K59" s="44"/>
      <c r="L59" s="21">
        <v>324165.98999999987</v>
      </c>
      <c r="M59" s="38">
        <v>0.12574446828435235</v>
      </c>
      <c r="N59" s="21">
        <v>383713</v>
      </c>
      <c r="O59" s="21">
        <v>-59547.010000000126</v>
      </c>
      <c r="P59" s="38">
        <v>0.1461875190490704</v>
      </c>
      <c r="Q59" s="21">
        <v>-524183.59999999986</v>
      </c>
      <c r="R59" s="21">
        <v>848349.58999999973</v>
      </c>
      <c r="S59" s="46">
        <v>-0.43067499325560077</v>
      </c>
      <c r="T59" s="138">
        <v>1</v>
      </c>
    </row>
    <row r="60" spans="1:21" ht="16.5" customHeight="1" x14ac:dyDescent="0.3">
      <c r="C60" s="21"/>
      <c r="D60" s="43"/>
      <c r="E60" s="21"/>
      <c r="F60" s="21"/>
      <c r="G60" s="38"/>
      <c r="H60" s="21"/>
      <c r="I60" s="21"/>
      <c r="J60" s="38"/>
      <c r="K60" s="44"/>
      <c r="L60" s="21"/>
      <c r="M60" s="43"/>
      <c r="N60" s="21"/>
      <c r="O60" s="21"/>
      <c r="P60" s="43"/>
      <c r="Q60" s="21"/>
      <c r="R60" s="21"/>
      <c r="S60" s="43"/>
      <c r="T60" s="134">
        <v>1</v>
      </c>
    </row>
    <row r="61" spans="1:21" ht="16.5" customHeight="1" x14ac:dyDescent="0.3">
      <c r="B61" s="19" t="s">
        <v>278</v>
      </c>
      <c r="C61" s="41">
        <v>3273.7600000000016</v>
      </c>
      <c r="D61" s="38">
        <v>1.6858585748311401E-2</v>
      </c>
      <c r="E61" s="41">
        <v>57840.36</v>
      </c>
      <c r="F61" s="41">
        <v>54566.6</v>
      </c>
      <c r="G61" s="38">
        <v>0.3097639296501789</v>
      </c>
      <c r="H61" s="41">
        <v>65023.040000000001</v>
      </c>
      <c r="I61" s="41">
        <v>61749.279999999992</v>
      </c>
      <c r="J61" s="38">
        <v>0.87387890824807968</v>
      </c>
      <c r="K61" s="44"/>
      <c r="L61" s="41">
        <v>-646921.21999999986</v>
      </c>
      <c r="M61" s="38">
        <v>-0.25094170067243798</v>
      </c>
      <c r="N61" s="41">
        <v>693806.19</v>
      </c>
      <c r="O61" s="41">
        <v>1340727.4099999997</v>
      </c>
      <c r="P61" s="38">
        <v>0.26432725921975003</v>
      </c>
      <c r="Q61" s="41">
        <v>726400.37</v>
      </c>
      <c r="R61" s="41">
        <v>1373321.5899999999</v>
      </c>
      <c r="S61" s="46">
        <v>0.59681850872598075</v>
      </c>
      <c r="T61" s="138">
        <v>1</v>
      </c>
    </row>
    <row r="62" spans="1:21" ht="16.5" customHeight="1" x14ac:dyDescent="0.3">
      <c r="B62" s="19" t="s">
        <v>232</v>
      </c>
      <c r="C62" s="21">
        <v>-25124.970000000023</v>
      </c>
      <c r="D62" s="38">
        <v>-0.12938378536262637</v>
      </c>
      <c r="E62" s="21">
        <v>-45647.360000000001</v>
      </c>
      <c r="F62" s="21">
        <v>20522.389999999978</v>
      </c>
      <c r="G62" s="38">
        <v>-0.24446434309462095</v>
      </c>
      <c r="H62" s="21">
        <v>-117036.28999999998</v>
      </c>
      <c r="I62" s="21">
        <v>91911.319999999949</v>
      </c>
      <c r="J62" s="38">
        <v>-1.5729123912171075</v>
      </c>
      <c r="K62" s="48"/>
      <c r="L62" s="21">
        <v>971087.20999999973</v>
      </c>
      <c r="M62" s="38">
        <v>0.37668616895679036</v>
      </c>
      <c r="N62" s="21">
        <v>-310093.18999999994</v>
      </c>
      <c r="O62" s="21">
        <v>1281180.3999999997</v>
      </c>
      <c r="P62" s="38">
        <v>-0.11813974017067964</v>
      </c>
      <c r="Q62" s="21">
        <v>-1250583.9699999997</v>
      </c>
      <c r="R62" s="21">
        <v>2221671.1799999997</v>
      </c>
      <c r="S62" s="46">
        <v>-1.0274935019815814</v>
      </c>
      <c r="T62" s="138">
        <v>1</v>
      </c>
    </row>
    <row r="63" spans="1:21" ht="16.5" customHeight="1" x14ac:dyDescent="0.3">
      <c r="C63" s="21"/>
      <c r="D63" s="43"/>
      <c r="E63" s="21"/>
      <c r="F63" s="21"/>
      <c r="G63" s="38"/>
      <c r="H63" s="21"/>
      <c r="I63" s="21"/>
      <c r="J63" s="38"/>
      <c r="K63" s="44"/>
      <c r="L63" s="21"/>
      <c r="M63" s="43"/>
      <c r="N63" s="21"/>
      <c r="O63" s="21"/>
      <c r="P63" s="43"/>
      <c r="Q63" s="21"/>
      <c r="R63" s="21"/>
      <c r="S63" s="43"/>
      <c r="T63" s="134">
        <v>1</v>
      </c>
    </row>
    <row r="64" spans="1:21" ht="16.5" customHeight="1" x14ac:dyDescent="0.3">
      <c r="B64" s="19" t="s">
        <v>252</v>
      </c>
      <c r="C64" s="21">
        <v>4557</v>
      </c>
      <c r="D64" s="49">
        <v>36.24318850120693</v>
      </c>
      <c r="E64" s="21">
        <v>4557</v>
      </c>
      <c r="F64" s="21">
        <v>0</v>
      </c>
      <c r="G64" s="50">
        <v>37.276936581084044</v>
      </c>
      <c r="H64" s="21">
        <v>4557</v>
      </c>
      <c r="I64" s="21">
        <v>0</v>
      </c>
      <c r="J64" s="52">
        <v>14.036326530612245</v>
      </c>
      <c r="K64" s="44"/>
      <c r="L64" s="21">
        <v>53655</v>
      </c>
      <c r="M64" s="49">
        <v>42.603400801416463</v>
      </c>
      <c r="N64" s="21">
        <v>53655</v>
      </c>
      <c r="O64" s="21">
        <v>0</v>
      </c>
      <c r="P64" s="50">
        <v>44.477532382816143</v>
      </c>
      <c r="Q64" s="21">
        <v>53802</v>
      </c>
      <c r="R64" s="21">
        <v>-147</v>
      </c>
      <c r="S64" s="50">
        <v>20.656846028028699</v>
      </c>
      <c r="T64" s="134">
        <v>1</v>
      </c>
      <c r="U64" s="134">
        <v>1</v>
      </c>
    </row>
    <row r="65" spans="1:20" ht="16.5" customHeight="1" x14ac:dyDescent="0.3">
      <c r="B65" s="19" t="s">
        <v>870</v>
      </c>
      <c r="C65" s="21">
        <v>1860</v>
      </c>
      <c r="D65" s="51">
        <v>0.40816326530612246</v>
      </c>
      <c r="E65" s="21">
        <v>1928</v>
      </c>
      <c r="F65" s="21">
        <v>-68</v>
      </c>
      <c r="G65" s="51">
        <v>0.42308536317752909</v>
      </c>
      <c r="H65" s="21">
        <v>976</v>
      </c>
      <c r="I65" s="21">
        <v>884</v>
      </c>
      <c r="J65" s="51">
        <v>0.21417599297783629</v>
      </c>
      <c r="K65" s="44"/>
      <c r="L65" s="21">
        <v>25346</v>
      </c>
      <c r="M65" s="51">
        <v>0.47238840741776161</v>
      </c>
      <c r="N65" s="21">
        <v>26434</v>
      </c>
      <c r="O65" s="21">
        <v>-1088</v>
      </c>
      <c r="P65" s="51">
        <v>0.492666107538906</v>
      </c>
      <c r="Q65" s="21">
        <v>13875</v>
      </c>
      <c r="R65" s="21">
        <v>11471</v>
      </c>
      <c r="S65" s="51">
        <v>0.25789004126240661</v>
      </c>
      <c r="T65" s="134">
        <v>1</v>
      </c>
    </row>
    <row r="66" spans="1:20" ht="16.5" customHeight="1" x14ac:dyDescent="0.3">
      <c r="B66" s="19" t="s">
        <v>1140</v>
      </c>
      <c r="C66" s="21">
        <v>1879</v>
      </c>
      <c r="D66" s="51">
        <v>0.41233267500548604</v>
      </c>
      <c r="E66" s="21">
        <v>1978</v>
      </c>
      <c r="F66" s="21">
        <v>-99</v>
      </c>
      <c r="G66" s="51">
        <v>0.43405749396532806</v>
      </c>
      <c r="H66" s="21">
        <v>976</v>
      </c>
      <c r="I66" s="21">
        <v>903</v>
      </c>
      <c r="J66" s="51">
        <v>0.21417599297783629</v>
      </c>
      <c r="K66" s="44"/>
      <c r="L66" s="21">
        <v>25515</v>
      </c>
      <c r="M66" s="51">
        <v>0.47553816046966729</v>
      </c>
      <c r="N66" s="21">
        <v>26699</v>
      </c>
      <c r="O66" s="21">
        <v>-1184</v>
      </c>
      <c r="P66" s="51">
        <v>0.4976050694250303</v>
      </c>
      <c r="Q66" s="21">
        <v>14018</v>
      </c>
      <c r="R66" s="21">
        <v>11497</v>
      </c>
      <c r="S66" s="51">
        <v>0.26054793502100293</v>
      </c>
      <c r="T66" s="134">
        <v>1</v>
      </c>
    </row>
    <row r="67" spans="1:20" ht="16.5" customHeight="1" x14ac:dyDescent="0.3">
      <c r="B67" s="19" t="s">
        <v>253</v>
      </c>
      <c r="C67" s="40">
        <v>165160.21</v>
      </c>
      <c r="D67" s="52">
        <v>88.795811827956982</v>
      </c>
      <c r="E67" s="40">
        <v>169871</v>
      </c>
      <c r="F67" s="40">
        <v>-4710.7900000000081</v>
      </c>
      <c r="G67" s="52">
        <v>88.107365145228215</v>
      </c>
      <c r="H67" s="40">
        <v>63963.54</v>
      </c>
      <c r="I67" s="40">
        <v>101196.66999999998</v>
      </c>
      <c r="J67" s="52">
        <v>65.536413934426236</v>
      </c>
      <c r="K67" s="42"/>
      <c r="L67" s="40">
        <v>2285885.4700000002</v>
      </c>
      <c r="M67" s="52">
        <v>90.187227570425321</v>
      </c>
      <c r="N67" s="40">
        <v>2386442</v>
      </c>
      <c r="O67" s="40">
        <v>-100556.5299999998</v>
      </c>
      <c r="P67" s="50">
        <v>90.279261557085576</v>
      </c>
      <c r="Q67" s="40">
        <v>1111379.6300000001</v>
      </c>
      <c r="R67" s="40">
        <v>1174505.8400000001</v>
      </c>
      <c r="S67" s="50">
        <v>80.099432792792797</v>
      </c>
      <c r="T67" s="134">
        <v>1</v>
      </c>
    </row>
    <row r="68" spans="1:20" ht="16.5" customHeight="1" x14ac:dyDescent="0.3">
      <c r="C68" s="21"/>
      <c r="D68" s="43"/>
      <c r="E68" s="21"/>
      <c r="F68" s="21"/>
      <c r="G68" s="43"/>
      <c r="H68" s="21"/>
      <c r="I68" s="21"/>
      <c r="J68" s="43"/>
      <c r="K68" s="44"/>
      <c r="L68" s="21"/>
      <c r="M68" s="43"/>
      <c r="N68" s="21"/>
      <c r="O68" s="21"/>
      <c r="P68" s="43"/>
      <c r="Q68" s="21"/>
      <c r="R68" s="21"/>
      <c r="S68" s="43"/>
      <c r="T68" s="134">
        <v>1</v>
      </c>
    </row>
    <row r="69" spans="1:20" ht="16.5" customHeight="1" x14ac:dyDescent="0.35">
      <c r="B69" s="30" t="s">
        <v>1788</v>
      </c>
      <c r="C69" s="21"/>
      <c r="D69" s="43"/>
      <c r="E69" s="21"/>
      <c r="F69" s="21"/>
      <c r="G69" s="43"/>
      <c r="H69" s="21"/>
      <c r="I69" s="21"/>
      <c r="J69" s="43"/>
      <c r="K69" s="44"/>
      <c r="L69" s="21"/>
      <c r="M69" s="43"/>
      <c r="N69" s="21"/>
      <c r="O69" s="21"/>
      <c r="P69" s="43"/>
      <c r="Q69" s="21"/>
      <c r="R69" s="21"/>
      <c r="S69" s="43"/>
      <c r="T69" s="134">
        <v>1</v>
      </c>
    </row>
    <row r="70" spans="1:20" ht="16.5" customHeight="1" x14ac:dyDescent="0.3">
      <c r="A70" s="19" t="s">
        <v>279</v>
      </c>
      <c r="B70" s="19" t="s">
        <v>1789</v>
      </c>
      <c r="C70" s="21">
        <v>39396.949999999997</v>
      </c>
      <c r="D70" s="51">
        <v>0.23853778098247755</v>
      </c>
      <c r="E70" s="21">
        <v>60600</v>
      </c>
      <c r="F70" s="21">
        <v>-21203.050000000003</v>
      </c>
      <c r="G70" s="51">
        <v>0.35674129192151693</v>
      </c>
      <c r="H70" s="21">
        <v>18572.599999999999</v>
      </c>
      <c r="I70" s="21">
        <v>20824.349999999999</v>
      </c>
      <c r="J70" s="51">
        <v>0.29036229076752157</v>
      </c>
      <c r="K70" s="44"/>
      <c r="L70" s="21">
        <v>594986.64</v>
      </c>
      <c r="M70" s="51">
        <v>0.26028716128109425</v>
      </c>
      <c r="N70" s="21">
        <v>728253</v>
      </c>
      <c r="O70" s="21">
        <v>-133266.35999999999</v>
      </c>
      <c r="P70" s="51">
        <v>0.3051626647536374</v>
      </c>
      <c r="Q70" s="21">
        <v>381250.13999999996</v>
      </c>
      <c r="R70" s="21">
        <v>213736.50000000006</v>
      </c>
      <c r="S70" s="51">
        <v>0.34304222401484891</v>
      </c>
      <c r="T70" s="138">
        <v>1</v>
      </c>
    </row>
    <row r="71" spans="1:20" ht="16.5" customHeight="1" x14ac:dyDescent="0.3">
      <c r="A71" s="19" t="s">
        <v>280</v>
      </c>
      <c r="B71" s="19" t="s">
        <v>1790</v>
      </c>
      <c r="C71" s="21">
        <v>46403.77</v>
      </c>
      <c r="D71" s="51">
        <v>0.28096216394977941</v>
      </c>
      <c r="E71" s="21">
        <v>41172</v>
      </c>
      <c r="F71" s="21">
        <v>5231.7699999999968</v>
      </c>
      <c r="G71" s="51">
        <v>0.24237215298667814</v>
      </c>
      <c r="H71" s="21">
        <v>3723</v>
      </c>
      <c r="I71" s="21">
        <v>42680.77</v>
      </c>
      <c r="J71" s="51">
        <v>5.8205033680124647E-2</v>
      </c>
      <c r="K71" s="44"/>
      <c r="L71" s="21">
        <v>353064.96000000008</v>
      </c>
      <c r="M71" s="51">
        <v>0.15445435243087663</v>
      </c>
      <c r="N71" s="21">
        <v>471007</v>
      </c>
      <c r="O71" s="21">
        <v>-117942.03999999992</v>
      </c>
      <c r="P71" s="51">
        <v>0.1973678807194979</v>
      </c>
      <c r="Q71" s="21">
        <v>217288.56</v>
      </c>
      <c r="R71" s="21">
        <v>135776.40000000008</v>
      </c>
      <c r="S71" s="51">
        <v>0.19551245509151538</v>
      </c>
      <c r="T71" s="138">
        <v>1</v>
      </c>
    </row>
    <row r="72" spans="1:20" ht="16.5" customHeight="1" x14ac:dyDescent="0.3">
      <c r="A72" s="19" t="s">
        <v>281</v>
      </c>
      <c r="B72" s="19" t="s">
        <v>1791</v>
      </c>
      <c r="C72" s="21">
        <v>87</v>
      </c>
      <c r="D72" s="51">
        <v>5.2676125805361964E-4</v>
      </c>
      <c r="E72" s="21">
        <v>0</v>
      </c>
      <c r="F72" s="21">
        <v>87</v>
      </c>
      <c r="G72" s="51">
        <v>0</v>
      </c>
      <c r="H72" s="21">
        <v>0</v>
      </c>
      <c r="I72" s="21">
        <v>87</v>
      </c>
      <c r="J72" s="51">
        <v>0</v>
      </c>
      <c r="K72" s="44"/>
      <c r="L72" s="21">
        <v>171</v>
      </c>
      <c r="M72" s="51">
        <v>7.4806897477676338E-5</v>
      </c>
      <c r="N72" s="21">
        <v>0</v>
      </c>
      <c r="O72" s="21">
        <v>171</v>
      </c>
      <c r="P72" s="51">
        <v>0</v>
      </c>
      <c r="Q72" s="21">
        <v>0</v>
      </c>
      <c r="R72" s="21">
        <v>171</v>
      </c>
      <c r="S72" s="51">
        <v>0</v>
      </c>
      <c r="T72" s="138">
        <v>1</v>
      </c>
    </row>
    <row r="73" spans="1:20" ht="16.5" hidden="1" customHeight="1" x14ac:dyDescent="0.3">
      <c r="A73" s="19" t="s">
        <v>282</v>
      </c>
      <c r="B73" s="19" t="s">
        <v>1792</v>
      </c>
      <c r="C73" s="21">
        <v>0</v>
      </c>
      <c r="D73" s="51">
        <v>0</v>
      </c>
      <c r="E73" s="21">
        <v>0</v>
      </c>
      <c r="F73" s="21">
        <v>0</v>
      </c>
      <c r="G73" s="51">
        <v>0</v>
      </c>
      <c r="H73" s="21">
        <v>0</v>
      </c>
      <c r="I73" s="21">
        <v>0</v>
      </c>
      <c r="J73" s="51">
        <v>0</v>
      </c>
      <c r="K73" s="44"/>
      <c r="L73" s="21">
        <v>0</v>
      </c>
      <c r="M73" s="51">
        <v>0</v>
      </c>
      <c r="N73" s="21">
        <v>0</v>
      </c>
      <c r="O73" s="21">
        <v>0</v>
      </c>
      <c r="P73" s="51">
        <v>0</v>
      </c>
      <c r="Q73" s="21">
        <v>0</v>
      </c>
      <c r="R73" s="21">
        <v>0</v>
      </c>
      <c r="S73" s="51">
        <v>0</v>
      </c>
      <c r="T73" s="138">
        <v>2</v>
      </c>
    </row>
    <row r="74" spans="1:20" ht="16.5" customHeight="1" x14ac:dyDescent="0.3">
      <c r="A74" s="19" t="s">
        <v>283</v>
      </c>
      <c r="B74" s="19" t="s">
        <v>1793</v>
      </c>
      <c r="C74" s="21">
        <v>3708.71</v>
      </c>
      <c r="D74" s="51">
        <v>2.2455226958115398E-2</v>
      </c>
      <c r="E74" s="21">
        <v>6440</v>
      </c>
      <c r="F74" s="21">
        <v>-2731.29</v>
      </c>
      <c r="G74" s="51">
        <v>3.791112079165955E-2</v>
      </c>
      <c r="H74" s="21">
        <v>152</v>
      </c>
      <c r="I74" s="21">
        <v>3556.71</v>
      </c>
      <c r="J74" s="51">
        <v>2.3763537790434989E-3</v>
      </c>
      <c r="K74" s="44"/>
      <c r="L74" s="21">
        <v>113759.02999999998</v>
      </c>
      <c r="M74" s="51">
        <v>4.9765848505087168E-2</v>
      </c>
      <c r="N74" s="21">
        <v>174058</v>
      </c>
      <c r="O74" s="21">
        <v>-60298.970000000016</v>
      </c>
      <c r="P74" s="51">
        <v>7.2936195390459937E-2</v>
      </c>
      <c r="Q74" s="21">
        <v>30175.25</v>
      </c>
      <c r="R74" s="21">
        <v>83583.779999999984</v>
      </c>
      <c r="S74" s="51">
        <v>2.7151163459780161E-2</v>
      </c>
      <c r="T74" s="138">
        <v>1</v>
      </c>
    </row>
    <row r="75" spans="1:20" ht="16.5" customHeight="1" x14ac:dyDescent="0.3">
      <c r="A75" s="19" t="s">
        <v>284</v>
      </c>
      <c r="B75" s="19" t="s">
        <v>1794</v>
      </c>
      <c r="C75" s="21">
        <v>2267.25</v>
      </c>
      <c r="D75" s="51">
        <v>1.3727580026690448E-2</v>
      </c>
      <c r="E75" s="21">
        <v>3500</v>
      </c>
      <c r="F75" s="21">
        <v>-1232.75</v>
      </c>
      <c r="G75" s="51">
        <v>2.060386999546715E-2</v>
      </c>
      <c r="H75" s="21">
        <v>1159.6500000000001</v>
      </c>
      <c r="I75" s="21">
        <v>1107.5999999999999</v>
      </c>
      <c r="J75" s="51">
        <v>1.8129859604393381E-2</v>
      </c>
      <c r="K75" s="44"/>
      <c r="L75" s="21">
        <v>25233.620000000003</v>
      </c>
      <c r="M75" s="51">
        <v>1.1038882013629493E-2</v>
      </c>
      <c r="N75" s="21">
        <v>51820</v>
      </c>
      <c r="O75" s="21">
        <v>-26586.379999999997</v>
      </c>
      <c r="P75" s="51">
        <v>2.1714334561661251E-2</v>
      </c>
      <c r="Q75" s="21">
        <v>16245.919999999998</v>
      </c>
      <c r="R75" s="21">
        <v>8987.7000000000044</v>
      </c>
      <c r="S75" s="51">
        <v>1.461779536124843E-2</v>
      </c>
      <c r="T75" s="138">
        <v>1</v>
      </c>
    </row>
    <row r="76" spans="1:20" ht="16.5" customHeight="1" x14ac:dyDescent="0.3">
      <c r="A76" s="19" t="s">
        <v>285</v>
      </c>
      <c r="B76" s="19" t="s">
        <v>1795</v>
      </c>
      <c r="C76" s="21">
        <v>1206</v>
      </c>
      <c r="D76" s="51">
        <v>7.3020008875018996E-3</v>
      </c>
      <c r="E76" s="21">
        <v>1010</v>
      </c>
      <c r="F76" s="21">
        <v>196</v>
      </c>
      <c r="G76" s="51">
        <v>5.9456881986919485E-3</v>
      </c>
      <c r="H76" s="21">
        <v>73</v>
      </c>
      <c r="I76" s="21">
        <v>1133</v>
      </c>
      <c r="J76" s="51">
        <v>1.1412751701985223E-3</v>
      </c>
      <c r="K76" s="44"/>
      <c r="L76" s="21">
        <v>15896.5</v>
      </c>
      <c r="M76" s="51">
        <v>6.9541979283852737E-3</v>
      </c>
      <c r="N76" s="21">
        <v>28396</v>
      </c>
      <c r="O76" s="21">
        <v>-12499.5</v>
      </c>
      <c r="P76" s="51">
        <v>1.1898885453742434E-2</v>
      </c>
      <c r="Q76" s="21">
        <v>3249</v>
      </c>
      <c r="R76" s="21">
        <v>12647.5</v>
      </c>
      <c r="S76" s="51">
        <v>2.9233935122600723E-3</v>
      </c>
      <c r="T76" s="138">
        <v>1</v>
      </c>
    </row>
    <row r="77" spans="1:20" ht="16.5" hidden="1" customHeight="1" x14ac:dyDescent="0.3">
      <c r="A77" s="19" t="s">
        <v>286</v>
      </c>
      <c r="B77" s="19" t="s">
        <v>1796</v>
      </c>
      <c r="C77" s="21">
        <v>0</v>
      </c>
      <c r="D77" s="51">
        <v>0</v>
      </c>
      <c r="E77" s="21">
        <v>0</v>
      </c>
      <c r="F77" s="21">
        <v>0</v>
      </c>
      <c r="G77" s="51">
        <v>0</v>
      </c>
      <c r="H77" s="21">
        <v>0</v>
      </c>
      <c r="I77" s="21">
        <v>0</v>
      </c>
      <c r="J77" s="51">
        <v>0</v>
      </c>
      <c r="K77" s="44"/>
      <c r="L77" s="21">
        <v>0</v>
      </c>
      <c r="M77" s="51">
        <v>0</v>
      </c>
      <c r="N77" s="21">
        <v>0</v>
      </c>
      <c r="O77" s="21">
        <v>0</v>
      </c>
      <c r="P77" s="51">
        <v>0</v>
      </c>
      <c r="Q77" s="21">
        <v>0</v>
      </c>
      <c r="R77" s="21">
        <v>0</v>
      </c>
      <c r="S77" s="51">
        <v>0</v>
      </c>
      <c r="T77" s="138">
        <v>2</v>
      </c>
    </row>
    <row r="78" spans="1:20" ht="16.5" customHeight="1" x14ac:dyDescent="0.3">
      <c r="A78" s="19" t="s">
        <v>287</v>
      </c>
      <c r="B78" s="19" t="s">
        <v>1797</v>
      </c>
      <c r="C78" s="21">
        <v>7831.2</v>
      </c>
      <c r="D78" s="51">
        <v>4.7415778897350637E-2</v>
      </c>
      <c r="E78" s="21">
        <v>3960</v>
      </c>
      <c r="F78" s="21">
        <v>3871.2</v>
      </c>
      <c r="G78" s="51">
        <v>2.3311807194871404E-2</v>
      </c>
      <c r="H78" s="21">
        <v>1801.06</v>
      </c>
      <c r="I78" s="21">
        <v>6030.1399999999994</v>
      </c>
      <c r="J78" s="51">
        <v>2.8157603534763709E-2</v>
      </c>
      <c r="K78" s="44"/>
      <c r="L78" s="21">
        <v>95962.219999999987</v>
      </c>
      <c r="M78" s="51">
        <v>4.1980327212106552E-2</v>
      </c>
      <c r="N78" s="21">
        <v>52858</v>
      </c>
      <c r="O78" s="21">
        <v>43104.219999999987</v>
      </c>
      <c r="P78" s="51">
        <v>2.2149291707068513E-2</v>
      </c>
      <c r="Q78" s="21">
        <v>23399.860000000004</v>
      </c>
      <c r="R78" s="21">
        <v>72562.359999999986</v>
      </c>
      <c r="S78" s="51">
        <v>2.1054785753091408E-2</v>
      </c>
      <c r="T78" s="138">
        <v>1</v>
      </c>
    </row>
    <row r="79" spans="1:20" ht="16.5" hidden="1" customHeight="1" x14ac:dyDescent="0.3">
      <c r="A79" s="19" t="s">
        <v>288</v>
      </c>
      <c r="B79" s="19" t="s">
        <v>1798</v>
      </c>
      <c r="C79" s="21">
        <v>0</v>
      </c>
      <c r="D79" s="51">
        <v>0</v>
      </c>
      <c r="E79" s="21">
        <v>0</v>
      </c>
      <c r="F79" s="21">
        <v>0</v>
      </c>
      <c r="G79" s="51">
        <v>0</v>
      </c>
      <c r="H79" s="21">
        <v>0</v>
      </c>
      <c r="I79" s="21">
        <v>0</v>
      </c>
      <c r="J79" s="51">
        <v>0</v>
      </c>
      <c r="K79" s="44"/>
      <c r="L79" s="21">
        <v>0</v>
      </c>
      <c r="M79" s="51">
        <v>0</v>
      </c>
      <c r="N79" s="21">
        <v>0</v>
      </c>
      <c r="O79" s="21">
        <v>0</v>
      </c>
      <c r="P79" s="51">
        <v>0</v>
      </c>
      <c r="Q79" s="21">
        <v>0</v>
      </c>
      <c r="R79" s="21">
        <v>0</v>
      </c>
      <c r="S79" s="51">
        <v>0</v>
      </c>
      <c r="T79" s="138">
        <v>2</v>
      </c>
    </row>
    <row r="80" spans="1:20" ht="16.5" customHeight="1" x14ac:dyDescent="0.3">
      <c r="A80" s="19" t="s">
        <v>289</v>
      </c>
      <c r="B80" s="19" t="s">
        <v>1799</v>
      </c>
      <c r="C80" s="21">
        <v>25465.56</v>
      </c>
      <c r="D80" s="51">
        <v>0.15418701635218315</v>
      </c>
      <c r="E80" s="21">
        <v>19880</v>
      </c>
      <c r="F80" s="21">
        <v>5585.5600000000013</v>
      </c>
      <c r="G80" s="51">
        <v>0.1170299815742534</v>
      </c>
      <c r="H80" s="21">
        <v>15201.41</v>
      </c>
      <c r="I80" s="21">
        <v>10264.150000000001</v>
      </c>
      <c r="J80" s="51">
        <v>0.23765742171243179</v>
      </c>
      <c r="K80" s="44"/>
      <c r="L80" s="21">
        <v>473772.66999999993</v>
      </c>
      <c r="M80" s="51">
        <v>0.2072600207743566</v>
      </c>
      <c r="N80" s="21">
        <v>374093</v>
      </c>
      <c r="O80" s="21">
        <v>99679.669999999925</v>
      </c>
      <c r="P80" s="51">
        <v>0.15675763333028836</v>
      </c>
      <c r="Q80" s="21">
        <v>192392.62000000002</v>
      </c>
      <c r="R80" s="21">
        <v>281380.04999999993</v>
      </c>
      <c r="S80" s="51">
        <v>0.17311152265765389</v>
      </c>
      <c r="T80" s="138">
        <v>1</v>
      </c>
    </row>
    <row r="81" spans="1:20" ht="16.5" customHeight="1" x14ac:dyDescent="0.3">
      <c r="A81" s="19" t="s">
        <v>290</v>
      </c>
      <c r="B81" s="19" t="s">
        <v>1800</v>
      </c>
      <c r="C81" s="21">
        <v>37476.65</v>
      </c>
      <c r="D81" s="51">
        <v>0.22691088852454233</v>
      </c>
      <c r="E81" s="21">
        <v>31980</v>
      </c>
      <c r="F81" s="21">
        <v>5496.6500000000015</v>
      </c>
      <c r="G81" s="51">
        <v>0.18826050355858268</v>
      </c>
      <c r="H81" s="21">
        <v>22810.42</v>
      </c>
      <c r="I81" s="21">
        <v>14666.230000000003</v>
      </c>
      <c r="J81" s="51">
        <v>0.35661597216164082</v>
      </c>
      <c r="K81" s="44"/>
      <c r="L81" s="21">
        <v>599564.78999999992</v>
      </c>
      <c r="M81" s="51">
        <v>0.26228995191084525</v>
      </c>
      <c r="N81" s="21">
        <v>489889</v>
      </c>
      <c r="O81" s="21">
        <v>109675.78999999992</v>
      </c>
      <c r="P81" s="51">
        <v>0.20528007804086587</v>
      </c>
      <c r="Q81" s="21">
        <v>241204.47999999998</v>
      </c>
      <c r="R81" s="21">
        <v>358360.30999999994</v>
      </c>
      <c r="S81" s="51">
        <v>0.21703158262852087</v>
      </c>
      <c r="T81" s="138">
        <v>1</v>
      </c>
    </row>
    <row r="82" spans="1:20" ht="16.5" hidden="1" customHeight="1" x14ac:dyDescent="0.3">
      <c r="A82" s="19" t="s">
        <v>291</v>
      </c>
      <c r="B82" s="19" t="s">
        <v>1801</v>
      </c>
      <c r="C82" s="21">
        <v>0</v>
      </c>
      <c r="D82" s="51">
        <v>0</v>
      </c>
      <c r="E82" s="21">
        <v>0</v>
      </c>
      <c r="F82" s="21">
        <v>0</v>
      </c>
      <c r="G82" s="51">
        <v>0</v>
      </c>
      <c r="H82" s="21">
        <v>0</v>
      </c>
      <c r="I82" s="21">
        <v>0</v>
      </c>
      <c r="J82" s="51">
        <v>0</v>
      </c>
      <c r="K82" s="44"/>
      <c r="L82" s="21">
        <v>0</v>
      </c>
      <c r="M82" s="51">
        <v>0</v>
      </c>
      <c r="N82" s="21">
        <v>0</v>
      </c>
      <c r="O82" s="21">
        <v>0</v>
      </c>
      <c r="P82" s="51">
        <v>0</v>
      </c>
      <c r="Q82" s="21">
        <v>0</v>
      </c>
      <c r="R82" s="21">
        <v>0</v>
      </c>
      <c r="S82" s="51">
        <v>0</v>
      </c>
      <c r="T82" s="138">
        <v>2</v>
      </c>
    </row>
    <row r="83" spans="1:20" ht="16.5" hidden="1" customHeight="1" x14ac:dyDescent="0.3">
      <c r="A83" s="19" t="s">
        <v>292</v>
      </c>
      <c r="B83" s="19" t="s">
        <v>1802</v>
      </c>
      <c r="C83" s="21">
        <v>0</v>
      </c>
      <c r="D83" s="51">
        <v>0</v>
      </c>
      <c r="E83" s="21">
        <v>0</v>
      </c>
      <c r="F83" s="21">
        <v>0</v>
      </c>
      <c r="G83" s="51">
        <v>0</v>
      </c>
      <c r="H83" s="21">
        <v>0</v>
      </c>
      <c r="I83" s="21">
        <v>0</v>
      </c>
      <c r="J83" s="51">
        <v>0</v>
      </c>
      <c r="K83" s="44"/>
      <c r="L83" s="21">
        <v>0</v>
      </c>
      <c r="M83" s="51">
        <v>0</v>
      </c>
      <c r="N83" s="21">
        <v>0</v>
      </c>
      <c r="O83" s="21">
        <v>0</v>
      </c>
      <c r="P83" s="51">
        <v>0</v>
      </c>
      <c r="Q83" s="21">
        <v>0</v>
      </c>
      <c r="R83" s="21">
        <v>0</v>
      </c>
      <c r="S83" s="51">
        <v>0</v>
      </c>
      <c r="T83" s="138">
        <v>2</v>
      </c>
    </row>
    <row r="84" spans="1:20" ht="16.5" hidden="1" customHeight="1" x14ac:dyDescent="0.3">
      <c r="A84" s="19" t="s">
        <v>294</v>
      </c>
      <c r="B84" s="19" t="s">
        <v>1803</v>
      </c>
      <c r="C84" s="21">
        <v>0</v>
      </c>
      <c r="D84" s="51">
        <v>0</v>
      </c>
      <c r="E84" s="21">
        <v>0</v>
      </c>
      <c r="F84" s="21">
        <v>0</v>
      </c>
      <c r="G84" s="51">
        <v>0</v>
      </c>
      <c r="H84" s="21">
        <v>0</v>
      </c>
      <c r="I84" s="21">
        <v>0</v>
      </c>
      <c r="J84" s="51">
        <v>0</v>
      </c>
      <c r="K84" s="44"/>
      <c r="L84" s="21">
        <v>0</v>
      </c>
      <c r="M84" s="51">
        <v>0</v>
      </c>
      <c r="N84" s="21">
        <v>0</v>
      </c>
      <c r="O84" s="21">
        <v>0</v>
      </c>
      <c r="P84" s="51">
        <v>0</v>
      </c>
      <c r="Q84" s="21">
        <v>0</v>
      </c>
      <c r="R84" s="21">
        <v>0</v>
      </c>
      <c r="S84" s="51">
        <v>0</v>
      </c>
      <c r="T84" s="138">
        <v>2</v>
      </c>
    </row>
    <row r="85" spans="1:20" ht="16.5" customHeight="1" x14ac:dyDescent="0.3">
      <c r="A85" s="19" t="s">
        <v>721</v>
      </c>
      <c r="B85" s="19" t="s">
        <v>1805</v>
      </c>
      <c r="C85" s="41">
        <v>1317.12</v>
      </c>
      <c r="D85" s="51">
        <v>7.9748021633055562E-3</v>
      </c>
      <c r="E85" s="41">
        <v>1329</v>
      </c>
      <c r="F85" s="41">
        <v>-11.880000000000109</v>
      </c>
      <c r="G85" s="51">
        <v>7.8235837782788115E-3</v>
      </c>
      <c r="H85" s="41">
        <v>470.4</v>
      </c>
      <c r="I85" s="41">
        <v>846.71999999999991</v>
      </c>
      <c r="J85" s="51">
        <v>7.3541895898819858E-3</v>
      </c>
      <c r="K85" s="44"/>
      <c r="L85" s="41">
        <v>13474.04</v>
      </c>
      <c r="M85" s="51">
        <v>5.8944510461409949E-3</v>
      </c>
      <c r="N85" s="41">
        <v>16068</v>
      </c>
      <c r="O85" s="41">
        <v>-2593.9599999999991</v>
      </c>
      <c r="P85" s="51">
        <v>6.7330360427783282E-3</v>
      </c>
      <c r="Q85" s="41">
        <v>6173.8</v>
      </c>
      <c r="R85" s="41">
        <v>7300.2400000000007</v>
      </c>
      <c r="S85" s="51">
        <v>5.5550775210807127E-3</v>
      </c>
      <c r="T85" s="138">
        <v>1</v>
      </c>
    </row>
    <row r="86" spans="1:20" ht="16.5" customHeight="1" x14ac:dyDescent="0.3">
      <c r="C86" s="45">
        <v>165160.21</v>
      </c>
      <c r="D86" s="51">
        <v>1</v>
      </c>
      <c r="E86" s="45">
        <v>169871</v>
      </c>
      <c r="F86" s="45">
        <v>-4710.7900000000081</v>
      </c>
      <c r="G86" s="51">
        <v>1</v>
      </c>
      <c r="H86" s="45">
        <v>63963.54</v>
      </c>
      <c r="I86" s="45">
        <v>101196.67000000001</v>
      </c>
      <c r="J86" s="51">
        <v>1</v>
      </c>
      <c r="K86" s="44"/>
      <c r="L86" s="45">
        <v>2285885.4700000002</v>
      </c>
      <c r="M86" s="51">
        <v>1</v>
      </c>
      <c r="N86" s="45">
        <v>2386442</v>
      </c>
      <c r="O86" s="45">
        <v>-100556.5299999998</v>
      </c>
      <c r="P86" s="51">
        <v>1</v>
      </c>
      <c r="Q86" s="45">
        <v>1111379.6300000001</v>
      </c>
      <c r="R86" s="45">
        <v>1174505.8400000001</v>
      </c>
      <c r="S86" s="51">
        <v>1</v>
      </c>
      <c r="T86" s="138">
        <v>1</v>
      </c>
    </row>
    <row r="87" spans="1:20" ht="16.5" customHeight="1" x14ac:dyDescent="0.35">
      <c r="B87" s="30" t="s">
        <v>1806</v>
      </c>
      <c r="C87" s="21"/>
      <c r="D87" s="43"/>
      <c r="E87" s="21"/>
      <c r="F87" s="21"/>
      <c r="G87" s="43"/>
      <c r="H87" s="21"/>
      <c r="I87" s="21"/>
      <c r="J87" s="43"/>
      <c r="K87" s="44"/>
      <c r="L87" s="21"/>
      <c r="M87" s="43"/>
      <c r="N87" s="21"/>
      <c r="O87" s="21"/>
      <c r="P87" s="43"/>
      <c r="Q87" s="21"/>
      <c r="R87" s="21"/>
      <c r="S87" s="43"/>
      <c r="T87" s="134">
        <v>1</v>
      </c>
    </row>
    <row r="88" spans="1:20" ht="16.5" customHeight="1" x14ac:dyDescent="0.3">
      <c r="A88" s="19" t="s">
        <v>295</v>
      </c>
      <c r="B88" s="19" t="s">
        <v>1807</v>
      </c>
      <c r="C88" s="21">
        <v>358</v>
      </c>
      <c r="D88" s="51">
        <v>0.19052687599787121</v>
      </c>
      <c r="E88" s="21">
        <v>600</v>
      </c>
      <c r="F88" s="21">
        <v>-242</v>
      </c>
      <c r="G88" s="51">
        <v>0.30333670374115268</v>
      </c>
      <c r="H88" s="21">
        <v>249</v>
      </c>
      <c r="I88" s="21">
        <v>109</v>
      </c>
      <c r="J88" s="51">
        <v>0.25512295081967212</v>
      </c>
      <c r="K88" s="44"/>
      <c r="L88" s="21">
        <v>5355</v>
      </c>
      <c r="M88" s="51">
        <v>0.20987654320987653</v>
      </c>
      <c r="N88" s="21">
        <v>6985</v>
      </c>
      <c r="O88" s="21">
        <v>-1630</v>
      </c>
      <c r="P88" s="51">
        <v>0.26162028540394772</v>
      </c>
      <c r="Q88" s="21">
        <v>4091</v>
      </c>
      <c r="R88" s="21">
        <v>1264</v>
      </c>
      <c r="S88" s="51">
        <v>0.29183906406049365</v>
      </c>
      <c r="T88" s="138">
        <v>1</v>
      </c>
    </row>
    <row r="89" spans="1:20" ht="16.5" customHeight="1" x14ac:dyDescent="0.3">
      <c r="A89" s="19" t="s">
        <v>296</v>
      </c>
      <c r="B89" s="19" t="s">
        <v>1808</v>
      </c>
      <c r="C89" s="21">
        <v>560</v>
      </c>
      <c r="D89" s="51">
        <v>0.29803086748270358</v>
      </c>
      <c r="E89" s="21">
        <v>438</v>
      </c>
      <c r="F89" s="21">
        <v>122</v>
      </c>
      <c r="G89" s="51">
        <v>0.22143579373104147</v>
      </c>
      <c r="H89" s="21">
        <v>53</v>
      </c>
      <c r="I89" s="21">
        <v>507</v>
      </c>
      <c r="J89" s="51">
        <v>5.4303278688524588E-2</v>
      </c>
      <c r="K89" s="44"/>
      <c r="L89" s="21">
        <v>4187</v>
      </c>
      <c r="M89" s="51">
        <v>0.16409954928473447</v>
      </c>
      <c r="N89" s="21">
        <v>5083</v>
      </c>
      <c r="O89" s="21">
        <v>-896</v>
      </c>
      <c r="P89" s="51">
        <v>0.19038166223454062</v>
      </c>
      <c r="Q89" s="21">
        <v>2642</v>
      </c>
      <c r="R89" s="21">
        <v>1545</v>
      </c>
      <c r="S89" s="51">
        <v>0.18847196461692109</v>
      </c>
      <c r="T89" s="138">
        <v>1</v>
      </c>
    </row>
    <row r="90" spans="1:20" ht="16.5" customHeight="1" x14ac:dyDescent="0.3">
      <c r="A90" s="19" t="s">
        <v>297</v>
      </c>
      <c r="B90" s="19" t="s">
        <v>1809</v>
      </c>
      <c r="C90" s="21">
        <v>1</v>
      </c>
      <c r="D90" s="51">
        <v>5.3219797764768491E-4</v>
      </c>
      <c r="E90" s="21">
        <v>0</v>
      </c>
      <c r="F90" s="21">
        <v>1</v>
      </c>
      <c r="G90" s="51">
        <v>0</v>
      </c>
      <c r="H90" s="21">
        <v>0</v>
      </c>
      <c r="I90" s="21">
        <v>1</v>
      </c>
      <c r="J90" s="51">
        <v>0</v>
      </c>
      <c r="K90" s="44"/>
      <c r="L90" s="21">
        <v>2</v>
      </c>
      <c r="M90" s="51">
        <v>7.8385263570448753E-5</v>
      </c>
      <c r="N90" s="21">
        <v>0</v>
      </c>
      <c r="O90" s="21">
        <v>2</v>
      </c>
      <c r="P90" s="51">
        <v>0</v>
      </c>
      <c r="Q90" s="21">
        <v>0</v>
      </c>
      <c r="R90" s="21">
        <v>2</v>
      </c>
      <c r="S90" s="51">
        <v>0</v>
      </c>
      <c r="T90" s="138">
        <v>1</v>
      </c>
    </row>
    <row r="91" spans="1:20" ht="16.5" hidden="1" customHeight="1" x14ac:dyDescent="0.3">
      <c r="A91" s="19" t="s">
        <v>298</v>
      </c>
      <c r="B91" s="19" t="s">
        <v>1810</v>
      </c>
      <c r="C91" s="21">
        <v>0</v>
      </c>
      <c r="D91" s="51">
        <v>0</v>
      </c>
      <c r="E91" s="21">
        <v>0</v>
      </c>
      <c r="F91" s="21">
        <v>0</v>
      </c>
      <c r="G91" s="51">
        <v>0</v>
      </c>
      <c r="H91" s="21">
        <v>0</v>
      </c>
      <c r="I91" s="21">
        <v>0</v>
      </c>
      <c r="J91" s="51">
        <v>0</v>
      </c>
      <c r="K91" s="44"/>
      <c r="L91" s="21">
        <v>0</v>
      </c>
      <c r="M91" s="51">
        <v>0</v>
      </c>
      <c r="N91" s="21">
        <v>0</v>
      </c>
      <c r="O91" s="21">
        <v>0</v>
      </c>
      <c r="P91" s="51">
        <v>0</v>
      </c>
      <c r="Q91" s="21">
        <v>0</v>
      </c>
      <c r="R91" s="21">
        <v>0</v>
      </c>
      <c r="S91" s="51">
        <v>0</v>
      </c>
      <c r="T91" s="138">
        <v>2</v>
      </c>
    </row>
    <row r="92" spans="1:20" ht="16.5" customHeight="1" x14ac:dyDescent="0.3">
      <c r="A92" s="19" t="s">
        <v>299</v>
      </c>
      <c r="B92" s="19" t="s">
        <v>1811</v>
      </c>
      <c r="C92" s="21">
        <v>46</v>
      </c>
      <c r="D92" s="51">
        <v>2.4481106971793506E-2</v>
      </c>
      <c r="E92" s="21">
        <v>70</v>
      </c>
      <c r="F92" s="21">
        <v>-24</v>
      </c>
      <c r="G92" s="51">
        <v>3.5389282103134481E-2</v>
      </c>
      <c r="H92" s="21">
        <v>2</v>
      </c>
      <c r="I92" s="21">
        <v>44</v>
      </c>
      <c r="J92" s="51">
        <v>2.0491803278688526E-3</v>
      </c>
      <c r="K92" s="44"/>
      <c r="L92" s="21">
        <v>1221</v>
      </c>
      <c r="M92" s="51">
        <v>4.7854203409758968E-2</v>
      </c>
      <c r="N92" s="21">
        <v>1772</v>
      </c>
      <c r="O92" s="21">
        <v>-551</v>
      </c>
      <c r="P92" s="51">
        <v>6.6369526948574856E-2</v>
      </c>
      <c r="Q92" s="21">
        <v>307</v>
      </c>
      <c r="R92" s="21">
        <v>914</v>
      </c>
      <c r="S92" s="51">
        <v>2.1900413753745185E-2</v>
      </c>
      <c r="T92" s="138">
        <v>1</v>
      </c>
    </row>
    <row r="93" spans="1:20" ht="16.5" customHeight="1" x14ac:dyDescent="0.3">
      <c r="A93" s="19" t="s">
        <v>300</v>
      </c>
      <c r="B93" s="19" t="s">
        <v>1812</v>
      </c>
      <c r="C93" s="21">
        <v>84</v>
      </c>
      <c r="D93" s="51">
        <v>4.4704630122405532E-2</v>
      </c>
      <c r="E93" s="21">
        <v>100</v>
      </c>
      <c r="F93" s="21">
        <v>-16</v>
      </c>
      <c r="G93" s="51">
        <v>5.0556117290192111E-2</v>
      </c>
      <c r="H93" s="21">
        <v>28</v>
      </c>
      <c r="I93" s="21">
        <v>56</v>
      </c>
      <c r="J93" s="51">
        <v>2.8688524590163935E-2</v>
      </c>
      <c r="K93" s="44"/>
      <c r="L93" s="21">
        <v>721</v>
      </c>
      <c r="M93" s="51">
        <v>2.8257887517146776E-2</v>
      </c>
      <c r="N93" s="21">
        <v>1415</v>
      </c>
      <c r="O93" s="21">
        <v>-694</v>
      </c>
      <c r="P93" s="51">
        <v>5.2998239634443237E-2</v>
      </c>
      <c r="Q93" s="21">
        <v>437</v>
      </c>
      <c r="R93" s="21">
        <v>284</v>
      </c>
      <c r="S93" s="51">
        <v>3.117420459409331E-2</v>
      </c>
      <c r="T93" s="138">
        <v>1</v>
      </c>
    </row>
    <row r="94" spans="1:20" ht="16.5" customHeight="1" x14ac:dyDescent="0.3">
      <c r="A94" s="19" t="s">
        <v>301</v>
      </c>
      <c r="B94" s="19" t="s">
        <v>1813</v>
      </c>
      <c r="C94" s="21">
        <v>12</v>
      </c>
      <c r="D94" s="51">
        <v>6.3863757317722189E-3</v>
      </c>
      <c r="E94" s="21">
        <v>10</v>
      </c>
      <c r="F94" s="21">
        <v>2</v>
      </c>
      <c r="G94" s="51">
        <v>5.0556117290192111E-3</v>
      </c>
      <c r="H94" s="21">
        <v>1</v>
      </c>
      <c r="I94" s="21">
        <v>11</v>
      </c>
      <c r="J94" s="51">
        <v>1.0245901639344263E-3</v>
      </c>
      <c r="K94" s="44"/>
      <c r="L94" s="21">
        <v>155</v>
      </c>
      <c r="M94" s="51">
        <v>6.0748579267097787E-3</v>
      </c>
      <c r="N94" s="21">
        <v>268</v>
      </c>
      <c r="O94" s="21">
        <v>-113</v>
      </c>
      <c r="P94" s="51">
        <v>1.0037829132177234E-2</v>
      </c>
      <c r="Q94" s="21">
        <v>34</v>
      </c>
      <c r="R94" s="21">
        <v>121</v>
      </c>
      <c r="S94" s="51">
        <v>2.4254529890141248E-3</v>
      </c>
      <c r="T94" s="138">
        <v>1</v>
      </c>
    </row>
    <row r="95" spans="1:20" ht="16.5" hidden="1" customHeight="1" x14ac:dyDescent="0.3">
      <c r="A95" s="19" t="s">
        <v>302</v>
      </c>
      <c r="B95" s="19" t="s">
        <v>1814</v>
      </c>
      <c r="C95" s="21">
        <v>0</v>
      </c>
      <c r="D95" s="51">
        <v>0</v>
      </c>
      <c r="E95" s="21">
        <v>0</v>
      </c>
      <c r="F95" s="21">
        <v>0</v>
      </c>
      <c r="G95" s="51">
        <v>0</v>
      </c>
      <c r="H95" s="21">
        <v>0</v>
      </c>
      <c r="I95" s="21">
        <v>0</v>
      </c>
      <c r="J95" s="51">
        <v>0</v>
      </c>
      <c r="K95" s="44"/>
      <c r="L95" s="21">
        <v>0</v>
      </c>
      <c r="M95" s="51">
        <v>0</v>
      </c>
      <c r="N95" s="21">
        <v>0</v>
      </c>
      <c r="O95" s="21">
        <v>0</v>
      </c>
      <c r="P95" s="51">
        <v>0</v>
      </c>
      <c r="Q95" s="21">
        <v>0</v>
      </c>
      <c r="R95" s="21">
        <v>0</v>
      </c>
      <c r="S95" s="51">
        <v>0</v>
      </c>
      <c r="T95" s="138">
        <v>2</v>
      </c>
    </row>
    <row r="96" spans="1:20" ht="16.5" customHeight="1" x14ac:dyDescent="0.3">
      <c r="A96" s="19" t="s">
        <v>303</v>
      </c>
      <c r="B96" s="19" t="s">
        <v>1815</v>
      </c>
      <c r="C96" s="21">
        <v>89</v>
      </c>
      <c r="D96" s="51">
        <v>4.7365620010643962E-2</v>
      </c>
      <c r="E96" s="21">
        <v>40</v>
      </c>
      <c r="F96" s="21">
        <v>49</v>
      </c>
      <c r="G96" s="51">
        <v>2.0222446916076844E-2</v>
      </c>
      <c r="H96" s="21">
        <v>19</v>
      </c>
      <c r="I96" s="21">
        <v>70</v>
      </c>
      <c r="J96" s="51">
        <v>1.9467213114754099E-2</v>
      </c>
      <c r="K96" s="44"/>
      <c r="L96" s="21">
        <v>1038</v>
      </c>
      <c r="M96" s="51">
        <v>4.0681951793062901E-2</v>
      </c>
      <c r="N96" s="21">
        <v>481</v>
      </c>
      <c r="O96" s="21">
        <v>557</v>
      </c>
      <c r="P96" s="51">
        <v>1.8015656017079291E-2</v>
      </c>
      <c r="Q96" s="21">
        <v>214</v>
      </c>
      <c r="R96" s="21">
        <v>824</v>
      </c>
      <c r="S96" s="51">
        <v>1.5266086460265373E-2</v>
      </c>
      <c r="T96" s="138">
        <v>1</v>
      </c>
    </row>
    <row r="97" spans="1:20" ht="16.5" hidden="1" customHeight="1" x14ac:dyDescent="0.3">
      <c r="A97" s="19" t="s">
        <v>304</v>
      </c>
      <c r="B97" s="19" t="s">
        <v>314</v>
      </c>
      <c r="C97" s="21">
        <v>0</v>
      </c>
      <c r="D97" s="51">
        <v>0</v>
      </c>
      <c r="E97" s="21">
        <v>0</v>
      </c>
      <c r="F97" s="21">
        <v>0</v>
      </c>
      <c r="G97" s="51">
        <v>0</v>
      </c>
      <c r="H97" s="21">
        <v>0</v>
      </c>
      <c r="I97" s="21">
        <v>0</v>
      </c>
      <c r="J97" s="51">
        <v>0</v>
      </c>
      <c r="K97" s="44"/>
      <c r="L97" s="21">
        <v>0</v>
      </c>
      <c r="M97" s="51">
        <v>0</v>
      </c>
      <c r="N97" s="21">
        <v>0</v>
      </c>
      <c r="O97" s="21">
        <v>0</v>
      </c>
      <c r="P97" s="51">
        <v>0</v>
      </c>
      <c r="Q97" s="21">
        <v>0</v>
      </c>
      <c r="R97" s="21">
        <v>0</v>
      </c>
      <c r="S97" s="51">
        <v>0</v>
      </c>
      <c r="T97" s="138">
        <v>2</v>
      </c>
    </row>
    <row r="98" spans="1:20" ht="16.5" customHeight="1" x14ac:dyDescent="0.3">
      <c r="A98" s="19" t="s">
        <v>305</v>
      </c>
      <c r="B98" s="19" t="s">
        <v>1816</v>
      </c>
      <c r="C98" s="21">
        <v>282</v>
      </c>
      <c r="D98" s="51">
        <v>0.15007982969664715</v>
      </c>
      <c r="E98" s="21">
        <v>280</v>
      </c>
      <c r="F98" s="21">
        <v>2</v>
      </c>
      <c r="G98" s="51">
        <v>0.14155712841253792</v>
      </c>
      <c r="H98" s="21">
        <v>263</v>
      </c>
      <c r="I98" s="21">
        <v>19</v>
      </c>
      <c r="J98" s="51">
        <v>0.26946721311475408</v>
      </c>
      <c r="K98" s="44"/>
      <c r="L98" s="21">
        <v>5526</v>
      </c>
      <c r="M98" s="51">
        <v>0.21657848324514992</v>
      </c>
      <c r="N98" s="21">
        <v>4948</v>
      </c>
      <c r="O98" s="21">
        <v>578</v>
      </c>
      <c r="P98" s="51">
        <v>0.18532529308213791</v>
      </c>
      <c r="Q98" s="21">
        <v>2887</v>
      </c>
      <c r="R98" s="21">
        <v>2639</v>
      </c>
      <c r="S98" s="51">
        <v>0.2059494935083464</v>
      </c>
      <c r="T98" s="138">
        <v>1</v>
      </c>
    </row>
    <row r="99" spans="1:20" ht="16.5" hidden="1" customHeight="1" x14ac:dyDescent="0.3">
      <c r="A99" s="19" t="s">
        <v>306</v>
      </c>
      <c r="B99" s="19" t="s">
        <v>1817</v>
      </c>
      <c r="C99" s="21">
        <v>0</v>
      </c>
      <c r="D99" s="51">
        <v>0</v>
      </c>
      <c r="E99" s="21">
        <v>0</v>
      </c>
      <c r="F99" s="21">
        <v>0</v>
      </c>
      <c r="G99" s="51">
        <v>0</v>
      </c>
      <c r="H99" s="21">
        <v>0</v>
      </c>
      <c r="I99" s="21">
        <v>0</v>
      </c>
      <c r="J99" s="51">
        <v>0</v>
      </c>
      <c r="K99" s="44"/>
      <c r="L99" s="21">
        <v>0</v>
      </c>
      <c r="M99" s="51">
        <v>0</v>
      </c>
      <c r="N99" s="21">
        <v>0</v>
      </c>
      <c r="O99" s="21">
        <v>0</v>
      </c>
      <c r="P99" s="51">
        <v>0</v>
      </c>
      <c r="Q99" s="21">
        <v>0</v>
      </c>
      <c r="R99" s="21">
        <v>0</v>
      </c>
      <c r="S99" s="51">
        <v>0</v>
      </c>
      <c r="T99" s="138">
        <v>2</v>
      </c>
    </row>
    <row r="100" spans="1:20" ht="16.5" customHeight="1" x14ac:dyDescent="0.3">
      <c r="A100" s="19" t="s">
        <v>307</v>
      </c>
      <c r="B100" s="19" t="s">
        <v>1818</v>
      </c>
      <c r="C100" s="21">
        <v>428</v>
      </c>
      <c r="D100" s="51">
        <v>0.22778073443320915</v>
      </c>
      <c r="E100" s="21">
        <v>390</v>
      </c>
      <c r="F100" s="21">
        <v>38</v>
      </c>
      <c r="G100" s="51">
        <v>0.19716885743174925</v>
      </c>
      <c r="H100" s="21">
        <v>361</v>
      </c>
      <c r="I100" s="21">
        <v>67</v>
      </c>
      <c r="J100" s="51">
        <v>0.36987704918032788</v>
      </c>
      <c r="K100" s="44"/>
      <c r="L100" s="21">
        <v>7141</v>
      </c>
      <c r="M100" s="51">
        <v>0.27987458357828726</v>
      </c>
      <c r="N100" s="21">
        <v>5482</v>
      </c>
      <c r="O100" s="21">
        <v>1659</v>
      </c>
      <c r="P100" s="51">
        <v>0.20532604217386419</v>
      </c>
      <c r="Q100" s="21">
        <v>3263</v>
      </c>
      <c r="R100" s="21">
        <v>3878</v>
      </c>
      <c r="S100" s="51">
        <v>0.23277215009273791</v>
      </c>
      <c r="T100" s="138">
        <v>1</v>
      </c>
    </row>
    <row r="101" spans="1:20" ht="16.5" hidden="1" customHeight="1" x14ac:dyDescent="0.3">
      <c r="A101" s="19" t="s">
        <v>308</v>
      </c>
      <c r="B101" s="19" t="s">
        <v>1819</v>
      </c>
      <c r="C101" s="21">
        <v>0</v>
      </c>
      <c r="D101" s="51">
        <v>0</v>
      </c>
      <c r="E101" s="21">
        <v>0</v>
      </c>
      <c r="F101" s="21">
        <v>0</v>
      </c>
      <c r="G101" s="51">
        <v>0</v>
      </c>
      <c r="H101" s="21">
        <v>0</v>
      </c>
      <c r="I101" s="21">
        <v>0</v>
      </c>
      <c r="J101" s="51">
        <v>0</v>
      </c>
      <c r="K101" s="44"/>
      <c r="L101" s="21">
        <v>0</v>
      </c>
      <c r="M101" s="51">
        <v>0</v>
      </c>
      <c r="N101" s="21">
        <v>0</v>
      </c>
      <c r="O101" s="21">
        <v>0</v>
      </c>
      <c r="P101" s="51">
        <v>0</v>
      </c>
      <c r="Q101" s="21">
        <v>0</v>
      </c>
      <c r="R101" s="21">
        <v>0</v>
      </c>
      <c r="S101" s="51">
        <v>0</v>
      </c>
      <c r="T101" s="138">
        <v>2</v>
      </c>
    </row>
    <row r="102" spans="1:20" ht="16.5" hidden="1" customHeight="1" x14ac:dyDescent="0.3">
      <c r="A102" s="19" t="s">
        <v>309</v>
      </c>
      <c r="B102" s="19" t="s">
        <v>1820</v>
      </c>
      <c r="C102" s="21">
        <v>0</v>
      </c>
      <c r="D102" s="51">
        <v>0</v>
      </c>
      <c r="E102" s="21">
        <v>0</v>
      </c>
      <c r="F102" s="21">
        <v>0</v>
      </c>
      <c r="G102" s="51">
        <v>0</v>
      </c>
      <c r="H102" s="21">
        <v>0</v>
      </c>
      <c r="I102" s="21">
        <v>0</v>
      </c>
      <c r="J102" s="51">
        <v>0</v>
      </c>
      <c r="K102" s="48"/>
      <c r="L102" s="21">
        <v>0</v>
      </c>
      <c r="M102" s="51">
        <v>0</v>
      </c>
      <c r="N102" s="21">
        <v>0</v>
      </c>
      <c r="O102" s="21">
        <v>0</v>
      </c>
      <c r="P102" s="51">
        <v>0</v>
      </c>
      <c r="Q102" s="21">
        <v>0</v>
      </c>
      <c r="R102" s="21">
        <v>0</v>
      </c>
      <c r="S102" s="51">
        <v>0</v>
      </c>
      <c r="T102" s="138">
        <v>2</v>
      </c>
    </row>
    <row r="103" spans="1:20" ht="16.5" hidden="1" customHeight="1" x14ac:dyDescent="0.3">
      <c r="A103" s="19" t="s">
        <v>311</v>
      </c>
      <c r="B103" s="19" t="s">
        <v>1822</v>
      </c>
      <c r="C103" s="21">
        <v>0</v>
      </c>
      <c r="D103" s="51">
        <v>0</v>
      </c>
      <c r="E103" s="21">
        <v>0</v>
      </c>
      <c r="F103" s="21">
        <v>0</v>
      </c>
      <c r="G103" s="51">
        <v>0</v>
      </c>
      <c r="H103" s="21">
        <v>0</v>
      </c>
      <c r="I103" s="21">
        <v>0</v>
      </c>
      <c r="J103" s="51">
        <v>0</v>
      </c>
      <c r="K103" s="48"/>
      <c r="L103" s="21">
        <v>0</v>
      </c>
      <c r="M103" s="51">
        <v>0</v>
      </c>
      <c r="N103" s="21">
        <v>0</v>
      </c>
      <c r="O103" s="21">
        <v>0</v>
      </c>
      <c r="P103" s="51">
        <v>0</v>
      </c>
      <c r="Q103" s="21">
        <v>0</v>
      </c>
      <c r="R103" s="21">
        <v>0</v>
      </c>
      <c r="S103" s="51">
        <v>0</v>
      </c>
      <c r="T103" s="138">
        <v>2</v>
      </c>
    </row>
    <row r="104" spans="1:20" ht="16.5" customHeight="1" x14ac:dyDescent="0.3">
      <c r="A104" s="19" t="s">
        <v>310</v>
      </c>
      <c r="B104" s="19" t="s">
        <v>1821</v>
      </c>
      <c r="C104" s="41">
        <v>19</v>
      </c>
      <c r="D104" s="51">
        <v>1.0111761575306013E-2</v>
      </c>
      <c r="E104" s="41">
        <v>50</v>
      </c>
      <c r="F104" s="41">
        <v>-31</v>
      </c>
      <c r="G104" s="51">
        <v>2.5278058645096056E-2</v>
      </c>
      <c r="H104" s="41">
        <v>0</v>
      </c>
      <c r="I104" s="41">
        <v>19</v>
      </c>
      <c r="J104" s="51">
        <v>0</v>
      </c>
      <c r="K104" s="44"/>
      <c r="L104" s="41">
        <v>169</v>
      </c>
      <c r="M104" s="51">
        <v>6.6235547717029197E-3</v>
      </c>
      <c r="N104" s="41">
        <v>265</v>
      </c>
      <c r="O104" s="41">
        <v>-96</v>
      </c>
      <c r="P104" s="51">
        <v>9.925465373234953E-3</v>
      </c>
      <c r="Q104" s="41">
        <v>143</v>
      </c>
      <c r="R104" s="41">
        <v>26</v>
      </c>
      <c r="S104" s="51">
        <v>1.0201169924382936E-2</v>
      </c>
      <c r="T104" s="138">
        <v>1</v>
      </c>
    </row>
    <row r="105" spans="1:20" ht="16.5" customHeight="1" x14ac:dyDescent="0.3">
      <c r="B105" s="19" t="s">
        <v>312</v>
      </c>
      <c r="C105" s="45">
        <v>1879</v>
      </c>
      <c r="D105" s="51">
        <v>1</v>
      </c>
      <c r="E105" s="45">
        <v>1978</v>
      </c>
      <c r="F105" s="45">
        <v>-99</v>
      </c>
      <c r="G105" s="51">
        <v>1</v>
      </c>
      <c r="H105" s="45">
        <v>976</v>
      </c>
      <c r="I105" s="45">
        <v>903</v>
      </c>
      <c r="J105" s="51">
        <v>1</v>
      </c>
      <c r="K105" s="44"/>
      <c r="L105" s="45">
        <v>25515</v>
      </c>
      <c r="M105" s="51">
        <v>1</v>
      </c>
      <c r="N105" s="45">
        <v>26699</v>
      </c>
      <c r="O105" s="45">
        <v>-1184</v>
      </c>
      <c r="P105" s="51">
        <v>1</v>
      </c>
      <c r="Q105" s="45">
        <v>14018</v>
      </c>
      <c r="R105" s="45">
        <v>11497</v>
      </c>
      <c r="S105" s="51">
        <v>1</v>
      </c>
      <c r="T105" s="138">
        <v>1</v>
      </c>
    </row>
    <row r="106" spans="1:20" ht="16.5" customHeight="1" x14ac:dyDescent="0.35">
      <c r="B106" s="30" t="s">
        <v>313</v>
      </c>
      <c r="C106" s="21"/>
      <c r="D106" s="43"/>
      <c r="E106" s="21"/>
      <c r="F106" s="21"/>
      <c r="G106" s="43"/>
      <c r="H106" s="21"/>
      <c r="I106" s="21"/>
      <c r="J106" s="43"/>
      <c r="K106" s="44"/>
      <c r="L106" s="21"/>
      <c r="M106" s="43"/>
      <c r="N106" s="21"/>
      <c r="O106" s="21"/>
      <c r="P106" s="43"/>
      <c r="Q106" s="21"/>
      <c r="R106" s="21"/>
      <c r="S106" s="43"/>
      <c r="T106" s="134">
        <v>1</v>
      </c>
    </row>
    <row r="107" spans="1:20" ht="16.5" customHeight="1" x14ac:dyDescent="0.3">
      <c r="B107" s="19" t="s">
        <v>1789</v>
      </c>
      <c r="C107" s="53">
        <v>110.04734636871508</v>
      </c>
      <c r="D107" s="43"/>
      <c r="E107" s="53">
        <v>101</v>
      </c>
      <c r="F107" s="53">
        <v>9.0473463687150826</v>
      </c>
      <c r="G107" s="43"/>
      <c r="H107" s="53">
        <v>74.588755020080313</v>
      </c>
      <c r="I107" s="53">
        <v>35.458591348634769</v>
      </c>
      <c r="J107" s="43"/>
      <c r="K107" s="44"/>
      <c r="L107" s="53">
        <v>111.1086162464986</v>
      </c>
      <c r="M107" s="43"/>
      <c r="N107" s="53">
        <v>104.25955619183965</v>
      </c>
      <c r="O107" s="53">
        <v>6.8490600546589491</v>
      </c>
      <c r="P107" s="43"/>
      <c r="Q107" s="53">
        <v>93.192407724272783</v>
      </c>
      <c r="R107" s="53">
        <v>17.916208522225816</v>
      </c>
      <c r="S107" s="43"/>
      <c r="T107" s="138">
        <v>1</v>
      </c>
    </row>
    <row r="108" spans="1:20" ht="16.5" customHeight="1" x14ac:dyDescent="0.3">
      <c r="B108" s="19" t="s">
        <v>1790</v>
      </c>
      <c r="C108" s="53">
        <v>82.863874999999993</v>
      </c>
      <c r="D108" s="43"/>
      <c r="E108" s="53">
        <v>94</v>
      </c>
      <c r="F108" s="53">
        <v>-11.136125000000007</v>
      </c>
      <c r="G108" s="43"/>
      <c r="H108" s="53">
        <v>70.245283018867923</v>
      </c>
      <c r="I108" s="53">
        <v>12.61859198113207</v>
      </c>
      <c r="J108" s="43"/>
      <c r="K108" s="44"/>
      <c r="L108" s="53">
        <v>84.324088846429447</v>
      </c>
      <c r="M108" s="43"/>
      <c r="N108" s="53">
        <v>92.663191028919925</v>
      </c>
      <c r="O108" s="53">
        <v>-8.3391021824904783</v>
      </c>
      <c r="P108" s="43"/>
      <c r="Q108" s="53">
        <v>82.24396669190007</v>
      </c>
      <c r="R108" s="53">
        <v>2.0801221545293771</v>
      </c>
      <c r="S108" s="43"/>
      <c r="T108" s="138">
        <v>1</v>
      </c>
    </row>
    <row r="109" spans="1:20" ht="16.5" customHeight="1" x14ac:dyDescent="0.3">
      <c r="B109" s="19" t="s">
        <v>1791</v>
      </c>
      <c r="C109" s="53">
        <v>87</v>
      </c>
      <c r="D109" s="43"/>
      <c r="E109" s="53" t="s">
        <v>1823</v>
      </c>
      <c r="F109" s="53">
        <v>87</v>
      </c>
      <c r="G109" s="43"/>
      <c r="H109" s="53" t="s">
        <v>1823</v>
      </c>
      <c r="I109" s="53">
        <v>87</v>
      </c>
      <c r="J109" s="43"/>
      <c r="K109" s="44"/>
      <c r="L109" s="53">
        <v>85.5</v>
      </c>
      <c r="M109" s="43"/>
      <c r="N109" s="53" t="s">
        <v>1823</v>
      </c>
      <c r="O109" s="53">
        <v>85.5</v>
      </c>
      <c r="P109" s="43"/>
      <c r="Q109" s="53" t="s">
        <v>1823</v>
      </c>
      <c r="R109" s="53">
        <v>85.5</v>
      </c>
      <c r="S109" s="43"/>
      <c r="T109" s="138">
        <v>1</v>
      </c>
    </row>
    <row r="110" spans="1:20" ht="16.5" hidden="1" customHeight="1" x14ac:dyDescent="0.3">
      <c r="B110" s="19" t="s">
        <v>1792</v>
      </c>
      <c r="C110" s="53" t="s">
        <v>1823</v>
      </c>
      <c r="D110" s="43"/>
      <c r="E110" s="53" t="s">
        <v>1823</v>
      </c>
      <c r="F110" s="53">
        <v>0</v>
      </c>
      <c r="G110" s="43"/>
      <c r="H110" s="53" t="s">
        <v>1823</v>
      </c>
      <c r="I110" s="53">
        <v>0</v>
      </c>
      <c r="J110" s="43"/>
      <c r="K110" s="44"/>
      <c r="L110" s="53" t="s">
        <v>1823</v>
      </c>
      <c r="M110" s="43"/>
      <c r="N110" s="53" t="s">
        <v>1823</v>
      </c>
      <c r="O110" s="53">
        <v>0</v>
      </c>
      <c r="P110" s="43"/>
      <c r="Q110" s="53" t="s">
        <v>1823</v>
      </c>
      <c r="R110" s="53">
        <v>0</v>
      </c>
      <c r="S110" s="43"/>
      <c r="T110" s="138">
        <v>2</v>
      </c>
    </row>
    <row r="111" spans="1:20" ht="16.5" customHeight="1" x14ac:dyDescent="0.3">
      <c r="B111" s="19" t="s">
        <v>1793</v>
      </c>
      <c r="C111" s="53">
        <v>80.624130434782614</v>
      </c>
      <c r="D111" s="43"/>
      <c r="E111" s="53">
        <v>92</v>
      </c>
      <c r="F111" s="53">
        <v>-11.375869565217386</v>
      </c>
      <c r="G111" s="43"/>
      <c r="H111" s="53">
        <v>76</v>
      </c>
      <c r="I111" s="53">
        <v>4.6241304347826144</v>
      </c>
      <c r="J111" s="43"/>
      <c r="K111" s="44"/>
      <c r="L111" s="53">
        <v>93.168738738738725</v>
      </c>
      <c r="M111" s="43"/>
      <c r="N111" s="53">
        <v>98.22686230248307</v>
      </c>
      <c r="O111" s="53">
        <v>-5.0581235637443456</v>
      </c>
      <c r="P111" s="43"/>
      <c r="Q111" s="53">
        <v>98.29071661237785</v>
      </c>
      <c r="R111" s="53">
        <v>-5.1219778736391248</v>
      </c>
      <c r="S111" s="43"/>
      <c r="T111" s="138">
        <v>1</v>
      </c>
    </row>
    <row r="112" spans="1:20" ht="16.5" customHeight="1" x14ac:dyDescent="0.3">
      <c r="B112" s="19" t="s">
        <v>1794</v>
      </c>
      <c r="C112" s="53">
        <v>26.991071428571427</v>
      </c>
      <c r="D112" s="43"/>
      <c r="E112" s="53">
        <v>35</v>
      </c>
      <c r="F112" s="53">
        <v>-8.008928571428573</v>
      </c>
      <c r="G112" s="43"/>
      <c r="H112" s="53">
        <v>41.416071428571435</v>
      </c>
      <c r="I112" s="53">
        <v>-14.425000000000008</v>
      </c>
      <c r="J112" s="43"/>
      <c r="K112" s="44"/>
      <c r="L112" s="53">
        <v>34.998085991678231</v>
      </c>
      <c r="M112" s="43"/>
      <c r="N112" s="53">
        <v>36.621908127208478</v>
      </c>
      <c r="O112" s="53">
        <v>-1.6238221355302471</v>
      </c>
      <c r="P112" s="43"/>
      <c r="Q112" s="53">
        <v>37.176018306636152</v>
      </c>
      <c r="R112" s="53">
        <v>-2.1779323149579213</v>
      </c>
      <c r="S112" s="43"/>
      <c r="T112" s="138">
        <v>1</v>
      </c>
    </row>
    <row r="113" spans="1:20" ht="16.5" customHeight="1" x14ac:dyDescent="0.3">
      <c r="B113" s="19" t="s">
        <v>1795</v>
      </c>
      <c r="C113" s="53">
        <v>100.5</v>
      </c>
      <c r="D113" s="43"/>
      <c r="E113" s="53">
        <v>101</v>
      </c>
      <c r="F113" s="53">
        <v>-0.5</v>
      </c>
      <c r="G113" s="43"/>
      <c r="H113" s="53">
        <v>73</v>
      </c>
      <c r="I113" s="53">
        <v>27.5</v>
      </c>
      <c r="J113" s="43"/>
      <c r="K113" s="44"/>
      <c r="L113" s="53">
        <v>102.55806451612904</v>
      </c>
      <c r="M113" s="43"/>
      <c r="N113" s="53">
        <v>105.95522388059702</v>
      </c>
      <c r="O113" s="53">
        <v>-3.3971593644679814</v>
      </c>
      <c r="P113" s="43"/>
      <c r="Q113" s="53">
        <v>95.558823529411768</v>
      </c>
      <c r="R113" s="53">
        <v>6.9992409867172682</v>
      </c>
      <c r="S113" s="43"/>
      <c r="T113" s="138">
        <v>1</v>
      </c>
    </row>
    <row r="114" spans="1:20" ht="16.5" hidden="1" customHeight="1" x14ac:dyDescent="0.3">
      <c r="B114" s="19" t="s">
        <v>1796</v>
      </c>
      <c r="C114" s="53" t="s">
        <v>1823</v>
      </c>
      <c r="D114" s="43"/>
      <c r="E114" s="53" t="s">
        <v>1823</v>
      </c>
      <c r="F114" s="53">
        <v>0</v>
      </c>
      <c r="G114" s="43"/>
      <c r="H114" s="53" t="s">
        <v>1823</v>
      </c>
      <c r="I114" s="53">
        <v>0</v>
      </c>
      <c r="J114" s="43"/>
      <c r="K114" s="44"/>
      <c r="L114" s="53" t="s">
        <v>1823</v>
      </c>
      <c r="M114" s="43"/>
      <c r="N114" s="53" t="s">
        <v>1823</v>
      </c>
      <c r="O114" s="53">
        <v>0</v>
      </c>
      <c r="P114" s="43"/>
      <c r="Q114" s="53" t="s">
        <v>1823</v>
      </c>
      <c r="R114" s="53">
        <v>0</v>
      </c>
      <c r="S114" s="43"/>
      <c r="T114" s="138">
        <v>2</v>
      </c>
    </row>
    <row r="115" spans="1:20" ht="16.5" customHeight="1" x14ac:dyDescent="0.3">
      <c r="B115" s="19" t="s">
        <v>1797</v>
      </c>
      <c r="C115" s="53">
        <v>87.991011235955057</v>
      </c>
      <c r="D115" s="43"/>
      <c r="E115" s="53">
        <v>99</v>
      </c>
      <c r="F115" s="53">
        <v>-11.008988764044943</v>
      </c>
      <c r="G115" s="43"/>
      <c r="H115" s="53">
        <v>94.792631578947365</v>
      </c>
      <c r="I115" s="53">
        <v>-6.8016203429923081</v>
      </c>
      <c r="J115" s="43"/>
      <c r="K115" s="44"/>
      <c r="L115" s="53">
        <v>92.4491522157996</v>
      </c>
      <c r="M115" s="43"/>
      <c r="N115" s="53">
        <v>109.89189189189189</v>
      </c>
      <c r="O115" s="53">
        <v>-17.442739676092287</v>
      </c>
      <c r="P115" s="43"/>
      <c r="Q115" s="53">
        <v>109.34514018691591</v>
      </c>
      <c r="R115" s="53">
        <v>-16.895987971116313</v>
      </c>
      <c r="S115" s="43"/>
      <c r="T115" s="138">
        <v>1</v>
      </c>
    </row>
    <row r="116" spans="1:20" ht="16.5" hidden="1" customHeight="1" x14ac:dyDescent="0.3">
      <c r="B116" s="19" t="s">
        <v>314</v>
      </c>
      <c r="C116" s="53" t="s">
        <v>1823</v>
      </c>
      <c r="D116" s="43"/>
      <c r="E116" s="53" t="s">
        <v>1823</v>
      </c>
      <c r="F116" s="53">
        <v>0</v>
      </c>
      <c r="G116" s="43"/>
      <c r="H116" s="53" t="s">
        <v>1823</v>
      </c>
      <c r="I116" s="53">
        <v>0</v>
      </c>
      <c r="J116" s="43"/>
      <c r="K116" s="44"/>
      <c r="L116" s="53" t="s">
        <v>1823</v>
      </c>
      <c r="M116" s="43"/>
      <c r="N116" s="53" t="s">
        <v>1823</v>
      </c>
      <c r="O116" s="53">
        <v>0</v>
      </c>
      <c r="P116" s="43"/>
      <c r="Q116" s="53" t="s">
        <v>1823</v>
      </c>
      <c r="R116" s="53">
        <v>0</v>
      </c>
      <c r="S116" s="43"/>
      <c r="T116" s="138">
        <v>2</v>
      </c>
    </row>
    <row r="117" spans="1:20" ht="16.5" customHeight="1" x14ac:dyDescent="0.3">
      <c r="B117" s="19" t="s">
        <v>1799</v>
      </c>
      <c r="C117" s="53">
        <v>90.303404255319151</v>
      </c>
      <c r="D117" s="43"/>
      <c r="E117" s="53">
        <v>71</v>
      </c>
      <c r="F117" s="53">
        <v>19.303404255319151</v>
      </c>
      <c r="G117" s="43"/>
      <c r="H117" s="53">
        <v>57.800038022813688</v>
      </c>
      <c r="I117" s="53">
        <v>32.503366232505464</v>
      </c>
      <c r="J117" s="43"/>
      <c r="K117" s="44"/>
      <c r="L117" s="53">
        <v>85.735191820484971</v>
      </c>
      <c r="M117" s="43"/>
      <c r="N117" s="53">
        <v>75.604890864995951</v>
      </c>
      <c r="O117" s="53">
        <v>10.13030095548902</v>
      </c>
      <c r="P117" s="43"/>
      <c r="Q117" s="53">
        <v>66.641018358157268</v>
      </c>
      <c r="R117" s="53">
        <v>19.094173462327703</v>
      </c>
      <c r="S117" s="43"/>
      <c r="T117" s="138">
        <v>1</v>
      </c>
    </row>
    <row r="118" spans="1:20" ht="16.5" customHeight="1" x14ac:dyDescent="0.3">
      <c r="B118" s="19" t="s">
        <v>1800</v>
      </c>
      <c r="C118" s="53">
        <v>87.562266355140196</v>
      </c>
      <c r="D118" s="43"/>
      <c r="E118" s="53">
        <v>82</v>
      </c>
      <c r="F118" s="53">
        <v>5.5622663551401956</v>
      </c>
      <c r="G118" s="43"/>
      <c r="H118" s="53">
        <v>63.186759002770081</v>
      </c>
      <c r="I118" s="53">
        <v>24.375507352370114</v>
      </c>
      <c r="J118" s="43"/>
      <c r="K118" s="44"/>
      <c r="L118" s="53">
        <v>83.960900434112858</v>
      </c>
      <c r="M118" s="43"/>
      <c r="N118" s="53">
        <v>89.363188617292963</v>
      </c>
      <c r="O118" s="53">
        <v>-5.4022881831801044</v>
      </c>
      <c r="P118" s="43"/>
      <c r="Q118" s="53">
        <v>73.921078761875563</v>
      </c>
      <c r="R118" s="53">
        <v>10.039821672237295</v>
      </c>
      <c r="S118" s="43"/>
      <c r="T118" s="138">
        <v>1</v>
      </c>
    </row>
    <row r="119" spans="1:20" ht="16.5" hidden="1" customHeight="1" x14ac:dyDescent="0.3">
      <c r="B119" s="19" t="s">
        <v>1801</v>
      </c>
      <c r="C119" s="53" t="s">
        <v>1823</v>
      </c>
      <c r="D119" s="43"/>
      <c r="E119" s="53" t="s">
        <v>1823</v>
      </c>
      <c r="F119" s="53">
        <v>0</v>
      </c>
      <c r="G119" s="43"/>
      <c r="H119" s="53" t="s">
        <v>1823</v>
      </c>
      <c r="I119" s="53">
        <v>0</v>
      </c>
      <c r="J119" s="43"/>
      <c r="K119" s="44"/>
      <c r="L119" s="53" t="s">
        <v>1823</v>
      </c>
      <c r="M119" s="43"/>
      <c r="N119" s="53" t="s">
        <v>1823</v>
      </c>
      <c r="O119" s="53">
        <v>0</v>
      </c>
      <c r="P119" s="43"/>
      <c r="Q119" s="53" t="s">
        <v>1823</v>
      </c>
      <c r="R119" s="53">
        <v>0</v>
      </c>
      <c r="S119" s="43"/>
      <c r="T119" s="138">
        <v>2</v>
      </c>
    </row>
    <row r="120" spans="1:20" ht="16.5" hidden="1" customHeight="1" x14ac:dyDescent="0.3">
      <c r="B120" s="19" t="s">
        <v>1802</v>
      </c>
      <c r="C120" s="53" t="s">
        <v>1823</v>
      </c>
      <c r="D120" s="43"/>
      <c r="E120" s="53" t="s">
        <v>1823</v>
      </c>
      <c r="F120" s="53">
        <v>0</v>
      </c>
      <c r="G120" s="43"/>
      <c r="H120" s="53" t="s">
        <v>1823</v>
      </c>
      <c r="I120" s="53">
        <v>0</v>
      </c>
      <c r="J120" s="43"/>
      <c r="K120" s="44"/>
      <c r="L120" s="53" t="s">
        <v>1823</v>
      </c>
      <c r="M120" s="43"/>
      <c r="N120" s="53" t="s">
        <v>1823</v>
      </c>
      <c r="O120" s="53">
        <v>0</v>
      </c>
      <c r="P120" s="43"/>
      <c r="Q120" s="53" t="s">
        <v>1823</v>
      </c>
      <c r="R120" s="53">
        <v>0</v>
      </c>
      <c r="S120" s="43"/>
      <c r="T120" s="138">
        <v>2</v>
      </c>
    </row>
    <row r="121" spans="1:20" ht="16.5" hidden="1" customHeight="1" x14ac:dyDescent="0.3">
      <c r="B121" s="19" t="s">
        <v>1803</v>
      </c>
      <c r="C121" s="53">
        <v>0</v>
      </c>
      <c r="D121" s="43"/>
      <c r="E121" s="53">
        <v>0</v>
      </c>
      <c r="F121" s="53">
        <v>0</v>
      </c>
      <c r="G121" s="43"/>
      <c r="H121" s="53" t="s">
        <v>1823</v>
      </c>
      <c r="I121" s="53">
        <v>0</v>
      </c>
      <c r="J121" s="43"/>
      <c r="K121" s="44"/>
      <c r="L121" s="53">
        <v>0</v>
      </c>
      <c r="M121" s="43"/>
      <c r="N121" s="53">
        <v>0</v>
      </c>
      <c r="O121" s="53">
        <v>0</v>
      </c>
      <c r="P121" s="43"/>
      <c r="Q121" s="53">
        <v>0</v>
      </c>
      <c r="R121" s="53">
        <v>0</v>
      </c>
      <c r="S121" s="43"/>
      <c r="T121" s="138">
        <v>2</v>
      </c>
    </row>
    <row r="122" spans="1:20" ht="16.5" customHeight="1" x14ac:dyDescent="0.3">
      <c r="B122" s="19" t="s">
        <v>312</v>
      </c>
      <c r="C122" s="54">
        <v>87.897929749866947</v>
      </c>
      <c r="D122" s="43"/>
      <c r="E122" s="54">
        <v>85.880182002022238</v>
      </c>
      <c r="F122" s="54">
        <v>2.0177477478447088</v>
      </c>
      <c r="G122" s="43"/>
      <c r="H122" s="54">
        <v>65.536413934426236</v>
      </c>
      <c r="I122" s="54">
        <v>22.361515815440711</v>
      </c>
      <c r="J122" s="43"/>
      <c r="K122" s="44"/>
      <c r="L122" s="54">
        <v>89.589867528904577</v>
      </c>
      <c r="M122" s="43"/>
      <c r="N122" s="54">
        <v>89.383197872579501</v>
      </c>
      <c r="O122" s="54">
        <v>0.20666965632507583</v>
      </c>
      <c r="P122" s="43"/>
      <c r="Q122" s="54">
        <v>79.282324868026834</v>
      </c>
      <c r="R122" s="54">
        <v>10.307542660877743</v>
      </c>
      <c r="S122" s="43"/>
      <c r="T122" s="138">
        <v>1</v>
      </c>
    </row>
    <row r="123" spans="1:20" ht="16.5" customHeight="1" x14ac:dyDescent="0.3">
      <c r="B123" s="19" t="s">
        <v>312</v>
      </c>
      <c r="C123" s="21"/>
      <c r="D123" s="43"/>
      <c r="E123" s="21"/>
      <c r="F123" s="21"/>
      <c r="G123" s="43"/>
      <c r="H123" s="21"/>
      <c r="I123" s="21"/>
      <c r="J123" s="43"/>
      <c r="K123" s="44"/>
      <c r="L123" s="21"/>
      <c r="M123" s="43"/>
      <c r="N123" s="21"/>
      <c r="O123" s="21"/>
      <c r="P123" s="43"/>
      <c r="Q123" s="21"/>
      <c r="R123" s="21"/>
      <c r="S123" s="43"/>
      <c r="T123" s="134">
        <v>1</v>
      </c>
    </row>
    <row r="124" spans="1:20" ht="16.5" customHeight="1" x14ac:dyDescent="0.35">
      <c r="B124" s="30" t="s">
        <v>315</v>
      </c>
      <c r="C124" s="21">
        <v>1600</v>
      </c>
      <c r="D124" s="43"/>
      <c r="E124" s="21">
        <v>1600</v>
      </c>
      <c r="F124" s="21"/>
      <c r="G124" s="43"/>
      <c r="H124" s="21">
        <v>1600</v>
      </c>
      <c r="I124" s="21"/>
      <c r="J124" s="43"/>
      <c r="K124" s="44"/>
      <c r="L124" s="21">
        <v>19200</v>
      </c>
      <c r="M124" s="43"/>
      <c r="N124" s="21">
        <v>19200</v>
      </c>
      <c r="O124" s="21"/>
      <c r="P124" s="43"/>
      <c r="Q124" s="21">
        <v>19200</v>
      </c>
      <c r="R124" s="21"/>
      <c r="S124" s="43"/>
      <c r="T124" s="138">
        <v>1</v>
      </c>
    </row>
    <row r="125" spans="1:20" ht="16.5" customHeight="1" x14ac:dyDescent="0.3">
      <c r="C125" s="21"/>
      <c r="D125" s="43"/>
      <c r="E125" s="21"/>
      <c r="F125" s="21"/>
      <c r="G125" s="43"/>
      <c r="H125" s="21"/>
      <c r="I125" s="21"/>
      <c r="J125" s="43"/>
      <c r="K125" s="44"/>
      <c r="L125" s="21"/>
      <c r="M125" s="43"/>
      <c r="N125" s="21"/>
      <c r="O125" s="21"/>
      <c r="P125" s="43"/>
      <c r="Q125" s="21"/>
      <c r="R125" s="21"/>
      <c r="S125" s="43"/>
      <c r="T125" s="134">
        <v>1</v>
      </c>
    </row>
    <row r="126" spans="1:20" ht="16.5" customHeight="1" x14ac:dyDescent="0.35">
      <c r="B126" s="30" t="s">
        <v>316</v>
      </c>
      <c r="C126" s="21"/>
      <c r="D126" s="43"/>
      <c r="E126" s="21"/>
      <c r="F126" s="21"/>
      <c r="G126" s="43"/>
      <c r="H126" s="21"/>
      <c r="I126" s="21"/>
      <c r="J126" s="43"/>
      <c r="K126" s="44"/>
      <c r="L126" s="21"/>
      <c r="M126" s="43"/>
      <c r="N126" s="21"/>
      <c r="O126" s="21"/>
      <c r="P126" s="43"/>
      <c r="Q126" s="21"/>
      <c r="R126" s="21"/>
      <c r="S126" s="43"/>
      <c r="T126" s="134">
        <v>1</v>
      </c>
    </row>
    <row r="127" spans="1:20" ht="16.5" customHeight="1" x14ac:dyDescent="0.3">
      <c r="A127" s="19" t="s">
        <v>317</v>
      </c>
      <c r="B127" s="19" t="s">
        <v>1824</v>
      </c>
      <c r="C127" s="21">
        <v>5452.21</v>
      </c>
      <c r="D127" s="55">
        <v>2.9016551357104845</v>
      </c>
      <c r="E127" s="21">
        <v>5440</v>
      </c>
      <c r="F127" s="21">
        <v>12.210000000000036</v>
      </c>
      <c r="G127" s="55">
        <v>2.7502527805864512</v>
      </c>
      <c r="H127" s="21">
        <v>151.69999999999999</v>
      </c>
      <c r="I127" s="21">
        <v>5300.51</v>
      </c>
      <c r="J127" s="55">
        <v>0.15543032786885244</v>
      </c>
      <c r="K127" s="44"/>
      <c r="L127" s="21">
        <v>61479.14</v>
      </c>
      <c r="M127" s="55">
        <v>2.4095292964922592</v>
      </c>
      <c r="N127" s="21">
        <v>62813</v>
      </c>
      <c r="O127" s="21">
        <v>-1333.8600000000006</v>
      </c>
      <c r="P127" s="55">
        <v>2.3526349301471967</v>
      </c>
      <c r="Q127" s="21">
        <v>10895.5</v>
      </c>
      <c r="R127" s="21">
        <v>50583.64</v>
      </c>
      <c r="S127" s="55">
        <v>0.77725067770009992</v>
      </c>
      <c r="T127" s="138">
        <v>1</v>
      </c>
    </row>
    <row r="128" spans="1:20" ht="16.5" customHeight="1" x14ac:dyDescent="0.3">
      <c r="A128" s="19" t="s">
        <v>318</v>
      </c>
      <c r="B128" s="19" t="s">
        <v>1825</v>
      </c>
      <c r="C128" s="21">
        <v>9.5</v>
      </c>
      <c r="D128" s="55">
        <v>5.0558807876530066E-3</v>
      </c>
      <c r="E128" s="21">
        <v>0</v>
      </c>
      <c r="F128" s="21">
        <v>9.5</v>
      </c>
      <c r="G128" s="55">
        <v>0</v>
      </c>
      <c r="H128" s="21">
        <v>0</v>
      </c>
      <c r="I128" s="21">
        <v>9.5</v>
      </c>
      <c r="J128" s="55">
        <v>0</v>
      </c>
      <c r="K128" s="44"/>
      <c r="L128" s="21">
        <v>542</v>
      </c>
      <c r="M128" s="55">
        <v>2.1242406427591613E-2</v>
      </c>
      <c r="N128" s="21">
        <v>0</v>
      </c>
      <c r="O128" s="21">
        <v>542</v>
      </c>
      <c r="P128" s="55">
        <v>0</v>
      </c>
      <c r="Q128" s="21">
        <v>366.25</v>
      </c>
      <c r="R128" s="21">
        <v>175.75</v>
      </c>
      <c r="S128" s="55">
        <v>2.6127122271365388E-2</v>
      </c>
      <c r="T128" s="138">
        <v>1</v>
      </c>
    </row>
    <row r="129" spans="1:20" ht="16.5" customHeight="1" x14ac:dyDescent="0.3">
      <c r="A129" s="19" t="s">
        <v>319</v>
      </c>
      <c r="B129" s="19" t="s">
        <v>1826</v>
      </c>
      <c r="C129" s="21">
        <v>2167.6</v>
      </c>
      <c r="D129" s="55">
        <v>1.1535923363491218</v>
      </c>
      <c r="E129" s="21">
        <v>3956</v>
      </c>
      <c r="F129" s="21">
        <v>-1788.4</v>
      </c>
      <c r="G129" s="55">
        <v>2</v>
      </c>
      <c r="H129" s="21">
        <v>8</v>
      </c>
      <c r="I129" s="21">
        <v>2159.6</v>
      </c>
      <c r="J129" s="55">
        <v>8.1967213114754103E-3</v>
      </c>
      <c r="K129" s="44"/>
      <c r="L129" s="21">
        <v>14442.93</v>
      </c>
      <c r="M129" s="55">
        <v>0.56605643738977074</v>
      </c>
      <c r="N129" s="21">
        <v>45132</v>
      </c>
      <c r="O129" s="21">
        <v>-30689.07</v>
      </c>
      <c r="P129" s="55">
        <v>1.6904003895276976</v>
      </c>
      <c r="Q129" s="21">
        <v>11985.7</v>
      </c>
      <c r="R129" s="21">
        <v>2457.2299999999996</v>
      </c>
      <c r="S129" s="55">
        <v>0.85502211442431164</v>
      </c>
      <c r="T129" s="138">
        <v>1</v>
      </c>
    </row>
    <row r="130" spans="1:20" ht="16.5" hidden="1" customHeight="1" x14ac:dyDescent="0.3">
      <c r="A130" s="19" t="s">
        <v>320</v>
      </c>
      <c r="B130" s="19" t="s">
        <v>1827</v>
      </c>
      <c r="C130" s="21">
        <v>0</v>
      </c>
      <c r="D130" s="55">
        <v>0</v>
      </c>
      <c r="E130" s="21">
        <v>0</v>
      </c>
      <c r="F130" s="21">
        <v>0</v>
      </c>
      <c r="G130" s="55">
        <v>0</v>
      </c>
      <c r="H130" s="21">
        <v>0</v>
      </c>
      <c r="I130" s="21">
        <v>0</v>
      </c>
      <c r="J130" s="55">
        <v>0</v>
      </c>
      <c r="K130" s="44"/>
      <c r="L130" s="21">
        <v>0</v>
      </c>
      <c r="M130" s="55">
        <v>0</v>
      </c>
      <c r="N130" s="21">
        <v>0</v>
      </c>
      <c r="O130" s="21">
        <v>0</v>
      </c>
      <c r="P130" s="55">
        <v>0</v>
      </c>
      <c r="Q130" s="21">
        <v>0</v>
      </c>
      <c r="R130" s="21">
        <v>0</v>
      </c>
      <c r="S130" s="55">
        <v>0</v>
      </c>
      <c r="T130" s="138">
        <v>2</v>
      </c>
    </row>
    <row r="131" spans="1:20" ht="16.5" hidden="1" customHeight="1" x14ac:dyDescent="0.3">
      <c r="A131" s="19" t="s">
        <v>322</v>
      </c>
      <c r="B131" s="19" t="s">
        <v>1828</v>
      </c>
      <c r="C131" s="21">
        <v>0</v>
      </c>
      <c r="D131" s="55">
        <v>0</v>
      </c>
      <c r="E131" s="21">
        <v>0</v>
      </c>
      <c r="F131" s="21">
        <v>0</v>
      </c>
      <c r="G131" s="55">
        <v>0</v>
      </c>
      <c r="H131" s="21">
        <v>0</v>
      </c>
      <c r="I131" s="21">
        <v>0</v>
      </c>
      <c r="J131" s="55">
        <v>0</v>
      </c>
      <c r="K131" s="44"/>
      <c r="L131" s="21">
        <v>0</v>
      </c>
      <c r="M131" s="55">
        <v>0</v>
      </c>
      <c r="N131" s="21">
        <v>0</v>
      </c>
      <c r="O131" s="21">
        <v>0</v>
      </c>
      <c r="P131" s="55">
        <v>0</v>
      </c>
      <c r="Q131" s="21">
        <v>0</v>
      </c>
      <c r="R131" s="21">
        <v>0</v>
      </c>
      <c r="S131" s="55">
        <v>0</v>
      </c>
      <c r="T131" s="138">
        <v>2</v>
      </c>
    </row>
    <row r="132" spans="1:20" ht="16.5" hidden="1" customHeight="1" x14ac:dyDescent="0.3">
      <c r="A132" s="19" t="s">
        <v>321</v>
      </c>
      <c r="B132" s="19" t="s">
        <v>1829</v>
      </c>
      <c r="C132" s="21">
        <v>0</v>
      </c>
      <c r="D132" s="55">
        <v>0</v>
      </c>
      <c r="E132" s="21">
        <v>0</v>
      </c>
      <c r="F132" s="21">
        <v>0</v>
      </c>
      <c r="G132" s="55">
        <v>0</v>
      </c>
      <c r="H132" s="21">
        <v>0</v>
      </c>
      <c r="I132" s="21">
        <v>0</v>
      </c>
      <c r="J132" s="55">
        <v>0</v>
      </c>
      <c r="K132" s="44"/>
      <c r="L132" s="21">
        <v>0</v>
      </c>
      <c r="M132" s="55">
        <v>0</v>
      </c>
      <c r="N132" s="21">
        <v>0</v>
      </c>
      <c r="O132" s="21">
        <v>0</v>
      </c>
      <c r="P132" s="55">
        <v>0</v>
      </c>
      <c r="Q132" s="21">
        <v>0</v>
      </c>
      <c r="R132" s="21">
        <v>0</v>
      </c>
      <c r="S132" s="55">
        <v>0</v>
      </c>
      <c r="T132" s="138">
        <v>2</v>
      </c>
    </row>
    <row r="133" spans="1:20" ht="16.5" hidden="1" customHeight="1" x14ac:dyDescent="0.3">
      <c r="A133" s="19" t="s">
        <v>323</v>
      </c>
      <c r="B133" s="19" t="s">
        <v>1830</v>
      </c>
      <c r="C133" s="21">
        <v>0</v>
      </c>
      <c r="D133" s="55">
        <v>0</v>
      </c>
      <c r="E133" s="21">
        <v>0</v>
      </c>
      <c r="F133" s="21">
        <v>0</v>
      </c>
      <c r="G133" s="55">
        <v>0</v>
      </c>
      <c r="H133" s="21">
        <v>0</v>
      </c>
      <c r="I133" s="21">
        <v>0</v>
      </c>
      <c r="J133" s="55">
        <v>0</v>
      </c>
      <c r="K133" s="44"/>
      <c r="L133" s="21">
        <v>0</v>
      </c>
      <c r="M133" s="55">
        <v>0</v>
      </c>
      <c r="N133" s="21">
        <v>0</v>
      </c>
      <c r="O133" s="21">
        <v>0</v>
      </c>
      <c r="P133" s="55">
        <v>0</v>
      </c>
      <c r="Q133" s="21">
        <v>0</v>
      </c>
      <c r="R133" s="21">
        <v>0</v>
      </c>
      <c r="S133" s="55">
        <v>0</v>
      </c>
      <c r="T133" s="138">
        <v>2</v>
      </c>
    </row>
    <row r="134" spans="1:20" ht="16.5" customHeight="1" x14ac:dyDescent="0.3">
      <c r="A134" s="19" t="s">
        <v>324</v>
      </c>
      <c r="B134" s="19" t="s">
        <v>1831</v>
      </c>
      <c r="C134" s="21">
        <v>0</v>
      </c>
      <c r="D134" s="55">
        <v>0</v>
      </c>
      <c r="E134" s="21">
        <v>0</v>
      </c>
      <c r="F134" s="21">
        <v>0</v>
      </c>
      <c r="G134" s="55">
        <v>0</v>
      </c>
      <c r="H134" s="21">
        <v>14.8</v>
      </c>
      <c r="I134" s="21">
        <v>-14.8</v>
      </c>
      <c r="J134" s="55">
        <v>1.5163934426229509E-2</v>
      </c>
      <c r="K134" s="44"/>
      <c r="L134" s="21">
        <v>55.7</v>
      </c>
      <c r="M134" s="55">
        <v>2.1830295904369979E-3</v>
      </c>
      <c r="N134" s="21">
        <v>0</v>
      </c>
      <c r="O134" s="21">
        <v>55.7</v>
      </c>
      <c r="P134" s="55">
        <v>0</v>
      </c>
      <c r="Q134" s="21">
        <v>7449.13</v>
      </c>
      <c r="R134" s="21">
        <v>-7393.43</v>
      </c>
      <c r="S134" s="55">
        <v>0.53139748894278782</v>
      </c>
      <c r="T134" s="138">
        <v>1</v>
      </c>
    </row>
    <row r="135" spans="1:20" ht="16.5" hidden="1" customHeight="1" x14ac:dyDescent="0.3">
      <c r="A135" s="19" t="s">
        <v>1184</v>
      </c>
      <c r="B135" s="19" t="s">
        <v>1833</v>
      </c>
      <c r="C135" s="21">
        <v>0</v>
      </c>
      <c r="D135" s="55">
        <v>0</v>
      </c>
      <c r="E135" s="21">
        <v>0</v>
      </c>
      <c r="F135" s="21">
        <v>0</v>
      </c>
      <c r="G135" s="55">
        <v>0</v>
      </c>
      <c r="H135" s="21">
        <v>0</v>
      </c>
      <c r="I135" s="21">
        <v>0</v>
      </c>
      <c r="J135" s="55">
        <v>0</v>
      </c>
      <c r="K135" s="44"/>
      <c r="L135" s="21">
        <v>0</v>
      </c>
      <c r="M135" s="55">
        <v>0</v>
      </c>
      <c r="N135" s="21">
        <v>0</v>
      </c>
      <c r="O135" s="21">
        <v>0</v>
      </c>
      <c r="P135" s="55">
        <v>0</v>
      </c>
      <c r="Q135" s="21">
        <v>0</v>
      </c>
      <c r="R135" s="21">
        <v>0</v>
      </c>
      <c r="S135" s="55">
        <v>0</v>
      </c>
      <c r="T135" s="138">
        <v>2</v>
      </c>
    </row>
    <row r="136" spans="1:20" ht="16.5" hidden="1" customHeight="1" x14ac:dyDescent="0.3">
      <c r="A136" s="19" t="s">
        <v>325</v>
      </c>
      <c r="B136" s="19" t="s">
        <v>1834</v>
      </c>
      <c r="C136" s="41">
        <v>0</v>
      </c>
      <c r="D136" s="55">
        <v>0</v>
      </c>
      <c r="E136" s="41">
        <v>0</v>
      </c>
      <c r="F136" s="41">
        <v>0</v>
      </c>
      <c r="G136" s="55">
        <v>0</v>
      </c>
      <c r="H136" s="41">
        <v>0</v>
      </c>
      <c r="I136" s="41">
        <v>0</v>
      </c>
      <c r="J136" s="55">
        <v>0</v>
      </c>
      <c r="K136" s="44"/>
      <c r="L136" s="41">
        <v>0</v>
      </c>
      <c r="M136" s="55">
        <v>0</v>
      </c>
      <c r="N136" s="41">
        <v>0</v>
      </c>
      <c r="O136" s="41">
        <v>0</v>
      </c>
      <c r="P136" s="55">
        <v>0</v>
      </c>
      <c r="Q136" s="41">
        <v>0</v>
      </c>
      <c r="R136" s="41">
        <v>0</v>
      </c>
      <c r="S136" s="55">
        <v>0</v>
      </c>
      <c r="T136" s="138">
        <v>2</v>
      </c>
    </row>
    <row r="137" spans="1:20" ht="16.5" customHeight="1" x14ac:dyDescent="0.3">
      <c r="B137" s="19" t="s">
        <v>326</v>
      </c>
      <c r="C137" s="45">
        <v>7629.3099999999995</v>
      </c>
      <c r="D137" s="55">
        <v>4.0603033528472592</v>
      </c>
      <c r="E137" s="45">
        <v>9396</v>
      </c>
      <c r="F137" s="45">
        <v>-1766.6900000000005</v>
      </c>
      <c r="G137" s="55">
        <v>4.7502527805864512</v>
      </c>
      <c r="H137" s="45">
        <v>174.5</v>
      </c>
      <c r="I137" s="45">
        <v>7454.81</v>
      </c>
      <c r="J137" s="55">
        <v>0.17879098360655737</v>
      </c>
      <c r="K137" s="44"/>
      <c r="L137" s="45">
        <v>76519.77</v>
      </c>
      <c r="M137" s="56">
        <v>2.9990111699000588</v>
      </c>
      <c r="N137" s="45">
        <v>107945</v>
      </c>
      <c r="O137" s="45">
        <v>-31425.229999999996</v>
      </c>
      <c r="P137" s="55">
        <v>4.0430353196748943</v>
      </c>
      <c r="Q137" s="45">
        <v>30696.58</v>
      </c>
      <c r="R137" s="45">
        <v>45823.19</v>
      </c>
      <c r="S137" s="55">
        <v>2.1897974033385648</v>
      </c>
      <c r="T137" s="138">
        <v>1</v>
      </c>
    </row>
    <row r="138" spans="1:20" ht="16.5" customHeight="1" x14ac:dyDescent="0.3">
      <c r="B138" s="19" t="s">
        <v>312</v>
      </c>
      <c r="C138" s="21"/>
      <c r="D138" s="56"/>
      <c r="E138" s="21"/>
      <c r="F138" s="21"/>
      <c r="G138" s="55"/>
      <c r="H138" s="21"/>
      <c r="I138" s="21"/>
      <c r="J138" s="55"/>
      <c r="K138" s="44"/>
      <c r="L138" s="21"/>
      <c r="M138" s="56"/>
      <c r="N138" s="21"/>
      <c r="O138" s="21"/>
      <c r="P138" s="55"/>
      <c r="Q138" s="21"/>
      <c r="R138" s="21"/>
      <c r="S138" s="55"/>
      <c r="T138" s="138">
        <v>1</v>
      </c>
    </row>
    <row r="139" spans="1:20" ht="16.5" customHeight="1" x14ac:dyDescent="0.3">
      <c r="A139" s="19" t="s">
        <v>327</v>
      </c>
      <c r="B139" s="19" t="s">
        <v>1835</v>
      </c>
      <c r="C139" s="21">
        <v>136</v>
      </c>
      <c r="D139" s="56">
        <v>7.2378924960085148E-2</v>
      </c>
      <c r="E139" s="21">
        <v>300</v>
      </c>
      <c r="F139" s="21">
        <v>-164</v>
      </c>
      <c r="G139" s="55">
        <v>0.1875</v>
      </c>
      <c r="H139" s="21">
        <v>100</v>
      </c>
      <c r="I139" s="21">
        <v>36</v>
      </c>
      <c r="J139" s="55">
        <v>6.25E-2</v>
      </c>
      <c r="K139" s="44"/>
      <c r="L139" s="21">
        <v>7698.8</v>
      </c>
      <c r="M139" s="55">
        <v>0.30173623358808543</v>
      </c>
      <c r="N139" s="21">
        <v>10300</v>
      </c>
      <c r="O139" s="21">
        <v>-2601.1999999999998</v>
      </c>
      <c r="P139" s="55">
        <v>6.4375</v>
      </c>
      <c r="Q139" s="21">
        <v>6095.48</v>
      </c>
      <c r="R139" s="21">
        <v>1603.3200000000006</v>
      </c>
      <c r="S139" s="55">
        <v>3.8096749999999999</v>
      </c>
      <c r="T139" s="138">
        <v>1</v>
      </c>
    </row>
    <row r="140" spans="1:20" ht="16.5" hidden="1" customHeight="1" x14ac:dyDescent="0.3">
      <c r="A140" s="19" t="s">
        <v>328</v>
      </c>
      <c r="B140" s="19" t="s">
        <v>1836</v>
      </c>
      <c r="C140" s="41">
        <v>0</v>
      </c>
      <c r="D140" s="56">
        <v>0</v>
      </c>
      <c r="E140" s="41">
        <v>0</v>
      </c>
      <c r="F140" s="41">
        <v>0</v>
      </c>
      <c r="G140" s="55">
        <v>0</v>
      </c>
      <c r="H140" s="41">
        <v>0</v>
      </c>
      <c r="I140" s="41">
        <v>0</v>
      </c>
      <c r="J140" s="55">
        <v>0</v>
      </c>
      <c r="K140" s="44"/>
      <c r="L140" s="41">
        <v>0</v>
      </c>
      <c r="M140" s="55">
        <v>0</v>
      </c>
      <c r="N140" s="41">
        <v>0</v>
      </c>
      <c r="O140" s="41">
        <v>0</v>
      </c>
      <c r="P140" s="55">
        <v>0</v>
      </c>
      <c r="Q140" s="41">
        <v>0</v>
      </c>
      <c r="R140" s="41">
        <v>0</v>
      </c>
      <c r="S140" s="55">
        <v>0</v>
      </c>
      <c r="T140" s="138">
        <v>2</v>
      </c>
    </row>
    <row r="141" spans="1:20" ht="16.5" customHeight="1" x14ac:dyDescent="0.3">
      <c r="B141" s="19" t="s">
        <v>329</v>
      </c>
      <c r="C141" s="57">
        <v>7765.3099999999995</v>
      </c>
      <c r="D141" s="55">
        <v>4.1326822778073442</v>
      </c>
      <c r="E141" s="57">
        <v>9696</v>
      </c>
      <c r="F141" s="57">
        <v>-1930.6900000000005</v>
      </c>
      <c r="G141" s="55">
        <v>4.9019211324570273</v>
      </c>
      <c r="H141" s="57">
        <v>274.5</v>
      </c>
      <c r="I141" s="57">
        <v>7490.8099999999995</v>
      </c>
      <c r="J141" s="55">
        <v>0.28125</v>
      </c>
      <c r="K141" s="44"/>
      <c r="L141" s="57">
        <v>84218.57</v>
      </c>
      <c r="M141" s="55">
        <v>3.3007474034881445</v>
      </c>
      <c r="N141" s="57">
        <v>118245</v>
      </c>
      <c r="O141" s="57">
        <v>-34026.429999999993</v>
      </c>
      <c r="P141" s="55">
        <v>4.4288175587100644</v>
      </c>
      <c r="Q141" s="57">
        <v>36792.06</v>
      </c>
      <c r="R141" s="57">
        <v>47426.510000000009</v>
      </c>
      <c r="S141" s="55">
        <v>2.6246297617349121</v>
      </c>
      <c r="T141" s="138">
        <v>1</v>
      </c>
    </row>
    <row r="142" spans="1:20" ht="16.5" customHeight="1" x14ac:dyDescent="0.3">
      <c r="B142" s="19" t="s">
        <v>312</v>
      </c>
      <c r="C142" s="47"/>
      <c r="D142" s="56"/>
      <c r="E142" s="47"/>
      <c r="F142" s="47"/>
      <c r="G142" s="55"/>
      <c r="H142" s="47"/>
      <c r="I142" s="47"/>
      <c r="J142" s="55"/>
      <c r="K142" s="44"/>
      <c r="L142" s="47"/>
      <c r="M142" s="56"/>
      <c r="N142" s="47"/>
      <c r="O142" s="47"/>
      <c r="P142" s="55"/>
      <c r="Q142" s="47"/>
      <c r="R142" s="47"/>
      <c r="S142" s="55"/>
      <c r="T142" s="138">
        <v>1</v>
      </c>
    </row>
    <row r="143" spans="1:20" ht="16.5" customHeight="1" x14ac:dyDescent="0.35">
      <c r="B143" s="30" t="s">
        <v>1289</v>
      </c>
      <c r="C143" s="47"/>
      <c r="D143" s="56"/>
      <c r="E143" s="47"/>
      <c r="F143" s="47"/>
      <c r="G143" s="55"/>
      <c r="H143" s="47"/>
      <c r="I143" s="47"/>
      <c r="J143" s="55"/>
      <c r="K143" s="44"/>
      <c r="L143" s="47"/>
      <c r="M143" s="56"/>
      <c r="N143" s="47"/>
      <c r="O143" s="47"/>
      <c r="P143" s="55"/>
      <c r="Q143" s="47"/>
      <c r="R143" s="47"/>
      <c r="S143" s="55"/>
      <c r="T143" s="138">
        <v>1</v>
      </c>
    </row>
    <row r="144" spans="1:20" ht="16.5" customHeight="1" x14ac:dyDescent="0.3">
      <c r="A144" s="19" t="s">
        <v>330</v>
      </c>
      <c r="B144" s="19" t="s">
        <v>1280</v>
      </c>
      <c r="C144" s="21">
        <v>1670</v>
      </c>
      <c r="D144" s="55">
        <v>1.04375</v>
      </c>
      <c r="E144" s="21">
        <v>400</v>
      </c>
      <c r="F144" s="21">
        <v>1270</v>
      </c>
      <c r="G144" s="55">
        <v>0.25</v>
      </c>
      <c r="H144" s="21">
        <v>550</v>
      </c>
      <c r="I144" s="21">
        <v>1120</v>
      </c>
      <c r="J144" s="55">
        <v>0.34375</v>
      </c>
      <c r="K144" s="44"/>
      <c r="L144" s="21">
        <v>28911.869999999995</v>
      </c>
      <c r="M144" s="55">
        <v>1.5058265624999998</v>
      </c>
      <c r="N144" s="21">
        <v>7000</v>
      </c>
      <c r="O144" s="21">
        <v>21911.869999999995</v>
      </c>
      <c r="P144" s="55">
        <v>4.375</v>
      </c>
      <c r="Q144" s="21">
        <v>5149.96</v>
      </c>
      <c r="R144" s="21">
        <v>23761.909999999996</v>
      </c>
      <c r="S144" s="55">
        <v>3.2187250000000001</v>
      </c>
      <c r="T144" s="138">
        <v>1</v>
      </c>
    </row>
    <row r="145" spans="1:20" ht="16.5" hidden="1" customHeight="1" x14ac:dyDescent="0.3">
      <c r="A145" s="19" t="s">
        <v>331</v>
      </c>
      <c r="B145" s="19" t="s">
        <v>1837</v>
      </c>
      <c r="C145" s="21">
        <v>0</v>
      </c>
      <c r="D145" s="55">
        <v>0</v>
      </c>
      <c r="E145" s="21">
        <v>0</v>
      </c>
      <c r="F145" s="21">
        <v>0</v>
      </c>
      <c r="G145" s="55">
        <v>0</v>
      </c>
      <c r="H145" s="21">
        <v>0</v>
      </c>
      <c r="I145" s="21">
        <v>0</v>
      </c>
      <c r="J145" s="55">
        <v>0</v>
      </c>
      <c r="K145" s="44"/>
      <c r="L145" s="21">
        <v>0</v>
      </c>
      <c r="M145" s="55">
        <v>0</v>
      </c>
      <c r="N145" s="21">
        <v>0</v>
      </c>
      <c r="O145" s="21">
        <v>0</v>
      </c>
      <c r="P145" s="55">
        <v>0</v>
      </c>
      <c r="Q145" s="21">
        <v>0</v>
      </c>
      <c r="R145" s="21">
        <v>0</v>
      </c>
      <c r="S145" s="55">
        <v>0</v>
      </c>
      <c r="T145" s="138">
        <v>2</v>
      </c>
    </row>
    <row r="146" spans="1:20" ht="16.5" hidden="1" customHeight="1" x14ac:dyDescent="0.3">
      <c r="A146" s="19" t="s">
        <v>1185</v>
      </c>
      <c r="B146" s="19" t="s">
        <v>1838</v>
      </c>
      <c r="C146" s="21">
        <v>0</v>
      </c>
      <c r="D146" s="55">
        <v>0</v>
      </c>
      <c r="E146" s="21">
        <v>0</v>
      </c>
      <c r="F146" s="21">
        <v>0</v>
      </c>
      <c r="G146" s="55">
        <v>0</v>
      </c>
      <c r="H146" s="21">
        <v>0</v>
      </c>
      <c r="I146" s="21">
        <v>0</v>
      </c>
      <c r="J146" s="55">
        <v>0</v>
      </c>
      <c r="K146" s="44"/>
      <c r="L146" s="21">
        <v>0</v>
      </c>
      <c r="M146" s="55">
        <v>0</v>
      </c>
      <c r="N146" s="21">
        <v>0</v>
      </c>
      <c r="O146" s="21">
        <v>0</v>
      </c>
      <c r="P146" s="55">
        <v>0</v>
      </c>
      <c r="Q146" s="21">
        <v>0</v>
      </c>
      <c r="R146" s="21">
        <v>0</v>
      </c>
      <c r="S146" s="55">
        <v>0</v>
      </c>
      <c r="T146" s="138">
        <v>2</v>
      </c>
    </row>
    <row r="147" spans="1:20" ht="16.5" hidden="1" customHeight="1" x14ac:dyDescent="0.3">
      <c r="A147" s="19" t="s">
        <v>1186</v>
      </c>
      <c r="B147" s="19" t="s">
        <v>1839</v>
      </c>
      <c r="C147" s="21">
        <v>0</v>
      </c>
      <c r="D147" s="55">
        <v>0</v>
      </c>
      <c r="E147" s="21">
        <v>0</v>
      </c>
      <c r="F147" s="21">
        <v>0</v>
      </c>
      <c r="G147" s="55">
        <v>0</v>
      </c>
      <c r="H147" s="21">
        <v>0</v>
      </c>
      <c r="I147" s="21">
        <v>0</v>
      </c>
      <c r="J147" s="55">
        <v>0</v>
      </c>
      <c r="K147" s="44"/>
      <c r="L147" s="21">
        <v>0</v>
      </c>
      <c r="M147" s="55">
        <v>0</v>
      </c>
      <c r="N147" s="21">
        <v>0</v>
      </c>
      <c r="O147" s="21">
        <v>0</v>
      </c>
      <c r="P147" s="55">
        <v>0</v>
      </c>
      <c r="Q147" s="21">
        <v>0</v>
      </c>
      <c r="R147" s="21">
        <v>0</v>
      </c>
      <c r="S147" s="55">
        <v>0</v>
      </c>
      <c r="T147" s="138">
        <v>2</v>
      </c>
    </row>
    <row r="148" spans="1:20" ht="16.5" customHeight="1" x14ac:dyDescent="0.3">
      <c r="A148" s="19" t="s">
        <v>1840</v>
      </c>
      <c r="B148" s="19" t="s">
        <v>1841</v>
      </c>
      <c r="C148" s="21">
        <v>27.06</v>
      </c>
      <c r="D148" s="55">
        <v>1.69125E-2</v>
      </c>
      <c r="E148" s="21">
        <v>0</v>
      </c>
      <c r="F148" s="21">
        <v>27.06</v>
      </c>
      <c r="G148" s="55">
        <v>0</v>
      </c>
      <c r="H148" s="21">
        <v>0</v>
      </c>
      <c r="I148" s="21">
        <v>27.06</v>
      </c>
      <c r="J148" s="55">
        <v>0</v>
      </c>
      <c r="K148" s="44"/>
      <c r="L148" s="21">
        <v>547.05999999999995</v>
      </c>
      <c r="M148" s="55">
        <v>2.8492708333333332E-2</v>
      </c>
      <c r="N148" s="21">
        <v>625</v>
      </c>
      <c r="O148" s="21">
        <v>-77.940000000000055</v>
      </c>
      <c r="P148" s="55">
        <v>0.390625</v>
      </c>
      <c r="Q148" s="21">
        <v>350</v>
      </c>
      <c r="R148" s="21">
        <v>197.05999999999995</v>
      </c>
      <c r="S148" s="55">
        <v>0.21875</v>
      </c>
      <c r="T148" s="138">
        <v>1</v>
      </c>
    </row>
    <row r="149" spans="1:20" ht="16.5" hidden="1" customHeight="1" x14ac:dyDescent="0.3">
      <c r="A149" s="19" t="s">
        <v>332</v>
      </c>
      <c r="B149" s="19" t="s">
        <v>1842</v>
      </c>
      <c r="C149" s="41">
        <v>0</v>
      </c>
      <c r="D149" s="55">
        <v>0</v>
      </c>
      <c r="E149" s="41">
        <v>0</v>
      </c>
      <c r="F149" s="41">
        <v>0</v>
      </c>
      <c r="G149" s="55">
        <v>0</v>
      </c>
      <c r="H149" s="41">
        <v>0</v>
      </c>
      <c r="I149" s="41">
        <v>0</v>
      </c>
      <c r="J149" s="55">
        <v>0</v>
      </c>
      <c r="K149" s="44"/>
      <c r="L149" s="41">
        <v>0</v>
      </c>
      <c r="M149" s="55">
        <v>0</v>
      </c>
      <c r="N149" s="41">
        <v>0</v>
      </c>
      <c r="O149" s="41">
        <v>0</v>
      </c>
      <c r="P149" s="55">
        <v>0</v>
      </c>
      <c r="Q149" s="41">
        <v>0</v>
      </c>
      <c r="R149" s="41">
        <v>0</v>
      </c>
      <c r="S149" s="55">
        <v>0</v>
      </c>
      <c r="T149" s="138">
        <v>2</v>
      </c>
    </row>
    <row r="150" spans="1:20" ht="16.5" customHeight="1" x14ac:dyDescent="0.3">
      <c r="B150" s="19" t="s">
        <v>1290</v>
      </c>
      <c r="C150" s="45">
        <v>1697.06</v>
      </c>
      <c r="D150" s="55">
        <v>1.0606625000000001</v>
      </c>
      <c r="E150" s="45">
        <v>400</v>
      </c>
      <c r="F150" s="45">
        <v>1297.06</v>
      </c>
      <c r="G150" s="55">
        <v>0.25</v>
      </c>
      <c r="H150" s="45">
        <v>550</v>
      </c>
      <c r="I150" s="45">
        <v>1147.06</v>
      </c>
      <c r="J150" s="55">
        <v>0.34375</v>
      </c>
      <c r="K150" s="44"/>
      <c r="L150" s="45">
        <v>29458.929999999997</v>
      </c>
      <c r="M150" s="55">
        <v>1.5343192708333331</v>
      </c>
      <c r="N150" s="45">
        <v>7625</v>
      </c>
      <c r="O150" s="45">
        <v>21833.929999999997</v>
      </c>
      <c r="P150" s="55">
        <v>4.765625</v>
      </c>
      <c r="Q150" s="45">
        <v>5499.96</v>
      </c>
      <c r="R150" s="45">
        <v>23958.969999999998</v>
      </c>
      <c r="S150" s="55">
        <v>3.4374750000000001</v>
      </c>
      <c r="T150" s="138">
        <v>1</v>
      </c>
    </row>
    <row r="151" spans="1:20" ht="16.5" customHeight="1" x14ac:dyDescent="0.3">
      <c r="B151" s="19" t="s">
        <v>334</v>
      </c>
      <c r="C151" s="21">
        <v>9462.369999999999</v>
      </c>
      <c r="D151" s="51">
        <v>1</v>
      </c>
      <c r="E151" s="21">
        <v>10096</v>
      </c>
      <c r="F151" s="21">
        <v>-633.63000000000102</v>
      </c>
      <c r="G151" s="38">
        <v>1</v>
      </c>
      <c r="H151" s="21">
        <v>824.5</v>
      </c>
      <c r="I151" s="21">
        <v>8637.869999999999</v>
      </c>
      <c r="J151" s="38">
        <v>1</v>
      </c>
      <c r="K151" s="44"/>
      <c r="L151" s="21">
        <v>113677.5</v>
      </c>
      <c r="M151" s="51">
        <v>1</v>
      </c>
      <c r="N151" s="21">
        <v>125870</v>
      </c>
      <c r="O151" s="21">
        <v>-12192.5</v>
      </c>
      <c r="P151" s="51">
        <v>1</v>
      </c>
      <c r="Q151" s="21">
        <v>42292.02</v>
      </c>
      <c r="R151" s="21">
        <v>71385.48000000001</v>
      </c>
      <c r="S151" s="38">
        <v>1</v>
      </c>
      <c r="T151" s="138">
        <v>1</v>
      </c>
    </row>
    <row r="152" spans="1:20" ht="16.5" customHeight="1" x14ac:dyDescent="0.3">
      <c r="C152" s="21"/>
      <c r="D152" s="51"/>
      <c r="E152" s="21"/>
      <c r="F152" s="21"/>
      <c r="G152" s="55"/>
      <c r="H152" s="21"/>
      <c r="I152" s="21"/>
      <c r="J152" s="55"/>
      <c r="K152" s="44"/>
      <c r="L152" s="21"/>
      <c r="M152" s="51"/>
      <c r="N152" s="21"/>
      <c r="O152" s="21"/>
      <c r="P152" s="51"/>
      <c r="Q152" s="21"/>
      <c r="R152" s="21"/>
      <c r="S152" s="55"/>
      <c r="T152" s="138">
        <v>1</v>
      </c>
    </row>
    <row r="153" spans="1:20" ht="16.5" customHeight="1" x14ac:dyDescent="0.3">
      <c r="B153" s="19" t="s">
        <v>335</v>
      </c>
      <c r="C153" s="45">
        <v>1833.06</v>
      </c>
      <c r="D153" s="55">
        <v>1.1456625</v>
      </c>
      <c r="E153" s="45">
        <v>700</v>
      </c>
      <c r="F153" s="45">
        <v>1133.06</v>
      </c>
      <c r="G153" s="55">
        <v>0.4375</v>
      </c>
      <c r="H153" s="45">
        <v>650</v>
      </c>
      <c r="I153" s="45">
        <v>1183.06</v>
      </c>
      <c r="J153" s="55">
        <v>0.40625</v>
      </c>
      <c r="K153" s="44"/>
      <c r="L153" s="45">
        <v>37157.729999999996</v>
      </c>
      <c r="M153" s="55">
        <v>1.9352984374999997</v>
      </c>
      <c r="N153" s="45">
        <v>17925</v>
      </c>
      <c r="O153" s="45">
        <v>19232.729999999996</v>
      </c>
      <c r="P153" s="55">
        <v>0.93359375</v>
      </c>
      <c r="Q153" s="45">
        <v>11595.439999999999</v>
      </c>
      <c r="R153" s="45">
        <v>25562.289999999997</v>
      </c>
      <c r="S153" s="55">
        <v>0.60392916666666663</v>
      </c>
      <c r="T153" s="138">
        <v>1</v>
      </c>
    </row>
    <row r="154" spans="1:20" ht="16.5" customHeight="1" x14ac:dyDescent="0.3">
      <c r="B154" s="19" t="s">
        <v>312</v>
      </c>
      <c r="C154" s="21"/>
      <c r="D154" s="56"/>
      <c r="E154" s="21"/>
      <c r="F154" s="21"/>
      <c r="G154" s="56"/>
      <c r="H154" s="21"/>
      <c r="I154" s="21"/>
      <c r="J154" s="56"/>
      <c r="K154" s="44"/>
      <c r="L154" s="21"/>
      <c r="M154" s="56"/>
      <c r="N154" s="21"/>
      <c r="O154" s="21"/>
      <c r="P154" s="51"/>
      <c r="Q154" s="21"/>
      <c r="R154" s="21"/>
      <c r="S154" s="56"/>
      <c r="T154" s="138">
        <v>1</v>
      </c>
    </row>
    <row r="155" spans="1:20" ht="16.5" customHeight="1" x14ac:dyDescent="0.35">
      <c r="B155" s="30" t="s">
        <v>1293</v>
      </c>
      <c r="C155" s="21"/>
      <c r="D155" s="56"/>
      <c r="E155" s="21"/>
      <c r="F155" s="21"/>
      <c r="G155" s="56"/>
      <c r="H155" s="21"/>
      <c r="I155" s="21"/>
      <c r="J155" s="56"/>
      <c r="K155" s="44"/>
      <c r="L155" s="21"/>
      <c r="M155" s="56"/>
      <c r="N155" s="21"/>
      <c r="O155" s="21"/>
      <c r="P155" s="51"/>
      <c r="Q155" s="21"/>
      <c r="R155" s="21"/>
      <c r="S155" s="56"/>
      <c r="T155" s="138">
        <v>1</v>
      </c>
    </row>
    <row r="156" spans="1:20" ht="16.5" customHeight="1" x14ac:dyDescent="0.3">
      <c r="A156" s="19" t="s">
        <v>336</v>
      </c>
      <c r="B156" s="19" t="s">
        <v>1843</v>
      </c>
      <c r="C156" s="21">
        <v>4455.96</v>
      </c>
      <c r="D156" s="51">
        <v>0.57382899072928195</v>
      </c>
      <c r="E156" s="21">
        <v>3103</v>
      </c>
      <c r="F156" s="21">
        <v>-1352.96</v>
      </c>
      <c r="G156" s="51">
        <v>0.32002887788778878</v>
      </c>
      <c r="H156" s="21">
        <v>37.549999999999983</v>
      </c>
      <c r="I156" s="21">
        <v>-4418.41</v>
      </c>
      <c r="J156" s="51">
        <v>0.13679417122040066</v>
      </c>
      <c r="K156" s="44"/>
      <c r="L156" s="21">
        <v>33588.01</v>
      </c>
      <c r="M156" s="51">
        <v>0.39881952400759119</v>
      </c>
      <c r="N156" s="21">
        <v>37838</v>
      </c>
      <c r="O156" s="21">
        <v>4249.989999999998</v>
      </c>
      <c r="P156" s="51">
        <v>0.31999661719311601</v>
      </c>
      <c r="Q156" s="21">
        <v>21327.38</v>
      </c>
      <c r="R156" s="21">
        <v>-12260.630000000001</v>
      </c>
      <c r="S156" s="51">
        <v>0.57967344041078439</v>
      </c>
      <c r="T156" s="138">
        <v>1</v>
      </c>
    </row>
    <row r="157" spans="1:20" ht="16.5" hidden="1" customHeight="1" x14ac:dyDescent="0.3">
      <c r="A157" s="19" t="s">
        <v>1844</v>
      </c>
      <c r="B157" s="19" t="s">
        <v>1845</v>
      </c>
      <c r="C157" s="21">
        <v>0</v>
      </c>
      <c r="D157" s="51">
        <v>0</v>
      </c>
      <c r="E157" s="21">
        <v>0</v>
      </c>
      <c r="F157" s="21">
        <v>0</v>
      </c>
      <c r="G157" s="51">
        <v>0</v>
      </c>
      <c r="H157" s="21">
        <v>0</v>
      </c>
      <c r="I157" s="21">
        <v>0</v>
      </c>
      <c r="J157" s="51">
        <v>0</v>
      </c>
      <c r="K157" s="44"/>
      <c r="L157" s="21">
        <v>0</v>
      </c>
      <c r="M157" s="51">
        <v>0</v>
      </c>
      <c r="N157" s="21">
        <v>0</v>
      </c>
      <c r="O157" s="21">
        <v>0</v>
      </c>
      <c r="P157" s="51">
        <v>0</v>
      </c>
      <c r="Q157" s="21">
        <v>0</v>
      </c>
      <c r="R157" s="21">
        <v>0</v>
      </c>
      <c r="S157" s="51">
        <v>0</v>
      </c>
      <c r="T157" s="138">
        <v>2</v>
      </c>
    </row>
    <row r="158" spans="1:20" ht="16.5" hidden="1" customHeight="1" x14ac:dyDescent="0.3">
      <c r="A158" s="19" t="s">
        <v>1291</v>
      </c>
      <c r="B158" s="19" t="s">
        <v>1846</v>
      </c>
      <c r="C158" s="41">
        <v>0</v>
      </c>
      <c r="D158" s="51">
        <v>0</v>
      </c>
      <c r="E158" s="41">
        <v>0</v>
      </c>
      <c r="F158" s="41">
        <v>0</v>
      </c>
      <c r="G158" s="51">
        <v>0</v>
      </c>
      <c r="H158" s="41">
        <v>0</v>
      </c>
      <c r="I158" s="41">
        <v>0</v>
      </c>
      <c r="J158" s="51">
        <v>0</v>
      </c>
      <c r="K158" s="44"/>
      <c r="L158" s="41">
        <v>0</v>
      </c>
      <c r="M158" s="51">
        <v>0</v>
      </c>
      <c r="N158" s="41">
        <v>0</v>
      </c>
      <c r="O158" s="41">
        <v>0</v>
      </c>
      <c r="P158" s="51">
        <v>0</v>
      </c>
      <c r="Q158" s="41">
        <v>0</v>
      </c>
      <c r="R158" s="41">
        <v>0</v>
      </c>
      <c r="S158" s="51">
        <v>0</v>
      </c>
      <c r="T158" s="138">
        <v>2</v>
      </c>
    </row>
    <row r="159" spans="1:20" ht="16.5" hidden="1" customHeight="1" x14ac:dyDescent="0.3">
      <c r="B159" s="19" t="s">
        <v>1292</v>
      </c>
      <c r="C159" s="57">
        <v>4455.96</v>
      </c>
      <c r="D159" s="51">
        <v>0.47091373514246437</v>
      </c>
      <c r="E159" s="57">
        <v>3103</v>
      </c>
      <c r="F159" s="57">
        <v>-1352.96</v>
      </c>
      <c r="G159" s="51">
        <v>0.30734944532488112</v>
      </c>
      <c r="H159" s="57">
        <v>37.549999999999983</v>
      </c>
      <c r="I159" s="57">
        <v>-4418.41</v>
      </c>
      <c r="J159" s="51">
        <v>4.5542753183747703E-2</v>
      </c>
      <c r="K159" s="44"/>
      <c r="L159" s="57">
        <v>33588.01</v>
      </c>
      <c r="M159" s="51">
        <v>0.29546752875459087</v>
      </c>
      <c r="N159" s="57">
        <v>37838</v>
      </c>
      <c r="O159" s="57">
        <v>4249.989999999998</v>
      </c>
      <c r="P159" s="51">
        <v>0.30061174227377452</v>
      </c>
      <c r="Q159" s="57">
        <v>21327.38</v>
      </c>
      <c r="R159" s="57">
        <v>-12260.630000000001</v>
      </c>
      <c r="S159" s="51">
        <v>0.50428851589496082</v>
      </c>
      <c r="T159" s="138">
        <v>2</v>
      </c>
    </row>
    <row r="160" spans="1:20" ht="16.5" customHeight="1" x14ac:dyDescent="0.3">
      <c r="B160" s="19" t="s">
        <v>312</v>
      </c>
      <c r="C160" s="21"/>
      <c r="D160" s="51"/>
      <c r="E160" s="21"/>
      <c r="F160" s="21"/>
      <c r="G160" s="51"/>
      <c r="H160" s="21"/>
      <c r="I160" s="21"/>
      <c r="J160" s="51"/>
      <c r="K160" s="44"/>
      <c r="L160" s="21"/>
      <c r="M160" s="51"/>
      <c r="N160" s="21"/>
      <c r="O160" s="21"/>
      <c r="P160" s="51"/>
      <c r="Q160" s="21"/>
      <c r="R160" s="21"/>
      <c r="S160" s="51"/>
      <c r="T160" s="134">
        <v>1</v>
      </c>
    </row>
    <row r="161" spans="1:21" ht="16.5" customHeight="1" x14ac:dyDescent="0.35">
      <c r="B161" s="30" t="s">
        <v>337</v>
      </c>
      <c r="C161" s="21"/>
      <c r="D161" s="51"/>
      <c r="E161" s="21"/>
      <c r="F161" s="21"/>
      <c r="G161" s="51"/>
      <c r="H161" s="21"/>
      <c r="I161" s="21"/>
      <c r="J161" s="51"/>
      <c r="K161" s="44"/>
      <c r="L161" s="21"/>
      <c r="M161" s="51"/>
      <c r="N161" s="21"/>
      <c r="O161" s="21"/>
      <c r="P161" s="51"/>
      <c r="Q161" s="21"/>
      <c r="R161" s="21"/>
      <c r="S161" s="51"/>
      <c r="T161" s="134">
        <v>1</v>
      </c>
      <c r="U161" s="134">
        <v>0</v>
      </c>
    </row>
    <row r="162" spans="1:21" ht="16.5" customHeight="1" x14ac:dyDescent="0.3">
      <c r="A162" s="19" t="s">
        <v>338</v>
      </c>
      <c r="B162" s="19" t="s">
        <v>1847</v>
      </c>
      <c r="C162" s="21">
        <v>493.75</v>
      </c>
      <c r="D162" s="55">
        <v>0.26277275146354445</v>
      </c>
      <c r="E162" s="21">
        <v>868</v>
      </c>
      <c r="F162" s="21">
        <v>-374.25</v>
      </c>
      <c r="G162" s="55">
        <v>0.43882709807886755</v>
      </c>
      <c r="H162" s="21">
        <v>0</v>
      </c>
      <c r="I162" s="21">
        <v>493.75</v>
      </c>
      <c r="J162" s="55">
        <v>0</v>
      </c>
      <c r="K162" s="44"/>
      <c r="L162" s="21">
        <v>12255.480000000001</v>
      </c>
      <c r="M162" s="55">
        <v>0.48032451499118173</v>
      </c>
      <c r="N162" s="21">
        <v>16119</v>
      </c>
      <c r="O162" s="21">
        <v>-3863.5199999999986</v>
      </c>
      <c r="P162" s="55">
        <v>0.60373047679688374</v>
      </c>
      <c r="Q162" s="21">
        <v>4440.83</v>
      </c>
      <c r="R162" s="21">
        <v>7814.6500000000015</v>
      </c>
      <c r="S162" s="55">
        <v>0.31679483521187046</v>
      </c>
      <c r="T162" s="138">
        <v>1</v>
      </c>
    </row>
    <row r="163" spans="1:21" ht="16.5" customHeight="1" x14ac:dyDescent="0.3">
      <c r="A163" s="19" t="s">
        <v>339</v>
      </c>
      <c r="B163" s="19" t="s">
        <v>1848</v>
      </c>
      <c r="C163" s="21">
        <v>1068.9000000000001</v>
      </c>
      <c r="D163" s="55">
        <v>0.56886641830761053</v>
      </c>
      <c r="E163" s="21">
        <v>1157</v>
      </c>
      <c r="F163" s="21">
        <v>-88.099999999999909</v>
      </c>
      <c r="G163" s="55">
        <v>0.58493427704752277</v>
      </c>
      <c r="H163" s="21">
        <v>7.3</v>
      </c>
      <c r="I163" s="21">
        <v>1061.6000000000001</v>
      </c>
      <c r="J163" s="55">
        <v>7.4795081967213113E-3</v>
      </c>
      <c r="K163" s="44"/>
      <c r="L163" s="21">
        <v>13159.699999999999</v>
      </c>
      <c r="M163" s="55">
        <v>0.51576327650401721</v>
      </c>
      <c r="N163" s="21">
        <v>22575</v>
      </c>
      <c r="O163" s="21">
        <v>-9415.3000000000011</v>
      </c>
      <c r="P163" s="55">
        <v>0.84553728604067568</v>
      </c>
      <c r="Q163" s="21">
        <v>6428.74</v>
      </c>
      <c r="R163" s="21">
        <v>6730.9599999999991</v>
      </c>
      <c r="S163" s="55">
        <v>0.45860607789984303</v>
      </c>
      <c r="T163" s="138">
        <v>1</v>
      </c>
    </row>
    <row r="164" spans="1:21" ht="16.5" customHeight="1" x14ac:dyDescent="0.3">
      <c r="A164" s="19" t="s">
        <v>340</v>
      </c>
      <c r="B164" s="19" t="s">
        <v>1849</v>
      </c>
      <c r="C164" s="21">
        <v>1880.5</v>
      </c>
      <c r="D164" s="55">
        <v>1.0007982969664715</v>
      </c>
      <c r="E164" s="21">
        <v>926</v>
      </c>
      <c r="F164" s="21">
        <v>954.5</v>
      </c>
      <c r="G164" s="55">
        <v>0.46814964610717896</v>
      </c>
      <c r="H164" s="21">
        <v>353</v>
      </c>
      <c r="I164" s="21">
        <v>1527.5</v>
      </c>
      <c r="J164" s="55">
        <v>0.36168032786885246</v>
      </c>
      <c r="K164" s="44"/>
      <c r="L164" s="21">
        <v>8254.4599999999991</v>
      </c>
      <c r="M164" s="55">
        <v>0.32351401136586316</v>
      </c>
      <c r="N164" s="21">
        <v>22013</v>
      </c>
      <c r="O164" s="21">
        <v>-13758.54</v>
      </c>
      <c r="P164" s="55">
        <v>0.82448780853215475</v>
      </c>
      <c r="Q164" s="21">
        <v>4742.97</v>
      </c>
      <c r="R164" s="21">
        <v>3511.4899999999989</v>
      </c>
      <c r="S164" s="55">
        <v>0.33834855186189189</v>
      </c>
      <c r="T164" s="138">
        <v>1</v>
      </c>
    </row>
    <row r="165" spans="1:21" ht="16.5" hidden="1" customHeight="1" x14ac:dyDescent="0.3">
      <c r="A165" s="19" t="s">
        <v>341</v>
      </c>
      <c r="B165" s="19" t="s">
        <v>1850</v>
      </c>
      <c r="C165" s="21">
        <v>0</v>
      </c>
      <c r="D165" s="55">
        <v>0</v>
      </c>
      <c r="E165" s="21">
        <v>0</v>
      </c>
      <c r="F165" s="21">
        <v>0</v>
      </c>
      <c r="G165" s="55">
        <v>0</v>
      </c>
      <c r="H165" s="21">
        <v>0</v>
      </c>
      <c r="I165" s="21">
        <v>0</v>
      </c>
      <c r="J165" s="55">
        <v>0</v>
      </c>
      <c r="K165" s="44"/>
      <c r="L165" s="21">
        <v>0</v>
      </c>
      <c r="M165" s="55">
        <v>0</v>
      </c>
      <c r="N165" s="21">
        <v>0</v>
      </c>
      <c r="O165" s="21">
        <v>0</v>
      </c>
      <c r="P165" s="55">
        <v>0</v>
      </c>
      <c r="Q165" s="21">
        <v>0</v>
      </c>
      <c r="R165" s="21">
        <v>0</v>
      </c>
      <c r="S165" s="55">
        <v>0</v>
      </c>
      <c r="T165" s="138">
        <v>2</v>
      </c>
    </row>
    <row r="166" spans="1:21" ht="16.5" hidden="1" customHeight="1" x14ac:dyDescent="0.3">
      <c r="A166" s="19" t="s">
        <v>342</v>
      </c>
      <c r="B166" s="19" t="s">
        <v>1851</v>
      </c>
      <c r="C166" s="21">
        <v>0</v>
      </c>
      <c r="D166" s="55">
        <v>0</v>
      </c>
      <c r="E166" s="21">
        <v>0</v>
      </c>
      <c r="F166" s="21">
        <v>0</v>
      </c>
      <c r="G166" s="55">
        <v>0</v>
      </c>
      <c r="H166" s="21">
        <v>0</v>
      </c>
      <c r="I166" s="21">
        <v>0</v>
      </c>
      <c r="J166" s="55">
        <v>0</v>
      </c>
      <c r="K166" s="44"/>
      <c r="L166" s="21">
        <v>0</v>
      </c>
      <c r="M166" s="55">
        <v>0</v>
      </c>
      <c r="N166" s="21">
        <v>0</v>
      </c>
      <c r="O166" s="21">
        <v>0</v>
      </c>
      <c r="P166" s="55">
        <v>0</v>
      </c>
      <c r="Q166" s="21">
        <v>0</v>
      </c>
      <c r="R166" s="21">
        <v>0</v>
      </c>
      <c r="S166" s="55">
        <v>0</v>
      </c>
      <c r="T166" s="138">
        <v>2</v>
      </c>
    </row>
    <row r="167" spans="1:21" ht="16.5" hidden="1" customHeight="1" x14ac:dyDescent="0.3">
      <c r="A167" s="19" t="s">
        <v>343</v>
      </c>
      <c r="B167" s="19" t="s">
        <v>1852</v>
      </c>
      <c r="C167" s="21">
        <v>0</v>
      </c>
      <c r="D167" s="55">
        <v>0</v>
      </c>
      <c r="E167" s="21">
        <v>0</v>
      </c>
      <c r="F167" s="21">
        <v>0</v>
      </c>
      <c r="G167" s="55">
        <v>0</v>
      </c>
      <c r="H167" s="21">
        <v>0</v>
      </c>
      <c r="I167" s="21">
        <v>0</v>
      </c>
      <c r="J167" s="55">
        <v>0</v>
      </c>
      <c r="K167" s="44"/>
      <c r="L167" s="21">
        <v>0</v>
      </c>
      <c r="M167" s="55">
        <v>0</v>
      </c>
      <c r="N167" s="21">
        <v>0</v>
      </c>
      <c r="O167" s="21">
        <v>0</v>
      </c>
      <c r="P167" s="55">
        <v>0</v>
      </c>
      <c r="Q167" s="21">
        <v>0</v>
      </c>
      <c r="R167" s="21">
        <v>0</v>
      </c>
      <c r="S167" s="55">
        <v>0</v>
      </c>
      <c r="T167" s="138">
        <v>2</v>
      </c>
    </row>
    <row r="168" spans="1:21" ht="16.5" hidden="1" customHeight="1" x14ac:dyDescent="0.3">
      <c r="A168" s="19" t="s">
        <v>344</v>
      </c>
      <c r="B168" s="19" t="s">
        <v>1853</v>
      </c>
      <c r="C168" s="21">
        <v>0</v>
      </c>
      <c r="D168" s="55">
        <v>0</v>
      </c>
      <c r="E168" s="21">
        <v>0</v>
      </c>
      <c r="F168" s="21">
        <v>0</v>
      </c>
      <c r="G168" s="55">
        <v>0</v>
      </c>
      <c r="H168" s="21">
        <v>0</v>
      </c>
      <c r="I168" s="21">
        <v>0</v>
      </c>
      <c r="J168" s="55">
        <v>0</v>
      </c>
      <c r="K168" s="44"/>
      <c r="L168" s="21">
        <v>0</v>
      </c>
      <c r="M168" s="55">
        <v>0</v>
      </c>
      <c r="N168" s="21">
        <v>0</v>
      </c>
      <c r="O168" s="21">
        <v>0</v>
      </c>
      <c r="P168" s="55">
        <v>0</v>
      </c>
      <c r="Q168" s="21">
        <v>0</v>
      </c>
      <c r="R168" s="21">
        <v>0</v>
      </c>
      <c r="S168" s="55">
        <v>0</v>
      </c>
      <c r="T168" s="138">
        <v>2</v>
      </c>
    </row>
    <row r="169" spans="1:21" ht="16.5" hidden="1" customHeight="1" x14ac:dyDescent="0.3">
      <c r="A169" s="19" t="s">
        <v>345</v>
      </c>
      <c r="B169" s="19" t="s">
        <v>1854</v>
      </c>
      <c r="C169" s="21">
        <v>0</v>
      </c>
      <c r="D169" s="55">
        <v>0</v>
      </c>
      <c r="E169" s="21">
        <v>0</v>
      </c>
      <c r="F169" s="21">
        <v>0</v>
      </c>
      <c r="G169" s="55">
        <v>0</v>
      </c>
      <c r="H169" s="21">
        <v>0</v>
      </c>
      <c r="I169" s="21">
        <v>0</v>
      </c>
      <c r="J169" s="55">
        <v>0</v>
      </c>
      <c r="K169" s="44"/>
      <c r="L169" s="21">
        <v>0</v>
      </c>
      <c r="M169" s="55">
        <v>0</v>
      </c>
      <c r="N169" s="21">
        <v>0</v>
      </c>
      <c r="O169" s="21">
        <v>0</v>
      </c>
      <c r="P169" s="55">
        <v>0</v>
      </c>
      <c r="Q169" s="21">
        <v>0</v>
      </c>
      <c r="R169" s="21">
        <v>0</v>
      </c>
      <c r="S169" s="55">
        <v>0</v>
      </c>
      <c r="T169" s="138">
        <v>2</v>
      </c>
    </row>
    <row r="170" spans="1:21" ht="16.5" hidden="1" customHeight="1" x14ac:dyDescent="0.3">
      <c r="A170" s="19" t="s">
        <v>346</v>
      </c>
      <c r="B170" s="19" t="s">
        <v>1855</v>
      </c>
      <c r="C170" s="21">
        <v>0</v>
      </c>
      <c r="D170" s="55">
        <v>0</v>
      </c>
      <c r="E170" s="21">
        <v>0</v>
      </c>
      <c r="F170" s="21">
        <v>0</v>
      </c>
      <c r="G170" s="55">
        <v>0</v>
      </c>
      <c r="H170" s="21">
        <v>0</v>
      </c>
      <c r="I170" s="21">
        <v>0</v>
      </c>
      <c r="J170" s="55">
        <v>0</v>
      </c>
      <c r="K170" s="44"/>
      <c r="L170" s="21">
        <v>0</v>
      </c>
      <c r="M170" s="55">
        <v>0</v>
      </c>
      <c r="N170" s="21">
        <v>0</v>
      </c>
      <c r="O170" s="21">
        <v>0</v>
      </c>
      <c r="P170" s="55">
        <v>0</v>
      </c>
      <c r="Q170" s="21">
        <v>0</v>
      </c>
      <c r="R170" s="21">
        <v>0</v>
      </c>
      <c r="S170" s="55">
        <v>0</v>
      </c>
      <c r="T170" s="138">
        <v>2</v>
      </c>
    </row>
    <row r="171" spans="1:21" ht="16.5" hidden="1" customHeight="1" x14ac:dyDescent="0.3">
      <c r="A171" s="19" t="s">
        <v>347</v>
      </c>
      <c r="B171" s="19" t="s">
        <v>1856</v>
      </c>
      <c r="C171" s="21">
        <v>0</v>
      </c>
      <c r="D171" s="55">
        <v>0</v>
      </c>
      <c r="E171" s="21">
        <v>0</v>
      </c>
      <c r="F171" s="21">
        <v>0</v>
      </c>
      <c r="G171" s="55">
        <v>0</v>
      </c>
      <c r="H171" s="21">
        <v>0</v>
      </c>
      <c r="I171" s="21">
        <v>0</v>
      </c>
      <c r="J171" s="55">
        <v>0</v>
      </c>
      <c r="K171" s="44"/>
      <c r="L171" s="21">
        <v>0</v>
      </c>
      <c r="M171" s="55">
        <v>0</v>
      </c>
      <c r="N171" s="21">
        <v>0</v>
      </c>
      <c r="O171" s="21">
        <v>0</v>
      </c>
      <c r="P171" s="55">
        <v>0</v>
      </c>
      <c r="Q171" s="21">
        <v>0</v>
      </c>
      <c r="R171" s="21">
        <v>0</v>
      </c>
      <c r="S171" s="55">
        <v>0</v>
      </c>
      <c r="T171" s="138">
        <v>2</v>
      </c>
    </row>
    <row r="172" spans="1:21" ht="16.5" hidden="1" customHeight="1" x14ac:dyDescent="0.3">
      <c r="A172" s="19" t="s">
        <v>348</v>
      </c>
      <c r="B172" s="19" t="s">
        <v>1857</v>
      </c>
      <c r="C172" s="21">
        <v>0</v>
      </c>
      <c r="D172" s="55">
        <v>0</v>
      </c>
      <c r="E172" s="21">
        <v>0</v>
      </c>
      <c r="F172" s="21">
        <v>0</v>
      </c>
      <c r="G172" s="55">
        <v>0</v>
      </c>
      <c r="H172" s="21">
        <v>0</v>
      </c>
      <c r="I172" s="21">
        <v>0</v>
      </c>
      <c r="J172" s="55">
        <v>0</v>
      </c>
      <c r="K172" s="44"/>
      <c r="L172" s="21">
        <v>0</v>
      </c>
      <c r="M172" s="55">
        <v>0</v>
      </c>
      <c r="N172" s="21">
        <v>0</v>
      </c>
      <c r="O172" s="21">
        <v>0</v>
      </c>
      <c r="P172" s="55">
        <v>0</v>
      </c>
      <c r="Q172" s="21">
        <v>0</v>
      </c>
      <c r="R172" s="21">
        <v>0</v>
      </c>
      <c r="S172" s="55">
        <v>0</v>
      </c>
      <c r="T172" s="138">
        <v>2</v>
      </c>
    </row>
    <row r="173" spans="1:21" ht="16.5" hidden="1" customHeight="1" x14ac:dyDescent="0.3">
      <c r="A173" s="19" t="s">
        <v>349</v>
      </c>
      <c r="B173" s="19" t="s">
        <v>1858</v>
      </c>
      <c r="C173" s="21">
        <v>0</v>
      </c>
      <c r="D173" s="55">
        <v>0</v>
      </c>
      <c r="E173" s="21">
        <v>0</v>
      </c>
      <c r="F173" s="21">
        <v>0</v>
      </c>
      <c r="G173" s="55">
        <v>0</v>
      </c>
      <c r="H173" s="21">
        <v>0</v>
      </c>
      <c r="I173" s="21">
        <v>0</v>
      </c>
      <c r="J173" s="55">
        <v>0</v>
      </c>
      <c r="K173" s="44"/>
      <c r="L173" s="21">
        <v>0</v>
      </c>
      <c r="M173" s="55">
        <v>0</v>
      </c>
      <c r="N173" s="21">
        <v>0</v>
      </c>
      <c r="O173" s="21">
        <v>0</v>
      </c>
      <c r="P173" s="55">
        <v>0</v>
      </c>
      <c r="Q173" s="21">
        <v>0</v>
      </c>
      <c r="R173" s="21">
        <v>0</v>
      </c>
      <c r="S173" s="55">
        <v>0</v>
      </c>
      <c r="T173" s="138">
        <v>2</v>
      </c>
    </row>
    <row r="174" spans="1:21" ht="16.5" hidden="1" customHeight="1" x14ac:dyDescent="0.3">
      <c r="A174" s="19" t="s">
        <v>350</v>
      </c>
      <c r="B174" s="19" t="s">
        <v>1859</v>
      </c>
      <c r="C174" s="21">
        <v>0</v>
      </c>
      <c r="D174" s="55">
        <v>0</v>
      </c>
      <c r="E174" s="21">
        <v>0</v>
      </c>
      <c r="F174" s="21">
        <v>0</v>
      </c>
      <c r="G174" s="55">
        <v>0</v>
      </c>
      <c r="H174" s="21">
        <v>0</v>
      </c>
      <c r="I174" s="21">
        <v>0</v>
      </c>
      <c r="J174" s="55">
        <v>0</v>
      </c>
      <c r="K174" s="44"/>
      <c r="L174" s="21">
        <v>0</v>
      </c>
      <c r="M174" s="55">
        <v>0</v>
      </c>
      <c r="N174" s="21">
        <v>0</v>
      </c>
      <c r="O174" s="21">
        <v>0</v>
      </c>
      <c r="P174" s="55">
        <v>0</v>
      </c>
      <c r="Q174" s="21">
        <v>0</v>
      </c>
      <c r="R174" s="21">
        <v>0</v>
      </c>
      <c r="S174" s="55">
        <v>0</v>
      </c>
      <c r="T174" s="138">
        <v>2</v>
      </c>
    </row>
    <row r="175" spans="1:21" ht="16.5" hidden="1" customHeight="1" x14ac:dyDescent="0.3">
      <c r="A175" s="19" t="s">
        <v>351</v>
      </c>
      <c r="B175" s="19" t="s">
        <v>1860</v>
      </c>
      <c r="C175" s="21">
        <v>0</v>
      </c>
      <c r="D175" s="55">
        <v>0</v>
      </c>
      <c r="E175" s="21">
        <v>0</v>
      </c>
      <c r="F175" s="21">
        <v>0</v>
      </c>
      <c r="G175" s="55">
        <v>0</v>
      </c>
      <c r="H175" s="21">
        <v>0</v>
      </c>
      <c r="I175" s="21">
        <v>0</v>
      </c>
      <c r="J175" s="55">
        <v>0</v>
      </c>
      <c r="K175" s="44"/>
      <c r="L175" s="21">
        <v>0</v>
      </c>
      <c r="M175" s="55">
        <v>0</v>
      </c>
      <c r="N175" s="21">
        <v>0</v>
      </c>
      <c r="O175" s="21">
        <v>0</v>
      </c>
      <c r="P175" s="55">
        <v>0</v>
      </c>
      <c r="Q175" s="21">
        <v>0</v>
      </c>
      <c r="R175" s="21">
        <v>0</v>
      </c>
      <c r="S175" s="55">
        <v>0</v>
      </c>
      <c r="T175" s="138">
        <v>2</v>
      </c>
    </row>
    <row r="176" spans="1:21" ht="16.5" hidden="1" customHeight="1" x14ac:dyDescent="0.3">
      <c r="A176" s="19" t="s">
        <v>352</v>
      </c>
      <c r="B176" s="19" t="s">
        <v>1861</v>
      </c>
      <c r="C176" s="21">
        <v>0</v>
      </c>
      <c r="D176" s="55">
        <v>0</v>
      </c>
      <c r="E176" s="21">
        <v>0</v>
      </c>
      <c r="F176" s="21">
        <v>0</v>
      </c>
      <c r="G176" s="55">
        <v>0</v>
      </c>
      <c r="H176" s="21">
        <v>0</v>
      </c>
      <c r="I176" s="21">
        <v>0</v>
      </c>
      <c r="J176" s="55">
        <v>0</v>
      </c>
      <c r="K176" s="44"/>
      <c r="L176" s="21">
        <v>0</v>
      </c>
      <c r="M176" s="55">
        <v>0</v>
      </c>
      <c r="N176" s="21">
        <v>0</v>
      </c>
      <c r="O176" s="21">
        <v>0</v>
      </c>
      <c r="P176" s="55">
        <v>0</v>
      </c>
      <c r="Q176" s="21">
        <v>0</v>
      </c>
      <c r="R176" s="21">
        <v>0</v>
      </c>
      <c r="S176" s="55">
        <v>0</v>
      </c>
      <c r="T176" s="138">
        <v>2</v>
      </c>
    </row>
    <row r="177" spans="1:21" ht="16.5" hidden="1" customHeight="1" x14ac:dyDescent="0.3">
      <c r="A177" s="19" t="s">
        <v>863</v>
      </c>
      <c r="B177" s="19" t="s">
        <v>1862</v>
      </c>
      <c r="C177" s="21">
        <v>0</v>
      </c>
      <c r="D177" s="55">
        <v>0</v>
      </c>
      <c r="E177" s="21">
        <v>0</v>
      </c>
      <c r="F177" s="21">
        <v>0</v>
      </c>
      <c r="G177" s="55">
        <v>0</v>
      </c>
      <c r="H177" s="21">
        <v>0</v>
      </c>
      <c r="I177" s="21">
        <v>0</v>
      </c>
      <c r="J177" s="55">
        <v>0</v>
      </c>
      <c r="K177" s="44"/>
      <c r="L177" s="21">
        <v>0</v>
      </c>
      <c r="M177" s="55">
        <v>0</v>
      </c>
      <c r="N177" s="21">
        <v>0</v>
      </c>
      <c r="O177" s="21">
        <v>0</v>
      </c>
      <c r="P177" s="55">
        <v>0</v>
      </c>
      <c r="Q177" s="21">
        <v>0</v>
      </c>
      <c r="R177" s="21">
        <v>0</v>
      </c>
      <c r="S177" s="55">
        <v>0</v>
      </c>
      <c r="T177" s="138">
        <v>2</v>
      </c>
    </row>
    <row r="178" spans="1:21" ht="16.5" hidden="1" customHeight="1" x14ac:dyDescent="0.3">
      <c r="A178" s="19" t="s">
        <v>353</v>
      </c>
      <c r="B178" s="19" t="s">
        <v>1863</v>
      </c>
      <c r="C178" s="21">
        <v>0</v>
      </c>
      <c r="D178" s="55">
        <v>0</v>
      </c>
      <c r="E178" s="21">
        <v>0</v>
      </c>
      <c r="F178" s="21">
        <v>0</v>
      </c>
      <c r="G178" s="55">
        <v>0</v>
      </c>
      <c r="H178" s="21">
        <v>0</v>
      </c>
      <c r="I178" s="21">
        <v>0</v>
      </c>
      <c r="J178" s="55">
        <v>0</v>
      </c>
      <c r="K178" s="44"/>
      <c r="L178" s="21">
        <v>0</v>
      </c>
      <c r="M178" s="55">
        <v>0</v>
      </c>
      <c r="N178" s="21">
        <v>0</v>
      </c>
      <c r="O178" s="21">
        <v>0</v>
      </c>
      <c r="P178" s="55">
        <v>0</v>
      </c>
      <c r="Q178" s="21">
        <v>0</v>
      </c>
      <c r="R178" s="21">
        <v>0</v>
      </c>
      <c r="S178" s="55">
        <v>0</v>
      </c>
      <c r="T178" s="138">
        <v>2</v>
      </c>
    </row>
    <row r="179" spans="1:21" ht="16.5" hidden="1" customHeight="1" x14ac:dyDescent="0.3">
      <c r="A179" s="19" t="s">
        <v>354</v>
      </c>
      <c r="B179" s="19" t="s">
        <v>1864</v>
      </c>
      <c r="C179" s="47">
        <v>0</v>
      </c>
      <c r="D179" s="55">
        <v>0</v>
      </c>
      <c r="E179" s="47">
        <v>0</v>
      </c>
      <c r="F179" s="47">
        <v>0</v>
      </c>
      <c r="G179" s="55">
        <v>0</v>
      </c>
      <c r="H179" s="47">
        <v>0</v>
      </c>
      <c r="I179" s="47">
        <v>0</v>
      </c>
      <c r="J179" s="55">
        <v>0</v>
      </c>
      <c r="K179" s="44"/>
      <c r="L179" s="47">
        <v>0</v>
      </c>
      <c r="M179" s="55">
        <v>0</v>
      </c>
      <c r="N179" s="47">
        <v>0</v>
      </c>
      <c r="O179" s="47">
        <v>0</v>
      </c>
      <c r="P179" s="55">
        <v>0</v>
      </c>
      <c r="Q179" s="47">
        <v>0</v>
      </c>
      <c r="R179" s="47">
        <v>0</v>
      </c>
      <c r="S179" s="55">
        <v>0</v>
      </c>
      <c r="T179" s="138">
        <v>2</v>
      </c>
    </row>
    <row r="180" spans="1:21" ht="16.5" hidden="1" customHeight="1" x14ac:dyDescent="0.3">
      <c r="A180" s="19" t="s">
        <v>355</v>
      </c>
      <c r="B180" s="19" t="s">
        <v>1865</v>
      </c>
      <c r="C180" s="21">
        <v>0</v>
      </c>
      <c r="D180" s="55">
        <v>0</v>
      </c>
      <c r="E180" s="21">
        <v>0</v>
      </c>
      <c r="F180" s="21">
        <v>0</v>
      </c>
      <c r="G180" s="55">
        <v>0</v>
      </c>
      <c r="H180" s="21">
        <v>0</v>
      </c>
      <c r="I180" s="21">
        <v>0</v>
      </c>
      <c r="J180" s="55">
        <v>0</v>
      </c>
      <c r="K180" s="44"/>
      <c r="L180" s="21">
        <v>0</v>
      </c>
      <c r="M180" s="55">
        <v>0</v>
      </c>
      <c r="N180" s="21">
        <v>0</v>
      </c>
      <c r="O180" s="21">
        <v>0</v>
      </c>
      <c r="P180" s="55">
        <v>0</v>
      </c>
      <c r="Q180" s="21">
        <v>0</v>
      </c>
      <c r="R180" s="21">
        <v>0</v>
      </c>
      <c r="S180" s="55">
        <v>0</v>
      </c>
      <c r="T180" s="138">
        <v>2</v>
      </c>
    </row>
    <row r="181" spans="1:21" ht="16.5" hidden="1" customHeight="1" x14ac:dyDescent="0.3">
      <c r="A181" s="19" t="s">
        <v>1670</v>
      </c>
      <c r="B181" s="19" t="s">
        <v>1866</v>
      </c>
      <c r="C181" s="21">
        <v>0</v>
      </c>
      <c r="D181" s="55">
        <v>0</v>
      </c>
      <c r="E181" s="21">
        <v>0</v>
      </c>
      <c r="F181" s="21">
        <v>0</v>
      </c>
      <c r="G181" s="55">
        <v>0</v>
      </c>
      <c r="H181" s="21">
        <v>0</v>
      </c>
      <c r="I181" s="21">
        <v>0</v>
      </c>
      <c r="J181" s="55">
        <v>0</v>
      </c>
      <c r="K181" s="44"/>
      <c r="L181" s="21">
        <v>0</v>
      </c>
      <c r="M181" s="55">
        <v>0</v>
      </c>
      <c r="N181" s="21">
        <v>0</v>
      </c>
      <c r="O181" s="21">
        <v>0</v>
      </c>
      <c r="P181" s="55">
        <v>0</v>
      </c>
      <c r="Q181" s="21">
        <v>0</v>
      </c>
      <c r="R181" s="21">
        <v>0</v>
      </c>
      <c r="S181" s="55">
        <v>0</v>
      </c>
      <c r="T181" s="138">
        <v>2</v>
      </c>
    </row>
    <row r="182" spans="1:21" ht="16.5" hidden="1" customHeight="1" x14ac:dyDescent="0.3">
      <c r="A182" s="19" t="s">
        <v>1187</v>
      </c>
      <c r="B182" s="19" t="s">
        <v>1867</v>
      </c>
      <c r="C182" s="21">
        <v>0</v>
      </c>
      <c r="D182" s="55">
        <v>0</v>
      </c>
      <c r="E182" s="21">
        <v>0</v>
      </c>
      <c r="F182" s="21">
        <v>0</v>
      </c>
      <c r="G182" s="55">
        <v>0</v>
      </c>
      <c r="H182" s="21">
        <v>0</v>
      </c>
      <c r="I182" s="21">
        <v>0</v>
      </c>
      <c r="J182" s="55">
        <v>0</v>
      </c>
      <c r="K182" s="44"/>
      <c r="L182" s="21">
        <v>0</v>
      </c>
      <c r="M182" s="55">
        <v>0</v>
      </c>
      <c r="N182" s="21">
        <v>0</v>
      </c>
      <c r="O182" s="21">
        <v>0</v>
      </c>
      <c r="P182" s="55">
        <v>0</v>
      </c>
      <c r="Q182" s="21">
        <v>0</v>
      </c>
      <c r="R182" s="21">
        <v>0</v>
      </c>
      <c r="S182" s="55">
        <v>0</v>
      </c>
      <c r="T182" s="138">
        <v>2</v>
      </c>
    </row>
    <row r="183" spans="1:21" ht="16.5" hidden="1" customHeight="1" x14ac:dyDescent="0.3">
      <c r="A183" s="19" t="s">
        <v>356</v>
      </c>
      <c r="B183" s="19" t="s">
        <v>1868</v>
      </c>
      <c r="C183" s="47">
        <v>0</v>
      </c>
      <c r="D183" s="55">
        <v>0</v>
      </c>
      <c r="E183" s="47">
        <v>0</v>
      </c>
      <c r="F183" s="47">
        <v>0</v>
      </c>
      <c r="G183" s="55">
        <v>0</v>
      </c>
      <c r="H183" s="47">
        <v>0</v>
      </c>
      <c r="I183" s="47">
        <v>0</v>
      </c>
      <c r="J183" s="55">
        <v>0</v>
      </c>
      <c r="K183" s="44"/>
      <c r="L183" s="47">
        <v>0</v>
      </c>
      <c r="M183" s="55">
        <v>0</v>
      </c>
      <c r="N183" s="47">
        <v>0</v>
      </c>
      <c r="O183" s="47">
        <v>0</v>
      </c>
      <c r="P183" s="55">
        <v>0</v>
      </c>
      <c r="Q183" s="47">
        <v>0</v>
      </c>
      <c r="R183" s="47">
        <v>0</v>
      </c>
      <c r="S183" s="55">
        <v>0</v>
      </c>
      <c r="T183" s="138">
        <v>2</v>
      </c>
    </row>
    <row r="184" spans="1:21" ht="16.5" customHeight="1" x14ac:dyDescent="0.3">
      <c r="B184" s="19" t="s">
        <v>357</v>
      </c>
      <c r="C184" s="57">
        <v>3443.15</v>
      </c>
      <c r="D184" s="55">
        <v>1.8324374667376264</v>
      </c>
      <c r="E184" s="57">
        <v>2951</v>
      </c>
      <c r="F184" s="57">
        <v>492.15000000000009</v>
      </c>
      <c r="G184" s="55">
        <v>1.4919110212335693</v>
      </c>
      <c r="H184" s="57">
        <v>360.3</v>
      </c>
      <c r="I184" s="57">
        <v>3082.8500000000004</v>
      </c>
      <c r="J184" s="55">
        <v>0.36915983606557379</v>
      </c>
      <c r="K184" s="44"/>
      <c r="L184" s="57">
        <v>33669.64</v>
      </c>
      <c r="M184" s="55">
        <v>1.3196018028610621</v>
      </c>
      <c r="N184" s="57">
        <v>60707</v>
      </c>
      <c r="O184" s="57">
        <v>-27037.360000000001</v>
      </c>
      <c r="P184" s="55">
        <v>2.2737555713697142</v>
      </c>
      <c r="Q184" s="57">
        <v>15612.54</v>
      </c>
      <c r="R184" s="57">
        <v>18057.099999999999</v>
      </c>
      <c r="S184" s="55">
        <v>1.1137494649736055</v>
      </c>
      <c r="T184" s="138">
        <v>1</v>
      </c>
    </row>
    <row r="185" spans="1:21" ht="16.5" customHeight="1" x14ac:dyDescent="0.3">
      <c r="B185" s="19" t="s">
        <v>312</v>
      </c>
      <c r="C185" s="21"/>
      <c r="D185" s="51"/>
      <c r="E185" s="21"/>
      <c r="F185" s="21"/>
      <c r="G185" s="51"/>
      <c r="H185" s="21"/>
      <c r="I185" s="21"/>
      <c r="J185" s="51"/>
      <c r="K185" s="44"/>
      <c r="L185" s="21"/>
      <c r="M185" s="51"/>
      <c r="N185" s="21"/>
      <c r="O185" s="21"/>
      <c r="P185" s="51"/>
      <c r="Q185" s="21"/>
      <c r="R185" s="21"/>
      <c r="S185" s="51"/>
      <c r="T185" s="138">
        <v>1</v>
      </c>
    </row>
    <row r="186" spans="1:21" ht="16.5" hidden="1" customHeight="1" x14ac:dyDescent="0.3">
      <c r="A186" s="19" t="s">
        <v>1869</v>
      </c>
      <c r="B186" s="19" t="s">
        <v>1870</v>
      </c>
      <c r="C186" s="21">
        <v>0</v>
      </c>
      <c r="D186" s="51">
        <v>0</v>
      </c>
      <c r="E186" s="21">
        <v>0</v>
      </c>
      <c r="F186" s="21">
        <v>0</v>
      </c>
      <c r="G186" s="51">
        <v>0</v>
      </c>
      <c r="H186" s="21">
        <v>0</v>
      </c>
      <c r="I186" s="21">
        <v>0</v>
      </c>
      <c r="J186" s="51">
        <v>0</v>
      </c>
      <c r="K186" s="44"/>
      <c r="L186" s="21">
        <v>0</v>
      </c>
      <c r="M186" s="51">
        <v>0</v>
      </c>
      <c r="N186" s="21">
        <v>0</v>
      </c>
      <c r="O186" s="21">
        <v>0</v>
      </c>
      <c r="P186" s="51">
        <v>0</v>
      </c>
      <c r="Q186" s="21">
        <v>0</v>
      </c>
      <c r="R186" s="21">
        <v>0</v>
      </c>
      <c r="S186" s="51">
        <v>0</v>
      </c>
      <c r="T186" s="138">
        <v>2</v>
      </c>
    </row>
    <row r="187" spans="1:21" ht="16.5" hidden="1" customHeight="1" x14ac:dyDescent="0.3">
      <c r="A187" s="19" t="s">
        <v>358</v>
      </c>
      <c r="B187" s="19" t="s">
        <v>1871</v>
      </c>
      <c r="C187" s="21">
        <v>0</v>
      </c>
      <c r="D187" s="51">
        <v>0</v>
      </c>
      <c r="E187" s="21">
        <v>0</v>
      </c>
      <c r="F187" s="21">
        <v>0</v>
      </c>
      <c r="G187" s="51">
        <v>0</v>
      </c>
      <c r="H187" s="21">
        <v>0</v>
      </c>
      <c r="I187" s="21">
        <v>0</v>
      </c>
      <c r="J187" s="51">
        <v>0</v>
      </c>
      <c r="K187" s="44"/>
      <c r="L187" s="21">
        <v>0</v>
      </c>
      <c r="M187" s="51">
        <v>0</v>
      </c>
      <c r="N187" s="21">
        <v>0</v>
      </c>
      <c r="O187" s="21">
        <v>0</v>
      </c>
      <c r="P187" s="51">
        <v>0</v>
      </c>
      <c r="Q187" s="21">
        <v>0</v>
      </c>
      <c r="R187" s="21">
        <v>0</v>
      </c>
      <c r="S187" s="51">
        <v>0</v>
      </c>
      <c r="T187" s="138">
        <v>2</v>
      </c>
    </row>
    <row r="188" spans="1:21" ht="16.5" hidden="1" customHeight="1" x14ac:dyDescent="0.3">
      <c r="A188" s="19" t="s">
        <v>1872</v>
      </c>
      <c r="B188" s="19" t="s">
        <v>1873</v>
      </c>
      <c r="C188" s="21">
        <v>0</v>
      </c>
      <c r="D188" s="51">
        <v>0</v>
      </c>
      <c r="E188" s="21">
        <v>0</v>
      </c>
      <c r="F188" s="21">
        <v>0</v>
      </c>
      <c r="G188" s="51">
        <v>0</v>
      </c>
      <c r="H188" s="21">
        <v>0</v>
      </c>
      <c r="I188" s="21">
        <v>0</v>
      </c>
      <c r="J188" s="51">
        <v>0</v>
      </c>
      <c r="K188" s="44"/>
      <c r="L188" s="21">
        <v>0</v>
      </c>
      <c r="M188" s="51">
        <v>0</v>
      </c>
      <c r="N188" s="21">
        <v>0</v>
      </c>
      <c r="O188" s="21">
        <v>0</v>
      </c>
      <c r="P188" s="51">
        <v>0</v>
      </c>
      <c r="Q188" s="21">
        <v>0</v>
      </c>
      <c r="R188" s="21">
        <v>0</v>
      </c>
      <c r="S188" s="51">
        <v>0</v>
      </c>
      <c r="T188" s="138">
        <v>2</v>
      </c>
    </row>
    <row r="189" spans="1:21" ht="16.5" customHeight="1" x14ac:dyDescent="0.3">
      <c r="A189" s="19" t="s">
        <v>1874</v>
      </c>
      <c r="B189" s="19" t="s">
        <v>1875</v>
      </c>
      <c r="C189" s="41">
        <v>1488.68</v>
      </c>
      <c r="D189" s="51">
        <v>0.43235990299580329</v>
      </c>
      <c r="E189" s="41">
        <v>826</v>
      </c>
      <c r="F189" s="41">
        <v>-662.68000000000006</v>
      </c>
      <c r="G189" s="51">
        <v>0.27990511690952219</v>
      </c>
      <c r="H189" s="41">
        <v>150.22</v>
      </c>
      <c r="I189" s="41">
        <v>-1338.46</v>
      </c>
      <c r="J189" s="51">
        <v>0.41693033583125172</v>
      </c>
      <c r="K189" s="44"/>
      <c r="L189" s="41">
        <v>10293.390000000001</v>
      </c>
      <c r="M189" s="51">
        <v>0.30571725744617412</v>
      </c>
      <c r="N189" s="41">
        <v>16998</v>
      </c>
      <c r="O189" s="41">
        <v>6704.6099999999988</v>
      </c>
      <c r="P189" s="51">
        <v>0.28000065890259773</v>
      </c>
      <c r="Q189" s="41">
        <v>5188.43</v>
      </c>
      <c r="R189" s="41">
        <v>-5104.9600000000009</v>
      </c>
      <c r="S189" s="51">
        <v>0.3323245288723039</v>
      </c>
      <c r="T189" s="138">
        <v>1</v>
      </c>
    </row>
    <row r="190" spans="1:21" ht="16.5" customHeight="1" x14ac:dyDescent="0.3">
      <c r="B190" s="19" t="s">
        <v>359</v>
      </c>
      <c r="C190" s="57">
        <v>1488.68</v>
      </c>
      <c r="D190" s="51">
        <v>0.43235990299580329</v>
      </c>
      <c r="E190" s="57">
        <v>826</v>
      </c>
      <c r="F190" s="57">
        <v>-662.68000000000006</v>
      </c>
      <c r="G190" s="51">
        <v>0.27990511690952219</v>
      </c>
      <c r="H190" s="57">
        <v>150.22</v>
      </c>
      <c r="I190" s="57">
        <v>-1338.46</v>
      </c>
      <c r="J190" s="51">
        <v>0.41693033583125172</v>
      </c>
      <c r="K190" s="44"/>
      <c r="L190" s="57">
        <v>10293.390000000001</v>
      </c>
      <c r="M190" s="51">
        <v>0.30571725744617412</v>
      </c>
      <c r="N190" s="57">
        <v>16998</v>
      </c>
      <c r="O190" s="57">
        <v>6704.6099999999988</v>
      </c>
      <c r="P190" s="51">
        <v>0.28000065890259773</v>
      </c>
      <c r="Q190" s="57">
        <v>5188.43</v>
      </c>
      <c r="R190" s="57">
        <v>-5104.9600000000009</v>
      </c>
      <c r="S190" s="51">
        <v>0.3323245288723039</v>
      </c>
      <c r="T190" s="138">
        <v>1</v>
      </c>
    </row>
    <row r="191" spans="1:21" ht="16.5" customHeight="1" x14ac:dyDescent="0.3">
      <c r="B191" s="19" t="s">
        <v>312</v>
      </c>
      <c r="C191" s="21"/>
      <c r="D191" s="43"/>
      <c r="E191" s="21"/>
      <c r="F191" s="21"/>
      <c r="G191" s="43"/>
      <c r="H191" s="21"/>
      <c r="I191" s="21"/>
      <c r="J191" s="43"/>
      <c r="K191" s="44"/>
      <c r="L191" s="21"/>
      <c r="M191" s="43"/>
      <c r="N191" s="21"/>
      <c r="O191" s="21"/>
      <c r="P191" s="43"/>
      <c r="Q191" s="21"/>
      <c r="R191" s="21"/>
      <c r="S191" s="43"/>
      <c r="T191" s="138">
        <v>1</v>
      </c>
    </row>
    <row r="192" spans="1:21" ht="16.5" hidden="1" customHeight="1" x14ac:dyDescent="0.35">
      <c r="B192" s="30" t="s">
        <v>360</v>
      </c>
      <c r="C192" s="21"/>
      <c r="D192" s="43"/>
      <c r="E192" s="21"/>
      <c r="F192" s="21"/>
      <c r="G192" s="43"/>
      <c r="H192" s="21"/>
      <c r="I192" s="21"/>
      <c r="J192" s="43"/>
      <c r="K192" s="44"/>
      <c r="L192" s="21"/>
      <c r="M192" s="43"/>
      <c r="N192" s="21"/>
      <c r="O192" s="21"/>
      <c r="P192" s="43"/>
      <c r="Q192" s="21"/>
      <c r="R192" s="21"/>
      <c r="S192" s="43"/>
      <c r="T192" s="138">
        <v>2</v>
      </c>
      <c r="U192" s="134">
        <v>0</v>
      </c>
    </row>
    <row r="193" spans="1:21" ht="16.5" hidden="1" customHeight="1" x14ac:dyDescent="0.3">
      <c r="A193" s="19" t="s">
        <v>361</v>
      </c>
      <c r="B193" s="19" t="s">
        <v>1876</v>
      </c>
      <c r="C193" s="21">
        <v>0</v>
      </c>
      <c r="D193" s="55">
        <v>0</v>
      </c>
      <c r="E193" s="21">
        <v>0</v>
      </c>
      <c r="F193" s="21">
        <v>0</v>
      </c>
      <c r="G193" s="55">
        <v>0</v>
      </c>
      <c r="H193" s="21">
        <v>0</v>
      </c>
      <c r="I193" s="21">
        <v>0</v>
      </c>
      <c r="J193" s="55">
        <v>0</v>
      </c>
      <c r="K193" s="44"/>
      <c r="L193" s="21">
        <v>0</v>
      </c>
      <c r="M193" s="55">
        <v>0</v>
      </c>
      <c r="N193" s="21">
        <v>0</v>
      </c>
      <c r="O193" s="21">
        <v>0</v>
      </c>
      <c r="P193" s="55">
        <v>0</v>
      </c>
      <c r="Q193" s="21">
        <v>0</v>
      </c>
      <c r="R193" s="21">
        <v>0</v>
      </c>
      <c r="S193" s="55">
        <v>0</v>
      </c>
      <c r="T193" s="138">
        <v>2</v>
      </c>
    </row>
    <row r="194" spans="1:21" ht="16.5" hidden="1" customHeight="1" x14ac:dyDescent="0.3">
      <c r="A194" s="19" t="s">
        <v>362</v>
      </c>
      <c r="B194" s="19" t="s">
        <v>1877</v>
      </c>
      <c r="C194" s="21">
        <v>0</v>
      </c>
      <c r="D194" s="55">
        <v>0</v>
      </c>
      <c r="E194" s="21">
        <v>0</v>
      </c>
      <c r="F194" s="21">
        <v>0</v>
      </c>
      <c r="G194" s="55">
        <v>0</v>
      </c>
      <c r="H194" s="21">
        <v>0</v>
      </c>
      <c r="I194" s="21">
        <v>0</v>
      </c>
      <c r="J194" s="55">
        <v>0</v>
      </c>
      <c r="K194" s="44"/>
      <c r="L194" s="21">
        <v>0</v>
      </c>
      <c r="M194" s="55">
        <v>0</v>
      </c>
      <c r="N194" s="21">
        <v>0</v>
      </c>
      <c r="O194" s="21">
        <v>0</v>
      </c>
      <c r="P194" s="55">
        <v>0</v>
      </c>
      <c r="Q194" s="21">
        <v>0</v>
      </c>
      <c r="R194" s="21">
        <v>0</v>
      </c>
      <c r="S194" s="55">
        <v>0</v>
      </c>
      <c r="T194" s="138">
        <v>2</v>
      </c>
    </row>
    <row r="195" spans="1:21" ht="16.5" hidden="1" customHeight="1" x14ac:dyDescent="0.3">
      <c r="A195" s="19" t="s">
        <v>363</v>
      </c>
      <c r="B195" s="19" t="s">
        <v>1878</v>
      </c>
      <c r="C195" s="21">
        <v>0</v>
      </c>
      <c r="D195" s="55">
        <v>0</v>
      </c>
      <c r="E195" s="21">
        <v>0</v>
      </c>
      <c r="F195" s="21">
        <v>0</v>
      </c>
      <c r="G195" s="55">
        <v>0</v>
      </c>
      <c r="H195" s="21">
        <v>0</v>
      </c>
      <c r="I195" s="21">
        <v>0</v>
      </c>
      <c r="J195" s="55">
        <v>0</v>
      </c>
      <c r="K195" s="44"/>
      <c r="L195" s="21">
        <v>0</v>
      </c>
      <c r="M195" s="55">
        <v>0</v>
      </c>
      <c r="N195" s="21">
        <v>0</v>
      </c>
      <c r="O195" s="21">
        <v>0</v>
      </c>
      <c r="P195" s="55">
        <v>0</v>
      </c>
      <c r="Q195" s="21">
        <v>0</v>
      </c>
      <c r="R195" s="21">
        <v>0</v>
      </c>
      <c r="S195" s="55">
        <v>0</v>
      </c>
      <c r="T195" s="138">
        <v>2</v>
      </c>
    </row>
    <row r="196" spans="1:21" ht="16.5" hidden="1" customHeight="1" x14ac:dyDescent="0.3">
      <c r="A196" s="19" t="s">
        <v>364</v>
      </c>
      <c r="B196" s="19" t="s">
        <v>1879</v>
      </c>
      <c r="C196" s="41">
        <v>0</v>
      </c>
      <c r="D196" s="55">
        <v>0</v>
      </c>
      <c r="E196" s="41">
        <v>0</v>
      </c>
      <c r="F196" s="41">
        <v>0</v>
      </c>
      <c r="G196" s="55">
        <v>0</v>
      </c>
      <c r="H196" s="41">
        <v>0</v>
      </c>
      <c r="I196" s="41">
        <v>0</v>
      </c>
      <c r="J196" s="55">
        <v>0</v>
      </c>
      <c r="K196" s="44"/>
      <c r="L196" s="41">
        <v>0</v>
      </c>
      <c r="M196" s="55">
        <v>0</v>
      </c>
      <c r="N196" s="41">
        <v>0</v>
      </c>
      <c r="O196" s="41">
        <v>0</v>
      </c>
      <c r="P196" s="55">
        <v>0</v>
      </c>
      <c r="Q196" s="41">
        <v>0</v>
      </c>
      <c r="R196" s="41">
        <v>0</v>
      </c>
      <c r="S196" s="55">
        <v>0</v>
      </c>
      <c r="T196" s="138">
        <v>2</v>
      </c>
    </row>
    <row r="197" spans="1:21" ht="16.5" hidden="1" customHeight="1" x14ac:dyDescent="0.3">
      <c r="B197" s="19" t="s">
        <v>365</v>
      </c>
      <c r="C197" s="21">
        <v>0</v>
      </c>
      <c r="D197" s="55">
        <v>0</v>
      </c>
      <c r="E197" s="21">
        <v>0</v>
      </c>
      <c r="F197" s="21">
        <v>0</v>
      </c>
      <c r="G197" s="55">
        <v>0</v>
      </c>
      <c r="H197" s="21">
        <v>0</v>
      </c>
      <c r="I197" s="21">
        <v>0</v>
      </c>
      <c r="J197" s="55">
        <v>0</v>
      </c>
      <c r="K197" s="44"/>
      <c r="L197" s="21">
        <v>0</v>
      </c>
      <c r="M197" s="55">
        <v>0</v>
      </c>
      <c r="N197" s="21">
        <v>0</v>
      </c>
      <c r="O197" s="21">
        <v>0</v>
      </c>
      <c r="P197" s="55">
        <v>0</v>
      </c>
      <c r="Q197" s="21">
        <v>0</v>
      </c>
      <c r="R197" s="21">
        <v>0</v>
      </c>
      <c r="S197" s="55">
        <v>0</v>
      </c>
      <c r="T197" s="138">
        <v>2</v>
      </c>
    </row>
    <row r="198" spans="1:21" ht="16.5" hidden="1" customHeight="1" x14ac:dyDescent="0.3">
      <c r="C198" s="21"/>
      <c r="D198" s="55"/>
      <c r="E198" s="21"/>
      <c r="F198" s="21"/>
      <c r="G198" s="55"/>
      <c r="H198" s="21"/>
      <c r="I198" s="21"/>
      <c r="J198" s="55"/>
      <c r="K198" s="44"/>
      <c r="L198" s="21"/>
      <c r="M198" s="55"/>
      <c r="N198" s="21"/>
      <c r="O198" s="21"/>
      <c r="P198" s="55"/>
      <c r="Q198" s="21"/>
      <c r="R198" s="21"/>
      <c r="S198" s="55"/>
      <c r="T198" s="138">
        <v>2</v>
      </c>
    </row>
    <row r="199" spans="1:21" ht="16.5" hidden="1" customHeight="1" x14ac:dyDescent="0.35">
      <c r="B199" s="30" t="s">
        <v>1880</v>
      </c>
      <c r="C199" s="21"/>
      <c r="D199" s="55"/>
      <c r="E199" s="21"/>
      <c r="F199" s="21"/>
      <c r="G199" s="55"/>
      <c r="H199" s="21"/>
      <c r="I199" s="21"/>
      <c r="J199" s="55"/>
      <c r="K199" s="44"/>
      <c r="L199" s="21"/>
      <c r="M199" s="55"/>
      <c r="N199" s="21"/>
      <c r="O199" s="21"/>
      <c r="P199" s="55"/>
      <c r="Q199" s="21"/>
      <c r="R199" s="21"/>
      <c r="S199" s="55"/>
      <c r="T199" s="152">
        <v>2</v>
      </c>
      <c r="U199" s="19"/>
    </row>
    <row r="200" spans="1:21" ht="16.5" hidden="1" customHeight="1" x14ac:dyDescent="0.3">
      <c r="A200" s="19" t="s">
        <v>1628</v>
      </c>
      <c r="B200" s="19" t="s">
        <v>1881</v>
      </c>
      <c r="C200" s="21">
        <v>0</v>
      </c>
      <c r="D200" s="38" t="s">
        <v>2230</v>
      </c>
      <c r="E200" s="21">
        <v>0</v>
      </c>
      <c r="F200" s="21">
        <v>0</v>
      </c>
      <c r="G200" s="38" t="s">
        <v>2230</v>
      </c>
      <c r="H200" s="21">
        <v>0</v>
      </c>
      <c r="I200" s="21">
        <v>0</v>
      </c>
      <c r="J200" s="38" t="s">
        <v>2230</v>
      </c>
      <c r="K200" s="44"/>
      <c r="L200" s="21">
        <v>0</v>
      </c>
      <c r="M200" s="38" t="s">
        <v>2230</v>
      </c>
      <c r="N200" s="21">
        <v>0</v>
      </c>
      <c r="O200" s="21">
        <v>0</v>
      </c>
      <c r="P200" s="38" t="s">
        <v>2230</v>
      </c>
      <c r="Q200" s="21">
        <v>0</v>
      </c>
      <c r="R200" s="21">
        <v>0</v>
      </c>
      <c r="S200" s="38" t="s">
        <v>2230</v>
      </c>
      <c r="T200" s="138">
        <v>2</v>
      </c>
    </row>
    <row r="201" spans="1:21" ht="16.5" hidden="1" customHeight="1" x14ac:dyDescent="0.3">
      <c r="A201" s="19" t="s">
        <v>1629</v>
      </c>
      <c r="B201" s="19" t="s">
        <v>1882</v>
      </c>
      <c r="C201" s="21">
        <v>0</v>
      </c>
      <c r="D201" s="38" t="s">
        <v>2230</v>
      </c>
      <c r="E201" s="21">
        <v>0</v>
      </c>
      <c r="F201" s="21">
        <v>0</v>
      </c>
      <c r="G201" s="38" t="s">
        <v>2230</v>
      </c>
      <c r="H201" s="21">
        <v>0</v>
      </c>
      <c r="I201" s="21">
        <v>0</v>
      </c>
      <c r="J201" s="38" t="s">
        <v>2230</v>
      </c>
      <c r="K201" s="44"/>
      <c r="L201" s="21">
        <v>0</v>
      </c>
      <c r="M201" s="38" t="s">
        <v>2230</v>
      </c>
      <c r="N201" s="21">
        <v>0</v>
      </c>
      <c r="O201" s="21">
        <v>0</v>
      </c>
      <c r="P201" s="38" t="s">
        <v>2230</v>
      </c>
      <c r="Q201" s="21">
        <v>0</v>
      </c>
      <c r="R201" s="21">
        <v>0</v>
      </c>
      <c r="S201" s="38" t="s">
        <v>2230</v>
      </c>
      <c r="T201" s="138">
        <v>2</v>
      </c>
    </row>
    <row r="202" spans="1:21" ht="16.5" hidden="1" customHeight="1" x14ac:dyDescent="0.3">
      <c r="A202" s="19" t="s">
        <v>366</v>
      </c>
      <c r="B202" s="19" t="s">
        <v>1883</v>
      </c>
      <c r="C202" s="21">
        <v>0</v>
      </c>
      <c r="D202" s="38" t="s">
        <v>2230</v>
      </c>
      <c r="E202" s="21">
        <v>0</v>
      </c>
      <c r="F202" s="21">
        <v>0</v>
      </c>
      <c r="G202" s="38" t="s">
        <v>2230</v>
      </c>
      <c r="H202" s="21">
        <v>0</v>
      </c>
      <c r="I202" s="21">
        <v>0</v>
      </c>
      <c r="J202" s="38" t="s">
        <v>2230</v>
      </c>
      <c r="K202" s="44"/>
      <c r="L202" s="21">
        <v>0</v>
      </c>
      <c r="M202" s="38" t="s">
        <v>2230</v>
      </c>
      <c r="N202" s="21">
        <v>0</v>
      </c>
      <c r="O202" s="21">
        <v>0</v>
      </c>
      <c r="P202" s="38" t="s">
        <v>2230</v>
      </c>
      <c r="Q202" s="21">
        <v>0</v>
      </c>
      <c r="R202" s="21">
        <v>0</v>
      </c>
      <c r="S202" s="38" t="s">
        <v>2230</v>
      </c>
      <c r="T202" s="138">
        <v>2</v>
      </c>
    </row>
    <row r="203" spans="1:21" ht="16.5" hidden="1" customHeight="1" x14ac:dyDescent="0.3">
      <c r="A203" s="19" t="s">
        <v>367</v>
      </c>
      <c r="B203" s="19" t="s">
        <v>1884</v>
      </c>
      <c r="C203" s="21">
        <v>0</v>
      </c>
      <c r="D203" s="38" t="s">
        <v>2230</v>
      </c>
      <c r="E203" s="21">
        <v>0</v>
      </c>
      <c r="F203" s="21">
        <v>0</v>
      </c>
      <c r="G203" s="38" t="s">
        <v>2230</v>
      </c>
      <c r="H203" s="21">
        <v>0</v>
      </c>
      <c r="I203" s="21">
        <v>0</v>
      </c>
      <c r="J203" s="38" t="s">
        <v>2230</v>
      </c>
      <c r="K203" s="44"/>
      <c r="L203" s="21">
        <v>0</v>
      </c>
      <c r="M203" s="38" t="s">
        <v>2230</v>
      </c>
      <c r="N203" s="21">
        <v>0</v>
      </c>
      <c r="O203" s="21">
        <v>0</v>
      </c>
      <c r="P203" s="38" t="s">
        <v>2230</v>
      </c>
      <c r="Q203" s="21">
        <v>0</v>
      </c>
      <c r="R203" s="21">
        <v>0</v>
      </c>
      <c r="S203" s="38" t="s">
        <v>2230</v>
      </c>
      <c r="T203" s="138">
        <v>2</v>
      </c>
    </row>
    <row r="204" spans="1:21" ht="16.5" hidden="1" customHeight="1" x14ac:dyDescent="0.3">
      <c r="A204" s="19" t="s">
        <v>369</v>
      </c>
      <c r="B204" s="19" t="s">
        <v>1885</v>
      </c>
      <c r="C204" s="21">
        <v>0</v>
      </c>
      <c r="D204" s="38" t="s">
        <v>2230</v>
      </c>
      <c r="E204" s="21">
        <v>0</v>
      </c>
      <c r="F204" s="21">
        <v>0</v>
      </c>
      <c r="G204" s="38" t="s">
        <v>2230</v>
      </c>
      <c r="H204" s="21">
        <v>0</v>
      </c>
      <c r="I204" s="21">
        <v>0</v>
      </c>
      <c r="J204" s="38" t="s">
        <v>2230</v>
      </c>
      <c r="K204" s="44"/>
      <c r="L204" s="21">
        <v>0</v>
      </c>
      <c r="M204" s="38" t="s">
        <v>2230</v>
      </c>
      <c r="N204" s="21">
        <v>0</v>
      </c>
      <c r="O204" s="21">
        <v>0</v>
      </c>
      <c r="P204" s="38" t="s">
        <v>2230</v>
      </c>
      <c r="Q204" s="21">
        <v>0</v>
      </c>
      <c r="R204" s="21">
        <v>0</v>
      </c>
      <c r="S204" s="38" t="s">
        <v>2230</v>
      </c>
      <c r="T204" s="138">
        <v>2</v>
      </c>
      <c r="U204" s="19"/>
    </row>
    <row r="205" spans="1:21" ht="16.5" hidden="1" customHeight="1" x14ac:dyDescent="0.3">
      <c r="A205" s="19" t="s">
        <v>1630</v>
      </c>
      <c r="B205" s="19" t="s">
        <v>1886</v>
      </c>
      <c r="C205" s="21">
        <v>0</v>
      </c>
      <c r="D205" s="38" t="s">
        <v>2230</v>
      </c>
      <c r="E205" s="21">
        <v>0</v>
      </c>
      <c r="F205" s="21">
        <v>0</v>
      </c>
      <c r="G205" s="38" t="s">
        <v>2230</v>
      </c>
      <c r="H205" s="21">
        <v>0</v>
      </c>
      <c r="I205" s="21">
        <v>0</v>
      </c>
      <c r="J205" s="38" t="s">
        <v>2230</v>
      </c>
      <c r="K205" s="44"/>
      <c r="L205" s="21">
        <v>0</v>
      </c>
      <c r="M205" s="38" t="s">
        <v>2230</v>
      </c>
      <c r="N205" s="21">
        <v>0</v>
      </c>
      <c r="O205" s="21">
        <v>0</v>
      </c>
      <c r="P205" s="38" t="s">
        <v>2230</v>
      </c>
      <c r="Q205" s="21">
        <v>0</v>
      </c>
      <c r="R205" s="21">
        <v>0</v>
      </c>
      <c r="S205" s="38" t="s">
        <v>2230</v>
      </c>
      <c r="T205" s="138">
        <v>2</v>
      </c>
      <c r="U205" s="19"/>
    </row>
    <row r="206" spans="1:21" ht="16.5" hidden="1" customHeight="1" x14ac:dyDescent="0.3">
      <c r="A206" s="19" t="s">
        <v>368</v>
      </c>
      <c r="B206" s="19" t="s">
        <v>1887</v>
      </c>
      <c r="C206" s="21">
        <v>0</v>
      </c>
      <c r="D206" s="38" t="s">
        <v>2230</v>
      </c>
      <c r="E206" s="21">
        <v>0</v>
      </c>
      <c r="F206" s="21">
        <v>0</v>
      </c>
      <c r="G206" s="38" t="s">
        <v>2230</v>
      </c>
      <c r="H206" s="21">
        <v>0</v>
      </c>
      <c r="I206" s="21">
        <v>0</v>
      </c>
      <c r="J206" s="38" t="s">
        <v>2230</v>
      </c>
      <c r="K206" s="44"/>
      <c r="L206" s="21">
        <v>0</v>
      </c>
      <c r="M206" s="38" t="s">
        <v>2230</v>
      </c>
      <c r="N206" s="21">
        <v>0</v>
      </c>
      <c r="O206" s="21">
        <v>0</v>
      </c>
      <c r="P206" s="38" t="s">
        <v>2230</v>
      </c>
      <c r="Q206" s="21">
        <v>0</v>
      </c>
      <c r="R206" s="21">
        <v>0</v>
      </c>
      <c r="S206" s="38" t="s">
        <v>2230</v>
      </c>
      <c r="T206" s="138">
        <v>2</v>
      </c>
    </row>
    <row r="207" spans="1:21" ht="16.5" hidden="1" customHeight="1" x14ac:dyDescent="0.3">
      <c r="A207" s="19" t="s">
        <v>1631</v>
      </c>
      <c r="B207" s="19" t="s">
        <v>1888</v>
      </c>
      <c r="C207" s="21">
        <v>0</v>
      </c>
      <c r="D207" s="38" t="s">
        <v>2230</v>
      </c>
      <c r="E207" s="21">
        <v>0</v>
      </c>
      <c r="F207" s="21">
        <v>0</v>
      </c>
      <c r="G207" s="38" t="s">
        <v>2230</v>
      </c>
      <c r="H207" s="21">
        <v>0</v>
      </c>
      <c r="I207" s="21">
        <v>0</v>
      </c>
      <c r="J207" s="38" t="s">
        <v>2230</v>
      </c>
      <c r="K207" s="44"/>
      <c r="L207" s="21">
        <v>0</v>
      </c>
      <c r="M207" s="38" t="s">
        <v>2230</v>
      </c>
      <c r="N207" s="21">
        <v>0</v>
      </c>
      <c r="O207" s="21">
        <v>0</v>
      </c>
      <c r="P207" s="38" t="s">
        <v>2230</v>
      </c>
      <c r="Q207" s="21">
        <v>0</v>
      </c>
      <c r="R207" s="21">
        <v>0</v>
      </c>
      <c r="S207" s="38" t="s">
        <v>2230</v>
      </c>
      <c r="T207" s="138">
        <v>2</v>
      </c>
    </row>
    <row r="208" spans="1:21" ht="16.5" hidden="1" customHeight="1" x14ac:dyDescent="0.3">
      <c r="A208" s="19" t="s">
        <v>1211</v>
      </c>
      <c r="B208" s="19" t="s">
        <v>1889</v>
      </c>
      <c r="C208" s="21">
        <v>0</v>
      </c>
      <c r="D208" s="38" t="s">
        <v>2230</v>
      </c>
      <c r="E208" s="21">
        <v>0</v>
      </c>
      <c r="F208" s="21">
        <v>0</v>
      </c>
      <c r="G208" s="38" t="s">
        <v>2230</v>
      </c>
      <c r="H208" s="21">
        <v>0</v>
      </c>
      <c r="I208" s="21">
        <v>0</v>
      </c>
      <c r="J208" s="38" t="s">
        <v>2230</v>
      </c>
      <c r="K208" s="44"/>
      <c r="L208" s="21">
        <v>0</v>
      </c>
      <c r="M208" s="38" t="s">
        <v>2230</v>
      </c>
      <c r="N208" s="21">
        <v>0</v>
      </c>
      <c r="O208" s="21">
        <v>0</v>
      </c>
      <c r="P208" s="38" t="s">
        <v>2230</v>
      </c>
      <c r="Q208" s="21">
        <v>0</v>
      </c>
      <c r="R208" s="21">
        <v>0</v>
      </c>
      <c r="S208" s="38" t="s">
        <v>2230</v>
      </c>
      <c r="T208" s="138">
        <v>2</v>
      </c>
    </row>
    <row r="209" spans="1:21" ht="16.5" hidden="1" customHeight="1" x14ac:dyDescent="0.3">
      <c r="A209" s="19" t="s">
        <v>1212</v>
      </c>
      <c r="B209" s="19" t="s">
        <v>1890</v>
      </c>
      <c r="C209" s="21">
        <v>0</v>
      </c>
      <c r="D209" s="38" t="s">
        <v>2230</v>
      </c>
      <c r="E209" s="21">
        <v>0</v>
      </c>
      <c r="F209" s="21">
        <v>0</v>
      </c>
      <c r="G209" s="38" t="s">
        <v>2230</v>
      </c>
      <c r="H209" s="21">
        <v>0</v>
      </c>
      <c r="I209" s="21">
        <v>0</v>
      </c>
      <c r="J209" s="38" t="s">
        <v>2230</v>
      </c>
      <c r="K209" s="44"/>
      <c r="L209" s="21">
        <v>0</v>
      </c>
      <c r="M209" s="38" t="s">
        <v>2230</v>
      </c>
      <c r="N209" s="21">
        <v>0</v>
      </c>
      <c r="O209" s="21">
        <v>0</v>
      </c>
      <c r="P209" s="38" t="s">
        <v>2230</v>
      </c>
      <c r="Q209" s="21">
        <v>0</v>
      </c>
      <c r="R209" s="21">
        <v>0</v>
      </c>
      <c r="S209" s="38" t="s">
        <v>2230</v>
      </c>
      <c r="T209" s="138">
        <v>2</v>
      </c>
    </row>
    <row r="210" spans="1:21" ht="16.5" hidden="1" customHeight="1" x14ac:dyDescent="0.3">
      <c r="A210" s="19" t="s">
        <v>1213</v>
      </c>
      <c r="B210" s="19" t="s">
        <v>1891</v>
      </c>
      <c r="C210" s="21">
        <v>0</v>
      </c>
      <c r="D210" s="38" t="s">
        <v>2230</v>
      </c>
      <c r="E210" s="21">
        <v>0</v>
      </c>
      <c r="F210" s="21">
        <v>0</v>
      </c>
      <c r="G210" s="38" t="s">
        <v>2230</v>
      </c>
      <c r="H210" s="21">
        <v>0</v>
      </c>
      <c r="I210" s="21">
        <v>0</v>
      </c>
      <c r="J210" s="38" t="s">
        <v>2230</v>
      </c>
      <c r="K210" s="44"/>
      <c r="L210" s="21">
        <v>0</v>
      </c>
      <c r="M210" s="38" t="s">
        <v>2230</v>
      </c>
      <c r="N210" s="21">
        <v>0</v>
      </c>
      <c r="O210" s="21">
        <v>0</v>
      </c>
      <c r="P210" s="38" t="s">
        <v>2230</v>
      </c>
      <c r="Q210" s="21">
        <v>0</v>
      </c>
      <c r="R210" s="21">
        <v>0</v>
      </c>
      <c r="S210" s="38" t="s">
        <v>2230</v>
      </c>
      <c r="T210" s="138">
        <v>2</v>
      </c>
    </row>
    <row r="211" spans="1:21" ht="16.5" hidden="1" customHeight="1" x14ac:dyDescent="0.3">
      <c r="A211" s="19" t="s">
        <v>1214</v>
      </c>
      <c r="B211" s="19" t="s">
        <v>1892</v>
      </c>
      <c r="C211" s="21">
        <v>0</v>
      </c>
      <c r="D211" s="38" t="s">
        <v>2230</v>
      </c>
      <c r="E211" s="21">
        <v>0</v>
      </c>
      <c r="F211" s="21">
        <v>0</v>
      </c>
      <c r="G211" s="38" t="s">
        <v>2230</v>
      </c>
      <c r="H211" s="21">
        <v>0</v>
      </c>
      <c r="I211" s="21">
        <v>0</v>
      </c>
      <c r="J211" s="38" t="s">
        <v>2230</v>
      </c>
      <c r="K211" s="44"/>
      <c r="L211" s="21">
        <v>0</v>
      </c>
      <c r="M211" s="38" t="s">
        <v>2230</v>
      </c>
      <c r="N211" s="21">
        <v>0</v>
      </c>
      <c r="O211" s="21">
        <v>0</v>
      </c>
      <c r="P211" s="38" t="s">
        <v>2230</v>
      </c>
      <c r="Q211" s="21">
        <v>0</v>
      </c>
      <c r="R211" s="21">
        <v>0</v>
      </c>
      <c r="S211" s="38" t="s">
        <v>2230</v>
      </c>
      <c r="T211" s="138">
        <v>2</v>
      </c>
    </row>
    <row r="212" spans="1:21" ht="16.5" hidden="1" customHeight="1" x14ac:dyDescent="0.3">
      <c r="A212" s="19" t="s">
        <v>1215</v>
      </c>
      <c r="B212" s="19" t="s">
        <v>1893</v>
      </c>
      <c r="C212" s="21">
        <v>0</v>
      </c>
      <c r="D212" s="38" t="s">
        <v>2230</v>
      </c>
      <c r="E212" s="21">
        <v>0</v>
      </c>
      <c r="F212" s="21">
        <v>0</v>
      </c>
      <c r="G212" s="38" t="s">
        <v>2230</v>
      </c>
      <c r="H212" s="21">
        <v>0</v>
      </c>
      <c r="I212" s="21">
        <v>0</v>
      </c>
      <c r="J212" s="38" t="s">
        <v>2230</v>
      </c>
      <c r="K212" s="44"/>
      <c r="L212" s="21">
        <v>0</v>
      </c>
      <c r="M212" s="38" t="s">
        <v>2230</v>
      </c>
      <c r="N212" s="21">
        <v>0</v>
      </c>
      <c r="O212" s="21">
        <v>0</v>
      </c>
      <c r="P212" s="38" t="s">
        <v>2230</v>
      </c>
      <c r="Q212" s="21">
        <v>0</v>
      </c>
      <c r="R212" s="21">
        <v>0</v>
      </c>
      <c r="S212" s="38" t="s">
        <v>2230</v>
      </c>
      <c r="T212" s="138">
        <v>2</v>
      </c>
    </row>
    <row r="213" spans="1:21" ht="16.5" hidden="1" customHeight="1" x14ac:dyDescent="0.3">
      <c r="A213" s="19" t="s">
        <v>1216</v>
      </c>
      <c r="B213" s="19" t="s">
        <v>1894</v>
      </c>
      <c r="C213" s="41">
        <v>0</v>
      </c>
      <c r="D213" s="38" t="s">
        <v>2230</v>
      </c>
      <c r="E213" s="41">
        <v>0</v>
      </c>
      <c r="F213" s="41">
        <v>0</v>
      </c>
      <c r="G213" s="38" t="s">
        <v>2230</v>
      </c>
      <c r="H213" s="41">
        <v>0</v>
      </c>
      <c r="I213" s="41">
        <v>0</v>
      </c>
      <c r="J213" s="38" t="s">
        <v>2230</v>
      </c>
      <c r="K213" s="44"/>
      <c r="L213" s="41">
        <v>0</v>
      </c>
      <c r="M213" s="38" t="s">
        <v>2230</v>
      </c>
      <c r="N213" s="41">
        <v>0</v>
      </c>
      <c r="O213" s="41">
        <v>0</v>
      </c>
      <c r="P213" s="38" t="s">
        <v>2230</v>
      </c>
      <c r="Q213" s="41">
        <v>0</v>
      </c>
      <c r="R213" s="41">
        <v>0</v>
      </c>
      <c r="S213" s="38" t="s">
        <v>2230</v>
      </c>
      <c r="T213" s="138">
        <v>2</v>
      </c>
    </row>
    <row r="214" spans="1:21" ht="16.5" hidden="1" customHeight="1" x14ac:dyDescent="0.3">
      <c r="B214" s="19" t="s">
        <v>1895</v>
      </c>
      <c r="C214" s="57">
        <v>0</v>
      </c>
      <c r="D214" s="38" t="s">
        <v>2230</v>
      </c>
      <c r="E214" s="57">
        <v>0</v>
      </c>
      <c r="F214" s="57">
        <v>0</v>
      </c>
      <c r="G214" s="38" t="s">
        <v>2230</v>
      </c>
      <c r="H214" s="57">
        <v>0</v>
      </c>
      <c r="I214" s="57">
        <v>0</v>
      </c>
      <c r="J214" s="38" t="s">
        <v>2230</v>
      </c>
      <c r="K214" s="44"/>
      <c r="L214" s="57">
        <v>0</v>
      </c>
      <c r="M214" s="38" t="s">
        <v>2230</v>
      </c>
      <c r="N214" s="57">
        <v>0</v>
      </c>
      <c r="O214" s="57">
        <v>0</v>
      </c>
      <c r="P214" s="38" t="s">
        <v>2230</v>
      </c>
      <c r="Q214" s="57">
        <v>0</v>
      </c>
      <c r="R214" s="57">
        <v>0</v>
      </c>
      <c r="S214" s="38" t="s">
        <v>2230</v>
      </c>
      <c r="T214" s="138">
        <v>2</v>
      </c>
    </row>
    <row r="215" spans="1:21" ht="16.5" hidden="1" customHeight="1" x14ac:dyDescent="0.3">
      <c r="B215" s="19" t="s">
        <v>312</v>
      </c>
      <c r="C215" s="21"/>
      <c r="D215" s="43"/>
      <c r="E215" s="21"/>
      <c r="F215" s="21"/>
      <c r="G215" s="43"/>
      <c r="H215" s="21"/>
      <c r="I215" s="21"/>
      <c r="J215" s="43"/>
      <c r="K215" s="44"/>
      <c r="L215" s="21"/>
      <c r="M215" s="43"/>
      <c r="N215" s="21"/>
      <c r="O215" s="21"/>
      <c r="P215" s="43"/>
      <c r="Q215" s="21"/>
      <c r="R215" s="21"/>
      <c r="S215" s="43"/>
      <c r="T215" s="138">
        <v>2</v>
      </c>
    </row>
    <row r="216" spans="1:21" ht="16.5" hidden="1" customHeight="1" x14ac:dyDescent="0.35">
      <c r="B216" s="30" t="s">
        <v>1449</v>
      </c>
      <c r="C216" s="21"/>
      <c r="D216" s="55"/>
      <c r="E216" s="21"/>
      <c r="F216" s="21"/>
      <c r="G216" s="55"/>
      <c r="H216" s="21"/>
      <c r="I216" s="21"/>
      <c r="J216" s="55"/>
      <c r="K216" s="44"/>
      <c r="L216" s="21"/>
      <c r="M216" s="55"/>
      <c r="N216" s="21"/>
      <c r="O216" s="21"/>
      <c r="P216" s="55"/>
      <c r="Q216" s="21"/>
      <c r="R216" s="21"/>
      <c r="S216" s="55"/>
      <c r="T216" s="152">
        <v>2</v>
      </c>
      <c r="U216" s="19"/>
    </row>
    <row r="217" spans="1:21" ht="16.5" hidden="1" customHeight="1" x14ac:dyDescent="0.3">
      <c r="A217" s="19" t="s">
        <v>1466</v>
      </c>
      <c r="B217" s="19" t="s">
        <v>1896</v>
      </c>
      <c r="C217" s="21">
        <v>0</v>
      </c>
      <c r="D217" s="38" t="s">
        <v>2230</v>
      </c>
      <c r="E217" s="21">
        <v>0</v>
      </c>
      <c r="F217" s="21">
        <v>0</v>
      </c>
      <c r="G217" s="38" t="s">
        <v>2230</v>
      </c>
      <c r="H217" s="21">
        <v>0</v>
      </c>
      <c r="I217" s="21">
        <v>0</v>
      </c>
      <c r="J217" s="38" t="s">
        <v>2230</v>
      </c>
      <c r="K217" s="44"/>
      <c r="L217" s="21">
        <v>0</v>
      </c>
      <c r="M217" s="38" t="s">
        <v>2230</v>
      </c>
      <c r="N217" s="21">
        <v>0</v>
      </c>
      <c r="O217" s="21">
        <v>0</v>
      </c>
      <c r="P217" s="38" t="s">
        <v>2230</v>
      </c>
      <c r="Q217" s="21">
        <v>0</v>
      </c>
      <c r="R217" s="21">
        <v>0</v>
      </c>
      <c r="S217" s="38" t="s">
        <v>2230</v>
      </c>
      <c r="T217" s="138">
        <v>2</v>
      </c>
    </row>
    <row r="218" spans="1:21" ht="16.5" hidden="1" customHeight="1" x14ac:dyDescent="0.3">
      <c r="A218" s="19" t="s">
        <v>1467</v>
      </c>
      <c r="B218" s="19" t="s">
        <v>1897</v>
      </c>
      <c r="C218" s="21">
        <v>0</v>
      </c>
      <c r="D218" s="38" t="s">
        <v>2230</v>
      </c>
      <c r="E218" s="21">
        <v>0</v>
      </c>
      <c r="F218" s="21">
        <v>0</v>
      </c>
      <c r="G218" s="38" t="s">
        <v>2230</v>
      </c>
      <c r="H218" s="21">
        <v>0</v>
      </c>
      <c r="I218" s="21">
        <v>0</v>
      </c>
      <c r="J218" s="38" t="s">
        <v>2230</v>
      </c>
      <c r="K218" s="44"/>
      <c r="L218" s="21">
        <v>0</v>
      </c>
      <c r="M218" s="38" t="s">
        <v>2230</v>
      </c>
      <c r="N218" s="21">
        <v>0</v>
      </c>
      <c r="O218" s="21">
        <v>0</v>
      </c>
      <c r="P218" s="38" t="s">
        <v>2230</v>
      </c>
      <c r="Q218" s="21">
        <v>0</v>
      </c>
      <c r="R218" s="21">
        <v>0</v>
      </c>
      <c r="S218" s="38" t="s">
        <v>2230</v>
      </c>
      <c r="T218" s="138">
        <v>2</v>
      </c>
    </row>
    <row r="219" spans="1:21" ht="16.5" hidden="1" customHeight="1" x14ac:dyDescent="0.3">
      <c r="A219" s="19" t="s">
        <v>1468</v>
      </c>
      <c r="B219" s="19" t="s">
        <v>1898</v>
      </c>
      <c r="C219" s="21">
        <v>0</v>
      </c>
      <c r="D219" s="38" t="s">
        <v>2230</v>
      </c>
      <c r="E219" s="21">
        <v>0</v>
      </c>
      <c r="F219" s="21">
        <v>0</v>
      </c>
      <c r="G219" s="38" t="s">
        <v>2230</v>
      </c>
      <c r="H219" s="21">
        <v>0</v>
      </c>
      <c r="I219" s="21">
        <v>0</v>
      </c>
      <c r="J219" s="38" t="s">
        <v>2230</v>
      </c>
      <c r="K219" s="44"/>
      <c r="L219" s="21">
        <v>0</v>
      </c>
      <c r="M219" s="38" t="s">
        <v>2230</v>
      </c>
      <c r="N219" s="21">
        <v>0</v>
      </c>
      <c r="O219" s="21">
        <v>0</v>
      </c>
      <c r="P219" s="38" t="s">
        <v>2230</v>
      </c>
      <c r="Q219" s="21">
        <v>0</v>
      </c>
      <c r="R219" s="21">
        <v>0</v>
      </c>
      <c r="S219" s="38" t="s">
        <v>2230</v>
      </c>
      <c r="T219" s="138">
        <v>2</v>
      </c>
    </row>
    <row r="220" spans="1:21" ht="16.5" hidden="1" customHeight="1" x14ac:dyDescent="0.3">
      <c r="A220" s="19" t="s">
        <v>1469</v>
      </c>
      <c r="B220" s="19" t="s">
        <v>1899</v>
      </c>
      <c r="C220" s="21">
        <v>0</v>
      </c>
      <c r="D220" s="38" t="s">
        <v>2230</v>
      </c>
      <c r="E220" s="21">
        <v>0</v>
      </c>
      <c r="F220" s="21">
        <v>0</v>
      </c>
      <c r="G220" s="38" t="s">
        <v>2230</v>
      </c>
      <c r="H220" s="21">
        <v>0</v>
      </c>
      <c r="I220" s="21">
        <v>0</v>
      </c>
      <c r="J220" s="38" t="s">
        <v>2230</v>
      </c>
      <c r="K220" s="44"/>
      <c r="L220" s="21">
        <v>0</v>
      </c>
      <c r="M220" s="38" t="s">
        <v>2230</v>
      </c>
      <c r="N220" s="21">
        <v>0</v>
      </c>
      <c r="O220" s="21">
        <v>0</v>
      </c>
      <c r="P220" s="38" t="s">
        <v>2230</v>
      </c>
      <c r="Q220" s="21">
        <v>0</v>
      </c>
      <c r="R220" s="21">
        <v>0</v>
      </c>
      <c r="S220" s="38" t="s">
        <v>2230</v>
      </c>
      <c r="T220" s="138">
        <v>2</v>
      </c>
    </row>
    <row r="221" spans="1:21" ht="16.5" hidden="1" customHeight="1" x14ac:dyDescent="0.3">
      <c r="A221" s="19" t="s">
        <v>1470</v>
      </c>
      <c r="B221" s="19" t="s">
        <v>1900</v>
      </c>
      <c r="C221" s="21">
        <v>0</v>
      </c>
      <c r="D221" s="38" t="s">
        <v>2230</v>
      </c>
      <c r="E221" s="21">
        <v>0</v>
      </c>
      <c r="F221" s="21">
        <v>0</v>
      </c>
      <c r="G221" s="38" t="s">
        <v>2230</v>
      </c>
      <c r="H221" s="21">
        <v>0</v>
      </c>
      <c r="I221" s="21">
        <v>0</v>
      </c>
      <c r="J221" s="38" t="s">
        <v>2230</v>
      </c>
      <c r="K221" s="44"/>
      <c r="L221" s="21">
        <v>0</v>
      </c>
      <c r="M221" s="38" t="s">
        <v>2230</v>
      </c>
      <c r="N221" s="21">
        <v>0</v>
      </c>
      <c r="O221" s="21">
        <v>0</v>
      </c>
      <c r="P221" s="38" t="s">
        <v>2230</v>
      </c>
      <c r="Q221" s="21">
        <v>0</v>
      </c>
      <c r="R221" s="21">
        <v>0</v>
      </c>
      <c r="S221" s="38" t="s">
        <v>2230</v>
      </c>
      <c r="T221" s="138">
        <v>2</v>
      </c>
      <c r="U221" s="19"/>
    </row>
    <row r="222" spans="1:21" ht="16.5" hidden="1" customHeight="1" x14ac:dyDescent="0.3">
      <c r="A222" s="19" t="s">
        <v>1471</v>
      </c>
      <c r="B222" s="19" t="s">
        <v>1901</v>
      </c>
      <c r="C222" s="21">
        <v>0</v>
      </c>
      <c r="D222" s="38" t="s">
        <v>2230</v>
      </c>
      <c r="E222" s="21">
        <v>0</v>
      </c>
      <c r="F222" s="21">
        <v>0</v>
      </c>
      <c r="G222" s="38" t="s">
        <v>2230</v>
      </c>
      <c r="H222" s="21">
        <v>0</v>
      </c>
      <c r="I222" s="21">
        <v>0</v>
      </c>
      <c r="J222" s="38" t="s">
        <v>2230</v>
      </c>
      <c r="K222" s="44"/>
      <c r="L222" s="21">
        <v>0</v>
      </c>
      <c r="M222" s="38" t="s">
        <v>2230</v>
      </c>
      <c r="N222" s="21">
        <v>0</v>
      </c>
      <c r="O222" s="21">
        <v>0</v>
      </c>
      <c r="P222" s="38" t="s">
        <v>2230</v>
      </c>
      <c r="Q222" s="21">
        <v>0</v>
      </c>
      <c r="R222" s="21">
        <v>0</v>
      </c>
      <c r="S222" s="38" t="s">
        <v>2230</v>
      </c>
      <c r="T222" s="138">
        <v>2</v>
      </c>
      <c r="U222" s="19"/>
    </row>
    <row r="223" spans="1:21" ht="16.5" hidden="1" customHeight="1" x14ac:dyDescent="0.3">
      <c r="A223" s="19" t="s">
        <v>1472</v>
      </c>
      <c r="B223" s="19" t="s">
        <v>1902</v>
      </c>
      <c r="C223" s="21">
        <v>0</v>
      </c>
      <c r="D223" s="38" t="s">
        <v>2230</v>
      </c>
      <c r="E223" s="21">
        <v>0</v>
      </c>
      <c r="F223" s="21">
        <v>0</v>
      </c>
      <c r="G223" s="38" t="s">
        <v>2230</v>
      </c>
      <c r="H223" s="21">
        <v>0</v>
      </c>
      <c r="I223" s="21">
        <v>0</v>
      </c>
      <c r="J223" s="38" t="s">
        <v>2230</v>
      </c>
      <c r="K223" s="44"/>
      <c r="L223" s="21">
        <v>0</v>
      </c>
      <c r="M223" s="38" t="s">
        <v>2230</v>
      </c>
      <c r="N223" s="21">
        <v>0</v>
      </c>
      <c r="O223" s="21">
        <v>0</v>
      </c>
      <c r="P223" s="38" t="s">
        <v>2230</v>
      </c>
      <c r="Q223" s="21">
        <v>0</v>
      </c>
      <c r="R223" s="21">
        <v>0</v>
      </c>
      <c r="S223" s="38" t="s">
        <v>2230</v>
      </c>
      <c r="T223" s="138">
        <v>2</v>
      </c>
    </row>
    <row r="224" spans="1:21" ht="16.5" hidden="1" customHeight="1" x14ac:dyDescent="0.3">
      <c r="A224" s="19" t="s">
        <v>1473</v>
      </c>
      <c r="B224" s="19" t="s">
        <v>1903</v>
      </c>
      <c r="C224" s="21">
        <v>0</v>
      </c>
      <c r="D224" s="38" t="s">
        <v>2230</v>
      </c>
      <c r="E224" s="21">
        <v>0</v>
      </c>
      <c r="F224" s="21">
        <v>0</v>
      </c>
      <c r="G224" s="38" t="s">
        <v>2230</v>
      </c>
      <c r="H224" s="21">
        <v>0</v>
      </c>
      <c r="I224" s="21">
        <v>0</v>
      </c>
      <c r="J224" s="38" t="s">
        <v>2230</v>
      </c>
      <c r="K224" s="44"/>
      <c r="L224" s="21">
        <v>0</v>
      </c>
      <c r="M224" s="38" t="s">
        <v>2230</v>
      </c>
      <c r="N224" s="21">
        <v>0</v>
      </c>
      <c r="O224" s="21">
        <v>0</v>
      </c>
      <c r="P224" s="38" t="s">
        <v>2230</v>
      </c>
      <c r="Q224" s="21">
        <v>0</v>
      </c>
      <c r="R224" s="21">
        <v>0</v>
      </c>
      <c r="S224" s="38" t="s">
        <v>2230</v>
      </c>
      <c r="T224" s="138">
        <v>2</v>
      </c>
    </row>
    <row r="225" spans="1:20" ht="16.5" hidden="1" customHeight="1" x14ac:dyDescent="0.3">
      <c r="A225" s="19" t="s">
        <v>1474</v>
      </c>
      <c r="B225" s="19" t="s">
        <v>1904</v>
      </c>
      <c r="C225" s="21">
        <v>0</v>
      </c>
      <c r="D225" s="38" t="s">
        <v>2230</v>
      </c>
      <c r="E225" s="21">
        <v>0</v>
      </c>
      <c r="F225" s="21">
        <v>0</v>
      </c>
      <c r="G225" s="38" t="s">
        <v>2230</v>
      </c>
      <c r="H225" s="21">
        <v>0</v>
      </c>
      <c r="I225" s="21">
        <v>0</v>
      </c>
      <c r="J225" s="38" t="s">
        <v>2230</v>
      </c>
      <c r="K225" s="44"/>
      <c r="L225" s="21">
        <v>0</v>
      </c>
      <c r="M225" s="38" t="s">
        <v>2230</v>
      </c>
      <c r="N225" s="21">
        <v>0</v>
      </c>
      <c r="O225" s="21">
        <v>0</v>
      </c>
      <c r="P225" s="38" t="s">
        <v>2230</v>
      </c>
      <c r="Q225" s="21">
        <v>0</v>
      </c>
      <c r="R225" s="21">
        <v>0</v>
      </c>
      <c r="S225" s="38" t="s">
        <v>2230</v>
      </c>
      <c r="T225" s="138">
        <v>2</v>
      </c>
    </row>
    <row r="226" spans="1:20" ht="16.5" hidden="1" customHeight="1" x14ac:dyDescent="0.3">
      <c r="A226" s="19" t="s">
        <v>1475</v>
      </c>
      <c r="B226" s="19" t="s">
        <v>1905</v>
      </c>
      <c r="C226" s="21">
        <v>0</v>
      </c>
      <c r="D226" s="38" t="s">
        <v>2230</v>
      </c>
      <c r="E226" s="21">
        <v>0</v>
      </c>
      <c r="F226" s="21">
        <v>0</v>
      </c>
      <c r="G226" s="38" t="s">
        <v>2230</v>
      </c>
      <c r="H226" s="21">
        <v>0</v>
      </c>
      <c r="I226" s="21">
        <v>0</v>
      </c>
      <c r="J226" s="38" t="s">
        <v>2230</v>
      </c>
      <c r="K226" s="44"/>
      <c r="L226" s="21">
        <v>0</v>
      </c>
      <c r="M226" s="38" t="s">
        <v>2230</v>
      </c>
      <c r="N226" s="21">
        <v>0</v>
      </c>
      <c r="O226" s="21">
        <v>0</v>
      </c>
      <c r="P226" s="38" t="s">
        <v>2230</v>
      </c>
      <c r="Q226" s="21">
        <v>0</v>
      </c>
      <c r="R226" s="21">
        <v>0</v>
      </c>
      <c r="S226" s="38" t="s">
        <v>2230</v>
      </c>
      <c r="T226" s="138">
        <v>2</v>
      </c>
    </row>
    <row r="227" spans="1:20" ht="16.5" hidden="1" customHeight="1" x14ac:dyDescent="0.3">
      <c r="A227" s="19" t="s">
        <v>1476</v>
      </c>
      <c r="B227" s="19" t="s">
        <v>1906</v>
      </c>
      <c r="C227" s="21">
        <v>0</v>
      </c>
      <c r="D227" s="38" t="s">
        <v>2230</v>
      </c>
      <c r="E227" s="21">
        <v>0</v>
      </c>
      <c r="F227" s="21">
        <v>0</v>
      </c>
      <c r="G227" s="38" t="s">
        <v>2230</v>
      </c>
      <c r="H227" s="21">
        <v>0</v>
      </c>
      <c r="I227" s="21">
        <v>0</v>
      </c>
      <c r="J227" s="38" t="s">
        <v>2230</v>
      </c>
      <c r="K227" s="44"/>
      <c r="L227" s="21">
        <v>0</v>
      </c>
      <c r="M227" s="38" t="s">
        <v>2230</v>
      </c>
      <c r="N227" s="21">
        <v>0</v>
      </c>
      <c r="O227" s="21">
        <v>0</v>
      </c>
      <c r="P227" s="38" t="s">
        <v>2230</v>
      </c>
      <c r="Q227" s="21">
        <v>0</v>
      </c>
      <c r="R227" s="21">
        <v>0</v>
      </c>
      <c r="S227" s="38" t="s">
        <v>2230</v>
      </c>
      <c r="T227" s="138">
        <v>2</v>
      </c>
    </row>
    <row r="228" spans="1:20" ht="16.5" hidden="1" customHeight="1" x14ac:dyDescent="0.3">
      <c r="A228" s="19" t="s">
        <v>1477</v>
      </c>
      <c r="B228" s="19" t="s">
        <v>1907</v>
      </c>
      <c r="C228" s="21">
        <v>0</v>
      </c>
      <c r="D228" s="38" t="s">
        <v>2230</v>
      </c>
      <c r="E228" s="21">
        <v>0</v>
      </c>
      <c r="F228" s="21">
        <v>0</v>
      </c>
      <c r="G228" s="38" t="s">
        <v>2230</v>
      </c>
      <c r="H228" s="21">
        <v>0</v>
      </c>
      <c r="I228" s="21">
        <v>0</v>
      </c>
      <c r="J228" s="38" t="s">
        <v>2230</v>
      </c>
      <c r="K228" s="44"/>
      <c r="L228" s="21">
        <v>0</v>
      </c>
      <c r="M228" s="38" t="s">
        <v>2230</v>
      </c>
      <c r="N228" s="21">
        <v>0</v>
      </c>
      <c r="O228" s="21">
        <v>0</v>
      </c>
      <c r="P228" s="38" t="s">
        <v>2230</v>
      </c>
      <c r="Q228" s="21">
        <v>0</v>
      </c>
      <c r="R228" s="21">
        <v>0</v>
      </c>
      <c r="S228" s="38" t="s">
        <v>2230</v>
      </c>
      <c r="T228" s="138">
        <v>2</v>
      </c>
    </row>
    <row r="229" spans="1:20" ht="16.5" hidden="1" customHeight="1" x14ac:dyDescent="0.3">
      <c r="A229" s="19" t="s">
        <v>1478</v>
      </c>
      <c r="B229" s="19" t="s">
        <v>1908</v>
      </c>
      <c r="C229" s="21">
        <v>0</v>
      </c>
      <c r="D229" s="38" t="s">
        <v>2230</v>
      </c>
      <c r="E229" s="21">
        <v>0</v>
      </c>
      <c r="F229" s="21">
        <v>0</v>
      </c>
      <c r="G229" s="38" t="s">
        <v>2230</v>
      </c>
      <c r="H229" s="21">
        <v>0</v>
      </c>
      <c r="I229" s="21">
        <v>0</v>
      </c>
      <c r="J229" s="38" t="s">
        <v>2230</v>
      </c>
      <c r="K229" s="44"/>
      <c r="L229" s="21">
        <v>0</v>
      </c>
      <c r="M229" s="38" t="s">
        <v>2230</v>
      </c>
      <c r="N229" s="21">
        <v>0</v>
      </c>
      <c r="O229" s="21">
        <v>0</v>
      </c>
      <c r="P229" s="38" t="s">
        <v>2230</v>
      </c>
      <c r="Q229" s="21">
        <v>0</v>
      </c>
      <c r="R229" s="21">
        <v>0</v>
      </c>
      <c r="S229" s="38" t="s">
        <v>2230</v>
      </c>
      <c r="T229" s="138">
        <v>2</v>
      </c>
    </row>
    <row r="230" spans="1:20" ht="16.5" hidden="1" customHeight="1" x14ac:dyDescent="0.3">
      <c r="A230" s="19" t="s">
        <v>1479</v>
      </c>
      <c r="B230" s="19" t="s">
        <v>1909</v>
      </c>
      <c r="C230" s="41">
        <v>0</v>
      </c>
      <c r="D230" s="38" t="s">
        <v>2230</v>
      </c>
      <c r="E230" s="41">
        <v>0</v>
      </c>
      <c r="F230" s="41">
        <v>0</v>
      </c>
      <c r="G230" s="38" t="s">
        <v>2230</v>
      </c>
      <c r="H230" s="41">
        <v>0</v>
      </c>
      <c r="I230" s="41">
        <v>0</v>
      </c>
      <c r="J230" s="38" t="s">
        <v>2230</v>
      </c>
      <c r="K230" s="44"/>
      <c r="L230" s="41">
        <v>0</v>
      </c>
      <c r="M230" s="38" t="s">
        <v>2230</v>
      </c>
      <c r="N230" s="41">
        <v>0</v>
      </c>
      <c r="O230" s="41">
        <v>0</v>
      </c>
      <c r="P230" s="38" t="s">
        <v>2230</v>
      </c>
      <c r="Q230" s="41">
        <v>0</v>
      </c>
      <c r="R230" s="41">
        <v>0</v>
      </c>
      <c r="S230" s="38" t="s">
        <v>2230</v>
      </c>
      <c r="T230" s="138">
        <v>2</v>
      </c>
    </row>
    <row r="231" spans="1:20" ht="16.5" hidden="1" customHeight="1" x14ac:dyDescent="0.3">
      <c r="B231" s="19" t="s">
        <v>259</v>
      </c>
      <c r="C231" s="57">
        <v>0</v>
      </c>
      <c r="D231" s="38" t="s">
        <v>2230</v>
      </c>
      <c r="E231" s="57">
        <v>0</v>
      </c>
      <c r="F231" s="57">
        <v>0</v>
      </c>
      <c r="G231" s="38" t="s">
        <v>2230</v>
      </c>
      <c r="H231" s="57">
        <v>0</v>
      </c>
      <c r="I231" s="57">
        <v>0</v>
      </c>
      <c r="J231" s="38" t="s">
        <v>2230</v>
      </c>
      <c r="K231" s="44"/>
      <c r="L231" s="57">
        <v>0</v>
      </c>
      <c r="M231" s="38" t="s">
        <v>2230</v>
      </c>
      <c r="N231" s="57">
        <v>0</v>
      </c>
      <c r="O231" s="57">
        <v>0</v>
      </c>
      <c r="P231" s="38" t="s">
        <v>2230</v>
      </c>
      <c r="Q231" s="57">
        <v>0</v>
      </c>
      <c r="R231" s="57">
        <v>0</v>
      </c>
      <c r="S231" s="38" t="s">
        <v>2230</v>
      </c>
      <c r="T231" s="138">
        <v>2</v>
      </c>
    </row>
    <row r="232" spans="1:20" ht="16.5" hidden="1" customHeight="1" x14ac:dyDescent="0.3">
      <c r="B232" s="19" t="s">
        <v>312</v>
      </c>
      <c r="C232" s="21"/>
      <c r="D232" s="43"/>
      <c r="E232" s="21"/>
      <c r="F232" s="21"/>
      <c r="G232" s="43"/>
      <c r="H232" s="21"/>
      <c r="I232" s="21"/>
      <c r="J232" s="43"/>
      <c r="K232" s="44"/>
      <c r="L232" s="21"/>
      <c r="M232" s="43"/>
      <c r="N232" s="21"/>
      <c r="O232" s="21"/>
      <c r="P232" s="43"/>
      <c r="Q232" s="21"/>
      <c r="R232" s="21"/>
      <c r="S232" s="43"/>
      <c r="T232" s="138">
        <v>2</v>
      </c>
    </row>
    <row r="233" spans="1:20" ht="16.5" customHeight="1" x14ac:dyDescent="0.35">
      <c r="B233" s="30" t="s">
        <v>1910</v>
      </c>
      <c r="C233" s="21"/>
      <c r="D233" s="43"/>
      <c r="E233" s="21"/>
      <c r="F233" s="21"/>
      <c r="G233" s="43"/>
      <c r="H233" s="21"/>
      <c r="I233" s="21"/>
      <c r="J233" s="43"/>
      <c r="K233" s="44"/>
      <c r="L233" s="21"/>
      <c r="M233" s="43"/>
      <c r="N233" s="21"/>
      <c r="O233" s="21"/>
      <c r="P233" s="43"/>
      <c r="Q233" s="21"/>
      <c r="R233" s="21"/>
      <c r="S233" s="43"/>
      <c r="T233" s="138">
        <v>1</v>
      </c>
    </row>
    <row r="234" spans="1:20" ht="16.5" customHeight="1" x14ac:dyDescent="0.3">
      <c r="A234" s="19" t="s">
        <v>370</v>
      </c>
      <c r="B234" s="19" t="s">
        <v>1911</v>
      </c>
      <c r="C234" s="21">
        <v>6738.7</v>
      </c>
      <c r="D234" s="55">
        <v>3.5863225119744544</v>
      </c>
      <c r="E234" s="21">
        <v>4104</v>
      </c>
      <c r="F234" s="21">
        <v>-2634.7</v>
      </c>
      <c r="G234" s="55">
        <v>2.0748230535894843</v>
      </c>
      <c r="H234" s="21">
        <v>3201.4900000000002</v>
      </c>
      <c r="I234" s="21">
        <v>-3537.2099999999996</v>
      </c>
      <c r="J234" s="55">
        <v>3.2802151639344266</v>
      </c>
      <c r="K234" s="44"/>
      <c r="L234" s="21">
        <v>66831</v>
      </c>
      <c r="M234" s="55">
        <v>2.6192827748383305</v>
      </c>
      <c r="N234" s="21">
        <v>55728</v>
      </c>
      <c r="O234" s="21">
        <v>-11103</v>
      </c>
      <c r="P234" s="55">
        <v>2.0872691861118393</v>
      </c>
      <c r="Q234" s="21">
        <v>56122.65</v>
      </c>
      <c r="R234" s="21">
        <v>-10708.349999999999</v>
      </c>
      <c r="S234" s="55">
        <v>4.0036132115851046</v>
      </c>
      <c r="T234" s="138">
        <v>1</v>
      </c>
    </row>
    <row r="235" spans="1:20" ht="16.5" hidden="1" customHeight="1" x14ac:dyDescent="0.3">
      <c r="A235" s="19" t="s">
        <v>1552</v>
      </c>
      <c r="B235" s="19" t="s">
        <v>1912</v>
      </c>
      <c r="C235" s="21">
        <v>0</v>
      </c>
      <c r="D235" s="55">
        <v>0</v>
      </c>
      <c r="E235" s="21">
        <v>0</v>
      </c>
      <c r="F235" s="21">
        <v>0</v>
      </c>
      <c r="G235" s="55">
        <v>0</v>
      </c>
      <c r="H235" s="21">
        <v>0</v>
      </c>
      <c r="I235" s="21">
        <v>0</v>
      </c>
      <c r="J235" s="55">
        <v>0</v>
      </c>
      <c r="K235" s="44"/>
      <c r="L235" s="21">
        <v>0</v>
      </c>
      <c r="M235" s="55">
        <v>0</v>
      </c>
      <c r="N235" s="21">
        <v>0</v>
      </c>
      <c r="O235" s="21">
        <v>0</v>
      </c>
      <c r="P235" s="55">
        <v>0</v>
      </c>
      <c r="Q235" s="21">
        <v>0</v>
      </c>
      <c r="R235" s="21">
        <v>0</v>
      </c>
      <c r="S235" s="55">
        <v>0</v>
      </c>
      <c r="T235" s="138">
        <v>2</v>
      </c>
    </row>
    <row r="236" spans="1:20" ht="16.5" hidden="1" customHeight="1" x14ac:dyDescent="0.3">
      <c r="A236" s="19" t="s">
        <v>371</v>
      </c>
      <c r="B236" s="19" t="s">
        <v>1913</v>
      </c>
      <c r="C236" s="21">
        <v>0</v>
      </c>
      <c r="D236" s="55">
        <v>0</v>
      </c>
      <c r="E236" s="21">
        <v>0</v>
      </c>
      <c r="F236" s="21">
        <v>0</v>
      </c>
      <c r="G236" s="55">
        <v>0</v>
      </c>
      <c r="H236" s="21">
        <v>0</v>
      </c>
      <c r="I236" s="21">
        <v>0</v>
      </c>
      <c r="J236" s="55">
        <v>0</v>
      </c>
      <c r="K236" s="44"/>
      <c r="L236" s="21">
        <v>0</v>
      </c>
      <c r="M236" s="55">
        <v>0</v>
      </c>
      <c r="N236" s="21">
        <v>0</v>
      </c>
      <c r="O236" s="21">
        <v>0</v>
      </c>
      <c r="P236" s="55">
        <v>0</v>
      </c>
      <c r="Q236" s="21">
        <v>0</v>
      </c>
      <c r="R236" s="21">
        <v>0</v>
      </c>
      <c r="S236" s="55">
        <v>0</v>
      </c>
      <c r="T236" s="138">
        <v>2</v>
      </c>
    </row>
    <row r="237" spans="1:20" ht="16.5" hidden="1" customHeight="1" x14ac:dyDescent="0.3">
      <c r="A237" s="19" t="s">
        <v>372</v>
      </c>
      <c r="B237" s="19" t="s">
        <v>1914</v>
      </c>
      <c r="C237" s="21">
        <v>0</v>
      </c>
      <c r="D237" s="55">
        <v>0</v>
      </c>
      <c r="E237" s="21">
        <v>0</v>
      </c>
      <c r="F237" s="21">
        <v>0</v>
      </c>
      <c r="G237" s="55">
        <v>0</v>
      </c>
      <c r="H237" s="21">
        <v>0</v>
      </c>
      <c r="I237" s="21">
        <v>0</v>
      </c>
      <c r="J237" s="55">
        <v>0</v>
      </c>
      <c r="K237" s="44"/>
      <c r="L237" s="21">
        <v>0</v>
      </c>
      <c r="M237" s="55">
        <v>0</v>
      </c>
      <c r="N237" s="21">
        <v>0</v>
      </c>
      <c r="O237" s="21">
        <v>0</v>
      </c>
      <c r="P237" s="55">
        <v>0</v>
      </c>
      <c r="Q237" s="21">
        <v>0</v>
      </c>
      <c r="R237" s="21">
        <v>0</v>
      </c>
      <c r="S237" s="55">
        <v>0</v>
      </c>
      <c r="T237" s="138">
        <v>2</v>
      </c>
    </row>
    <row r="238" spans="1:20" ht="16.5" customHeight="1" x14ac:dyDescent="0.3">
      <c r="A238" s="19" t="s">
        <v>373</v>
      </c>
      <c r="B238" s="19" t="s">
        <v>1915</v>
      </c>
      <c r="C238" s="21">
        <v>3391.74</v>
      </c>
      <c r="D238" s="55">
        <v>1.8050771687067588</v>
      </c>
      <c r="E238" s="21">
        <v>3472</v>
      </c>
      <c r="F238" s="21">
        <v>80.260000000000218</v>
      </c>
      <c r="G238" s="55">
        <v>1.7553083923154702</v>
      </c>
      <c r="H238" s="21">
        <v>3697.7400000000002</v>
      </c>
      <c r="I238" s="21">
        <v>306.00000000000045</v>
      </c>
      <c r="J238" s="55">
        <v>3.7886680327868856</v>
      </c>
      <c r="K238" s="44"/>
      <c r="L238" s="21">
        <v>41291.97</v>
      </c>
      <c r="M238" s="55">
        <v>1.6183409758965315</v>
      </c>
      <c r="N238" s="21">
        <v>40880</v>
      </c>
      <c r="O238" s="21">
        <v>-411.97000000000116</v>
      </c>
      <c r="P238" s="55">
        <v>1.5311434885201693</v>
      </c>
      <c r="Q238" s="21">
        <v>39176.839999999997</v>
      </c>
      <c r="R238" s="21">
        <v>-2115.1300000000047</v>
      </c>
      <c r="S238" s="55">
        <v>2.7947524611214152</v>
      </c>
      <c r="T238" s="138">
        <v>1</v>
      </c>
    </row>
    <row r="239" spans="1:20" ht="16.5" hidden="1" customHeight="1" x14ac:dyDescent="0.3">
      <c r="A239" s="19" t="s">
        <v>374</v>
      </c>
      <c r="B239" s="19" t="s">
        <v>1916</v>
      </c>
      <c r="C239" s="21">
        <v>0</v>
      </c>
      <c r="D239" s="55">
        <v>0</v>
      </c>
      <c r="E239" s="21">
        <v>0</v>
      </c>
      <c r="F239" s="21">
        <v>0</v>
      </c>
      <c r="G239" s="55">
        <v>0</v>
      </c>
      <c r="H239" s="21">
        <v>0</v>
      </c>
      <c r="I239" s="21">
        <v>0</v>
      </c>
      <c r="J239" s="55">
        <v>0</v>
      </c>
      <c r="K239" s="44"/>
      <c r="L239" s="21">
        <v>0</v>
      </c>
      <c r="M239" s="55">
        <v>0</v>
      </c>
      <c r="N239" s="21">
        <v>0</v>
      </c>
      <c r="O239" s="21">
        <v>0</v>
      </c>
      <c r="P239" s="55">
        <v>0</v>
      </c>
      <c r="Q239" s="21">
        <v>0</v>
      </c>
      <c r="R239" s="21">
        <v>0</v>
      </c>
      <c r="S239" s="55">
        <v>0</v>
      </c>
      <c r="T239" s="138">
        <v>2</v>
      </c>
    </row>
    <row r="240" spans="1:20" ht="16.5" customHeight="1" x14ac:dyDescent="0.3">
      <c r="A240" s="19" t="s">
        <v>375</v>
      </c>
      <c r="B240" s="19" t="s">
        <v>1917</v>
      </c>
      <c r="C240" s="21">
        <v>3374.9799999999996</v>
      </c>
      <c r="D240" s="55">
        <v>1.7961575306013835</v>
      </c>
      <c r="E240" s="21">
        <v>3900</v>
      </c>
      <c r="F240" s="21">
        <v>525.02000000000044</v>
      </c>
      <c r="G240" s="55">
        <v>1.9716885743174923</v>
      </c>
      <c r="H240" s="21">
        <v>3831.6</v>
      </c>
      <c r="I240" s="21">
        <v>456.62000000000035</v>
      </c>
      <c r="J240" s="55">
        <v>3.9258196721311474</v>
      </c>
      <c r="K240" s="44"/>
      <c r="L240" s="21">
        <v>44343.639999999985</v>
      </c>
      <c r="M240" s="55">
        <v>1.7379439545365465</v>
      </c>
      <c r="N240" s="21">
        <v>45600</v>
      </c>
      <c r="O240" s="21">
        <v>1256.3600000000151</v>
      </c>
      <c r="P240" s="55">
        <v>1.7079291359226938</v>
      </c>
      <c r="Q240" s="21">
        <v>40814.39</v>
      </c>
      <c r="R240" s="21">
        <v>-3529.2499999999854</v>
      </c>
      <c r="S240" s="55">
        <v>2.9115701241261234</v>
      </c>
      <c r="T240" s="138">
        <v>1</v>
      </c>
    </row>
    <row r="241" spans="1:20" ht="16.5" hidden="1" customHeight="1" x14ac:dyDescent="0.3">
      <c r="A241" s="19" t="s">
        <v>1174</v>
      </c>
      <c r="B241" s="19" t="s">
        <v>1918</v>
      </c>
      <c r="C241" s="21">
        <v>0</v>
      </c>
      <c r="D241" s="55">
        <v>0</v>
      </c>
      <c r="E241" s="21">
        <v>0</v>
      </c>
      <c r="F241" s="21">
        <v>0</v>
      </c>
      <c r="G241" s="55">
        <v>0</v>
      </c>
      <c r="H241" s="21">
        <v>0</v>
      </c>
      <c r="I241" s="21">
        <v>0</v>
      </c>
      <c r="J241" s="55">
        <v>0</v>
      </c>
      <c r="K241" s="44"/>
      <c r="L241" s="21">
        <v>0</v>
      </c>
      <c r="M241" s="55">
        <v>0</v>
      </c>
      <c r="N241" s="21">
        <v>0</v>
      </c>
      <c r="O241" s="21">
        <v>0</v>
      </c>
      <c r="P241" s="55">
        <v>0</v>
      </c>
      <c r="Q241" s="21">
        <v>0</v>
      </c>
      <c r="R241" s="21">
        <v>0</v>
      </c>
      <c r="S241" s="55">
        <v>0</v>
      </c>
      <c r="T241" s="138">
        <v>2</v>
      </c>
    </row>
    <row r="242" spans="1:20" ht="16.5" hidden="1" customHeight="1" x14ac:dyDescent="0.3">
      <c r="A242" s="19" t="s">
        <v>1173</v>
      </c>
      <c r="B242" s="19" t="s">
        <v>1919</v>
      </c>
      <c r="C242" s="21">
        <v>0</v>
      </c>
      <c r="D242" s="55">
        <v>0</v>
      </c>
      <c r="E242" s="21">
        <v>0</v>
      </c>
      <c r="F242" s="21">
        <v>0</v>
      </c>
      <c r="G242" s="55">
        <v>0</v>
      </c>
      <c r="H242" s="21">
        <v>0</v>
      </c>
      <c r="I242" s="21">
        <v>0</v>
      </c>
      <c r="J242" s="55">
        <v>0</v>
      </c>
      <c r="K242" s="44"/>
      <c r="L242" s="21">
        <v>0</v>
      </c>
      <c r="M242" s="55">
        <v>0</v>
      </c>
      <c r="N242" s="21">
        <v>0</v>
      </c>
      <c r="O242" s="21">
        <v>0</v>
      </c>
      <c r="P242" s="55">
        <v>0</v>
      </c>
      <c r="Q242" s="21">
        <v>0</v>
      </c>
      <c r="R242" s="21">
        <v>0</v>
      </c>
      <c r="S242" s="55">
        <v>0</v>
      </c>
      <c r="T242" s="138">
        <v>2</v>
      </c>
    </row>
    <row r="243" spans="1:20" ht="16.5" customHeight="1" x14ac:dyDescent="0.3">
      <c r="A243" s="19" t="s">
        <v>376</v>
      </c>
      <c r="B243" s="19" t="s">
        <v>1920</v>
      </c>
      <c r="C243" s="21">
        <v>2781.99</v>
      </c>
      <c r="D243" s="55">
        <v>1.480569451836083</v>
      </c>
      <c r="E243" s="21">
        <v>896</v>
      </c>
      <c r="F243" s="21">
        <v>-1885.9899999999998</v>
      </c>
      <c r="G243" s="55">
        <v>0.45298281092012133</v>
      </c>
      <c r="H243" s="21">
        <v>153</v>
      </c>
      <c r="I243" s="21">
        <v>-2628.99</v>
      </c>
      <c r="J243" s="55">
        <v>0.15676229508196721</v>
      </c>
      <c r="K243" s="44"/>
      <c r="L243" s="21">
        <v>19542.449999999997</v>
      </c>
      <c r="M243" s="55">
        <v>0.76592004703115801</v>
      </c>
      <c r="N243" s="21">
        <v>10752</v>
      </c>
      <c r="O243" s="21">
        <v>-8790.4499999999971</v>
      </c>
      <c r="P243" s="55">
        <v>0.40271171204914041</v>
      </c>
      <c r="Q243" s="21">
        <v>8822.7000000000007</v>
      </c>
      <c r="R243" s="21">
        <v>-10719.749999999996</v>
      </c>
      <c r="S243" s="55">
        <v>0.62938364959338</v>
      </c>
      <c r="T243" s="138">
        <v>1</v>
      </c>
    </row>
    <row r="244" spans="1:20" ht="16.5" hidden="1" customHeight="1" x14ac:dyDescent="0.3">
      <c r="A244" s="19" t="s">
        <v>377</v>
      </c>
      <c r="B244" s="19" t="s">
        <v>1921</v>
      </c>
      <c r="C244" s="21">
        <v>0</v>
      </c>
      <c r="D244" s="55">
        <v>0</v>
      </c>
      <c r="E244" s="21">
        <v>0</v>
      </c>
      <c r="F244" s="21">
        <v>0</v>
      </c>
      <c r="G244" s="55">
        <v>0</v>
      </c>
      <c r="H244" s="21">
        <v>0</v>
      </c>
      <c r="I244" s="21">
        <v>0</v>
      </c>
      <c r="J244" s="55">
        <v>0</v>
      </c>
      <c r="K244" s="44"/>
      <c r="L244" s="21">
        <v>0</v>
      </c>
      <c r="M244" s="55">
        <v>0</v>
      </c>
      <c r="N244" s="21">
        <v>0</v>
      </c>
      <c r="O244" s="21">
        <v>0</v>
      </c>
      <c r="P244" s="55">
        <v>0</v>
      </c>
      <c r="Q244" s="21">
        <v>0</v>
      </c>
      <c r="R244" s="21">
        <v>0</v>
      </c>
      <c r="S244" s="55">
        <v>0</v>
      </c>
      <c r="T244" s="138">
        <v>2</v>
      </c>
    </row>
    <row r="245" spans="1:20" ht="16.5" hidden="1" customHeight="1" x14ac:dyDescent="0.3">
      <c r="A245" s="19" t="s">
        <v>1555</v>
      </c>
      <c r="B245" s="19" t="s">
        <v>1922</v>
      </c>
      <c r="C245" s="21">
        <v>0</v>
      </c>
      <c r="D245" s="55">
        <v>0</v>
      </c>
      <c r="E245" s="21">
        <v>0</v>
      </c>
      <c r="F245" s="21">
        <v>0</v>
      </c>
      <c r="G245" s="55">
        <v>0</v>
      </c>
      <c r="H245" s="21">
        <v>0</v>
      </c>
      <c r="I245" s="21">
        <v>0</v>
      </c>
      <c r="J245" s="55">
        <v>0</v>
      </c>
      <c r="K245" s="44"/>
      <c r="L245" s="21">
        <v>0</v>
      </c>
      <c r="M245" s="55">
        <v>0</v>
      </c>
      <c r="N245" s="21">
        <v>0</v>
      </c>
      <c r="O245" s="21">
        <v>0</v>
      </c>
      <c r="P245" s="55">
        <v>0</v>
      </c>
      <c r="Q245" s="21">
        <v>0</v>
      </c>
      <c r="R245" s="21">
        <v>0</v>
      </c>
      <c r="S245" s="55">
        <v>0</v>
      </c>
      <c r="T245" s="138">
        <v>2</v>
      </c>
    </row>
    <row r="246" spans="1:20" ht="16.5" customHeight="1" x14ac:dyDescent="0.3">
      <c r="A246" s="19" t="s">
        <v>378</v>
      </c>
      <c r="B246" s="19" t="s">
        <v>1923</v>
      </c>
      <c r="C246" s="21">
        <v>9558.0099999999984</v>
      </c>
      <c r="D246" s="55">
        <v>5.0867535923363478</v>
      </c>
      <c r="E246" s="21">
        <v>8308</v>
      </c>
      <c r="F246" s="21">
        <v>-1250.0099999999984</v>
      </c>
      <c r="G246" s="55">
        <v>4.2002022244691606</v>
      </c>
      <c r="H246" s="21">
        <v>2837.82</v>
      </c>
      <c r="I246" s="21">
        <v>-6720.1899999999987</v>
      </c>
      <c r="J246" s="55">
        <v>2.9076024590163936</v>
      </c>
      <c r="K246" s="44"/>
      <c r="L246" s="21">
        <v>155603.33000000002</v>
      </c>
      <c r="M246" s="55">
        <v>6.0985040172447587</v>
      </c>
      <c r="N246" s="21">
        <v>123362</v>
      </c>
      <c r="O246" s="21">
        <v>-32241.330000000016</v>
      </c>
      <c r="P246" s="55">
        <v>4.6204726768792836</v>
      </c>
      <c r="Q246" s="21">
        <v>58178.55</v>
      </c>
      <c r="R246" s="21">
        <v>-97424.780000000013</v>
      </c>
      <c r="S246" s="55">
        <v>4.15027464688258</v>
      </c>
      <c r="T246" s="138">
        <v>1</v>
      </c>
    </row>
    <row r="247" spans="1:20" ht="16.5" hidden="1" customHeight="1" x14ac:dyDescent="0.3">
      <c r="A247" s="19" t="s">
        <v>379</v>
      </c>
      <c r="B247" s="19" t="s">
        <v>1924</v>
      </c>
      <c r="C247" s="21">
        <v>0</v>
      </c>
      <c r="D247" s="55">
        <v>0</v>
      </c>
      <c r="E247" s="21">
        <v>0</v>
      </c>
      <c r="F247" s="21">
        <v>0</v>
      </c>
      <c r="G247" s="55">
        <v>0</v>
      </c>
      <c r="H247" s="21">
        <v>0</v>
      </c>
      <c r="I247" s="21">
        <v>0</v>
      </c>
      <c r="J247" s="55">
        <v>0</v>
      </c>
      <c r="K247" s="44"/>
      <c r="L247" s="21">
        <v>0</v>
      </c>
      <c r="M247" s="55">
        <v>0</v>
      </c>
      <c r="N247" s="21">
        <v>0</v>
      </c>
      <c r="O247" s="21">
        <v>0</v>
      </c>
      <c r="P247" s="55">
        <v>0</v>
      </c>
      <c r="Q247" s="21">
        <v>0</v>
      </c>
      <c r="R247" s="21">
        <v>0</v>
      </c>
      <c r="S247" s="55">
        <v>0</v>
      </c>
      <c r="T247" s="138">
        <v>2</v>
      </c>
    </row>
    <row r="248" spans="1:20" ht="16.5" customHeight="1" x14ac:dyDescent="0.3">
      <c r="A248" s="19" t="s">
        <v>380</v>
      </c>
      <c r="B248" s="19" t="s">
        <v>1925</v>
      </c>
      <c r="C248" s="21">
        <v>887.30000000000007</v>
      </c>
      <c r="D248" s="55">
        <v>0.47221926556679089</v>
      </c>
      <c r="E248" s="21">
        <v>1481</v>
      </c>
      <c r="F248" s="21">
        <v>593.69999999999993</v>
      </c>
      <c r="G248" s="55">
        <v>0.74873609706774524</v>
      </c>
      <c r="H248" s="21">
        <v>280</v>
      </c>
      <c r="I248" s="21">
        <v>-607.30000000000007</v>
      </c>
      <c r="J248" s="55">
        <v>0.28688524590163933</v>
      </c>
      <c r="K248" s="44"/>
      <c r="L248" s="21">
        <v>27179.469999999998</v>
      </c>
      <c r="M248" s="55">
        <v>1.0652349598275523</v>
      </c>
      <c r="N248" s="21">
        <v>29023</v>
      </c>
      <c r="O248" s="21">
        <v>1843.5300000000025</v>
      </c>
      <c r="P248" s="55">
        <v>1.0870444585939549</v>
      </c>
      <c r="Q248" s="21">
        <v>16965.62</v>
      </c>
      <c r="R248" s="21">
        <v>-10213.849999999999</v>
      </c>
      <c r="S248" s="55">
        <v>1.2102739335140533</v>
      </c>
      <c r="T248" s="138">
        <v>1</v>
      </c>
    </row>
    <row r="249" spans="1:20" ht="16.5" hidden="1" customHeight="1" x14ac:dyDescent="0.3">
      <c r="A249" s="19" t="s">
        <v>1556</v>
      </c>
      <c r="B249" s="19" t="s">
        <v>1926</v>
      </c>
      <c r="C249" s="21">
        <v>0</v>
      </c>
      <c r="D249" s="55">
        <v>0</v>
      </c>
      <c r="E249" s="21">
        <v>0</v>
      </c>
      <c r="F249" s="21">
        <v>0</v>
      </c>
      <c r="G249" s="55">
        <v>0</v>
      </c>
      <c r="H249" s="21">
        <v>0</v>
      </c>
      <c r="I249" s="21">
        <v>0</v>
      </c>
      <c r="J249" s="55">
        <v>0</v>
      </c>
      <c r="K249" s="44"/>
      <c r="L249" s="21">
        <v>0</v>
      </c>
      <c r="M249" s="55">
        <v>0</v>
      </c>
      <c r="N249" s="21">
        <v>0</v>
      </c>
      <c r="O249" s="21">
        <v>0</v>
      </c>
      <c r="P249" s="55">
        <v>0</v>
      </c>
      <c r="Q249" s="21">
        <v>0</v>
      </c>
      <c r="R249" s="21">
        <v>0</v>
      </c>
      <c r="S249" s="55">
        <v>0</v>
      </c>
      <c r="T249" s="138">
        <v>2</v>
      </c>
    </row>
    <row r="250" spans="1:20" ht="16.5" hidden="1" customHeight="1" x14ac:dyDescent="0.3">
      <c r="A250" s="19" t="s">
        <v>381</v>
      </c>
      <c r="B250" s="19" t="s">
        <v>1927</v>
      </c>
      <c r="C250" s="21">
        <v>0</v>
      </c>
      <c r="D250" s="55">
        <v>0</v>
      </c>
      <c r="E250" s="21">
        <v>0</v>
      </c>
      <c r="F250" s="21">
        <v>0</v>
      </c>
      <c r="G250" s="55">
        <v>0</v>
      </c>
      <c r="H250" s="21">
        <v>0</v>
      </c>
      <c r="I250" s="21">
        <v>0</v>
      </c>
      <c r="J250" s="55">
        <v>0</v>
      </c>
      <c r="K250" s="44"/>
      <c r="L250" s="21">
        <v>0</v>
      </c>
      <c r="M250" s="55">
        <v>0</v>
      </c>
      <c r="N250" s="21">
        <v>0</v>
      </c>
      <c r="O250" s="21">
        <v>0</v>
      </c>
      <c r="P250" s="55">
        <v>0</v>
      </c>
      <c r="Q250" s="21">
        <v>0</v>
      </c>
      <c r="R250" s="21">
        <v>0</v>
      </c>
      <c r="S250" s="55">
        <v>0</v>
      </c>
      <c r="T250" s="138">
        <v>2</v>
      </c>
    </row>
    <row r="251" spans="1:20" ht="16.5" customHeight="1" x14ac:dyDescent="0.3">
      <c r="A251" s="19" t="s">
        <v>382</v>
      </c>
      <c r="B251" s="19" t="s">
        <v>1928</v>
      </c>
      <c r="C251" s="21">
        <v>2192.79</v>
      </c>
      <c r="D251" s="55">
        <v>1.166998403406067</v>
      </c>
      <c r="E251" s="21">
        <v>1481</v>
      </c>
      <c r="F251" s="21">
        <v>-711.79</v>
      </c>
      <c r="G251" s="55">
        <v>0.74873609706774524</v>
      </c>
      <c r="H251" s="21">
        <v>686.1099999999999</v>
      </c>
      <c r="I251" s="21">
        <v>-1506.68</v>
      </c>
      <c r="J251" s="55">
        <v>0.70298155737704904</v>
      </c>
      <c r="K251" s="44"/>
      <c r="L251" s="21">
        <v>26071.59</v>
      </c>
      <c r="M251" s="55">
        <v>1.0218142269253381</v>
      </c>
      <c r="N251" s="21">
        <v>24548</v>
      </c>
      <c r="O251" s="21">
        <v>-1523.5900000000001</v>
      </c>
      <c r="P251" s="55">
        <v>0.91943518483838349</v>
      </c>
      <c r="Q251" s="21">
        <v>11824.130000000001</v>
      </c>
      <c r="R251" s="21">
        <v>-14247.46</v>
      </c>
      <c r="S251" s="55">
        <v>0.84349621914681128</v>
      </c>
      <c r="T251" s="138">
        <v>1</v>
      </c>
    </row>
    <row r="252" spans="1:20" ht="16.5" hidden="1" customHeight="1" x14ac:dyDescent="0.3">
      <c r="A252" s="19" t="s">
        <v>383</v>
      </c>
      <c r="B252" s="19" t="s">
        <v>1929</v>
      </c>
      <c r="C252" s="21">
        <v>0</v>
      </c>
      <c r="D252" s="55">
        <v>0</v>
      </c>
      <c r="E252" s="21">
        <v>0</v>
      </c>
      <c r="F252" s="21">
        <v>0</v>
      </c>
      <c r="G252" s="55">
        <v>0</v>
      </c>
      <c r="H252" s="21">
        <v>0</v>
      </c>
      <c r="I252" s="21">
        <v>0</v>
      </c>
      <c r="J252" s="55">
        <v>0</v>
      </c>
      <c r="K252" s="44"/>
      <c r="L252" s="21">
        <v>0</v>
      </c>
      <c r="M252" s="55">
        <v>0</v>
      </c>
      <c r="N252" s="21">
        <v>0</v>
      </c>
      <c r="O252" s="21">
        <v>0</v>
      </c>
      <c r="P252" s="55">
        <v>0</v>
      </c>
      <c r="Q252" s="21">
        <v>0</v>
      </c>
      <c r="R252" s="21">
        <v>0</v>
      </c>
      <c r="S252" s="55">
        <v>0</v>
      </c>
      <c r="T252" s="138">
        <v>2</v>
      </c>
    </row>
    <row r="253" spans="1:20" ht="16.5" hidden="1" customHeight="1" x14ac:dyDescent="0.3">
      <c r="A253" s="19" t="s">
        <v>384</v>
      </c>
      <c r="B253" s="19" t="s">
        <v>1930</v>
      </c>
      <c r="C253" s="21">
        <v>0</v>
      </c>
      <c r="D253" s="55">
        <v>0</v>
      </c>
      <c r="E253" s="21">
        <v>0</v>
      </c>
      <c r="F253" s="21">
        <v>0</v>
      </c>
      <c r="G253" s="55">
        <v>0</v>
      </c>
      <c r="H253" s="21">
        <v>0</v>
      </c>
      <c r="I253" s="21">
        <v>0</v>
      </c>
      <c r="J253" s="55">
        <v>0</v>
      </c>
      <c r="K253" s="44"/>
      <c r="L253" s="21">
        <v>0</v>
      </c>
      <c r="M253" s="55">
        <v>0</v>
      </c>
      <c r="N253" s="21">
        <v>0</v>
      </c>
      <c r="O253" s="21">
        <v>0</v>
      </c>
      <c r="P253" s="55">
        <v>0</v>
      </c>
      <c r="Q253" s="21">
        <v>0</v>
      </c>
      <c r="R253" s="21">
        <v>0</v>
      </c>
      <c r="S253" s="55">
        <v>0</v>
      </c>
      <c r="T253" s="138">
        <v>2</v>
      </c>
    </row>
    <row r="254" spans="1:20" ht="16.5" hidden="1" customHeight="1" x14ac:dyDescent="0.3">
      <c r="A254" s="19" t="s">
        <v>1553</v>
      </c>
      <c r="B254" s="19" t="s">
        <v>1931</v>
      </c>
      <c r="C254" s="21">
        <v>0</v>
      </c>
      <c r="D254" s="55">
        <v>0</v>
      </c>
      <c r="E254" s="21">
        <v>0</v>
      </c>
      <c r="F254" s="21">
        <v>0</v>
      </c>
      <c r="G254" s="55">
        <v>0</v>
      </c>
      <c r="H254" s="21">
        <v>0</v>
      </c>
      <c r="I254" s="21">
        <v>0</v>
      </c>
      <c r="J254" s="55">
        <v>0</v>
      </c>
      <c r="K254" s="44"/>
      <c r="L254" s="21">
        <v>0</v>
      </c>
      <c r="M254" s="55">
        <v>0</v>
      </c>
      <c r="N254" s="21">
        <v>0</v>
      </c>
      <c r="O254" s="21">
        <v>0</v>
      </c>
      <c r="P254" s="55">
        <v>0</v>
      </c>
      <c r="Q254" s="21">
        <v>0</v>
      </c>
      <c r="R254" s="21">
        <v>0</v>
      </c>
      <c r="S254" s="55">
        <v>0</v>
      </c>
      <c r="T254" s="138">
        <v>2</v>
      </c>
    </row>
    <row r="255" spans="1:20" ht="16.5" customHeight="1" x14ac:dyDescent="0.3">
      <c r="A255" s="19" t="s">
        <v>385</v>
      </c>
      <c r="B255" s="19" t="s">
        <v>1932</v>
      </c>
      <c r="C255" s="21">
        <v>6780.8499999999995</v>
      </c>
      <c r="D255" s="55">
        <v>3.6087546567323043</v>
      </c>
      <c r="E255" s="21">
        <v>0</v>
      </c>
      <c r="F255" s="21">
        <v>-6780.8499999999995</v>
      </c>
      <c r="G255" s="55">
        <v>0</v>
      </c>
      <c r="H255" s="21">
        <v>0</v>
      </c>
      <c r="I255" s="21">
        <v>-6780.8499999999995</v>
      </c>
      <c r="J255" s="55">
        <v>0</v>
      </c>
      <c r="K255" s="44"/>
      <c r="L255" s="21">
        <v>33964.93</v>
      </c>
      <c r="M255" s="55">
        <v>1.3311749951009211</v>
      </c>
      <c r="N255" s="21">
        <v>0</v>
      </c>
      <c r="O255" s="21">
        <v>-33964.93</v>
      </c>
      <c r="P255" s="55">
        <v>0</v>
      </c>
      <c r="Q255" s="21">
        <v>0</v>
      </c>
      <c r="R255" s="21">
        <v>-33964.93</v>
      </c>
      <c r="S255" s="55">
        <v>0</v>
      </c>
      <c r="T255" s="138">
        <v>1</v>
      </c>
    </row>
    <row r="256" spans="1:20" ht="16.5" hidden="1" customHeight="1" x14ac:dyDescent="0.3">
      <c r="A256" s="19" t="s">
        <v>1554</v>
      </c>
      <c r="B256" s="19" t="s">
        <v>1933</v>
      </c>
      <c r="C256" s="21">
        <v>0</v>
      </c>
      <c r="D256" s="55">
        <v>0</v>
      </c>
      <c r="E256" s="21">
        <v>0</v>
      </c>
      <c r="F256" s="21">
        <v>0</v>
      </c>
      <c r="G256" s="55">
        <v>0</v>
      </c>
      <c r="H256" s="21">
        <v>0</v>
      </c>
      <c r="I256" s="21">
        <v>0</v>
      </c>
      <c r="J256" s="55">
        <v>0</v>
      </c>
      <c r="K256" s="44"/>
      <c r="L256" s="21">
        <v>0</v>
      </c>
      <c r="M256" s="55">
        <v>0</v>
      </c>
      <c r="N256" s="21">
        <v>0</v>
      </c>
      <c r="O256" s="21">
        <v>0</v>
      </c>
      <c r="P256" s="55">
        <v>0</v>
      </c>
      <c r="Q256" s="21">
        <v>0</v>
      </c>
      <c r="R256" s="21">
        <v>0</v>
      </c>
      <c r="S256" s="55">
        <v>0</v>
      </c>
      <c r="T256" s="138">
        <v>2</v>
      </c>
    </row>
    <row r="257" spans="1:20" ht="16.5" hidden="1" customHeight="1" x14ac:dyDescent="0.3">
      <c r="A257" s="19" t="s">
        <v>386</v>
      </c>
      <c r="B257" s="19" t="s">
        <v>1934</v>
      </c>
      <c r="C257" s="21">
        <v>0</v>
      </c>
      <c r="D257" s="55">
        <v>0</v>
      </c>
      <c r="E257" s="21">
        <v>0</v>
      </c>
      <c r="F257" s="21">
        <v>0</v>
      </c>
      <c r="G257" s="55">
        <v>0</v>
      </c>
      <c r="H257" s="21">
        <v>0</v>
      </c>
      <c r="I257" s="21">
        <v>0</v>
      </c>
      <c r="J257" s="55">
        <v>0</v>
      </c>
      <c r="K257" s="44"/>
      <c r="L257" s="21">
        <v>0</v>
      </c>
      <c r="M257" s="55">
        <v>0</v>
      </c>
      <c r="N257" s="21">
        <v>0</v>
      </c>
      <c r="O257" s="21">
        <v>0</v>
      </c>
      <c r="P257" s="55">
        <v>0</v>
      </c>
      <c r="Q257" s="21">
        <v>0</v>
      </c>
      <c r="R257" s="21">
        <v>0</v>
      </c>
      <c r="S257" s="55">
        <v>0</v>
      </c>
      <c r="T257" s="138">
        <v>2</v>
      </c>
    </row>
    <row r="258" spans="1:20" ht="16.5" hidden="1" customHeight="1" x14ac:dyDescent="0.3">
      <c r="A258" s="19" t="s">
        <v>1462</v>
      </c>
      <c r="B258" s="19" t="s">
        <v>1935</v>
      </c>
      <c r="C258" s="21">
        <v>0</v>
      </c>
      <c r="D258" s="55">
        <v>0</v>
      </c>
      <c r="E258" s="21">
        <v>0</v>
      </c>
      <c r="F258" s="21">
        <v>0</v>
      </c>
      <c r="G258" s="55">
        <v>0</v>
      </c>
      <c r="H258" s="21">
        <v>0</v>
      </c>
      <c r="I258" s="21">
        <v>0</v>
      </c>
      <c r="J258" s="55">
        <v>0</v>
      </c>
      <c r="K258" s="44"/>
      <c r="L258" s="21">
        <v>0</v>
      </c>
      <c r="M258" s="55">
        <v>0</v>
      </c>
      <c r="N258" s="21">
        <v>0</v>
      </c>
      <c r="O258" s="21">
        <v>0</v>
      </c>
      <c r="P258" s="55">
        <v>0</v>
      </c>
      <c r="Q258" s="21">
        <v>0</v>
      </c>
      <c r="R258" s="21">
        <v>0</v>
      </c>
      <c r="S258" s="55">
        <v>0</v>
      </c>
      <c r="T258" s="138">
        <v>2</v>
      </c>
    </row>
    <row r="259" spans="1:20" ht="16.5" hidden="1" customHeight="1" x14ac:dyDescent="0.3">
      <c r="A259" s="19" t="s">
        <v>1188</v>
      </c>
      <c r="B259" s="19" t="s">
        <v>1936</v>
      </c>
      <c r="C259" s="21">
        <v>0</v>
      </c>
      <c r="D259" s="55">
        <v>0</v>
      </c>
      <c r="E259" s="21">
        <v>0</v>
      </c>
      <c r="F259" s="21">
        <v>0</v>
      </c>
      <c r="G259" s="55">
        <v>0</v>
      </c>
      <c r="H259" s="21">
        <v>0</v>
      </c>
      <c r="I259" s="21">
        <v>0</v>
      </c>
      <c r="J259" s="55">
        <v>0</v>
      </c>
      <c r="K259" s="44"/>
      <c r="L259" s="21">
        <v>0</v>
      </c>
      <c r="M259" s="55">
        <v>0</v>
      </c>
      <c r="N259" s="21">
        <v>0</v>
      </c>
      <c r="O259" s="21">
        <v>0</v>
      </c>
      <c r="P259" s="55">
        <v>0</v>
      </c>
      <c r="Q259" s="21">
        <v>0</v>
      </c>
      <c r="R259" s="21">
        <v>0</v>
      </c>
      <c r="S259" s="55">
        <v>0</v>
      </c>
      <c r="T259" s="138">
        <v>2</v>
      </c>
    </row>
    <row r="260" spans="1:20" ht="16.5" hidden="1" customHeight="1" x14ac:dyDescent="0.3">
      <c r="A260" s="19" t="s">
        <v>387</v>
      </c>
      <c r="B260" s="19" t="s">
        <v>1937</v>
      </c>
      <c r="C260" s="41">
        <v>0</v>
      </c>
      <c r="D260" s="55">
        <v>0</v>
      </c>
      <c r="E260" s="41">
        <v>0</v>
      </c>
      <c r="F260" s="41">
        <v>0</v>
      </c>
      <c r="G260" s="55">
        <v>0</v>
      </c>
      <c r="H260" s="41">
        <v>0</v>
      </c>
      <c r="I260" s="41">
        <v>0</v>
      </c>
      <c r="J260" s="55">
        <v>0</v>
      </c>
      <c r="K260" s="44"/>
      <c r="L260" s="41">
        <v>0</v>
      </c>
      <c r="M260" s="55">
        <v>0</v>
      </c>
      <c r="N260" s="41">
        <v>0</v>
      </c>
      <c r="O260" s="41">
        <v>0</v>
      </c>
      <c r="P260" s="55">
        <v>0</v>
      </c>
      <c r="Q260" s="41">
        <v>0</v>
      </c>
      <c r="R260" s="41">
        <v>0</v>
      </c>
      <c r="S260" s="55">
        <v>0</v>
      </c>
      <c r="T260" s="138">
        <v>2</v>
      </c>
    </row>
    <row r="261" spans="1:20" ht="16.5" customHeight="1" x14ac:dyDescent="0.3">
      <c r="B261" s="19" t="s">
        <v>1938</v>
      </c>
      <c r="C261" s="45">
        <v>35706.36</v>
      </c>
      <c r="D261" s="56">
        <v>19.002852581160191</v>
      </c>
      <c r="E261" s="45">
        <v>23642</v>
      </c>
      <c r="F261" s="45">
        <v>-12064.36</v>
      </c>
      <c r="G261" s="56">
        <v>11.95247724974722</v>
      </c>
      <c r="H261" s="45">
        <v>14687.76</v>
      </c>
      <c r="I261" s="45">
        <v>-21018.6</v>
      </c>
      <c r="J261" s="55">
        <v>15.048934426229508</v>
      </c>
      <c r="K261" s="44"/>
      <c r="L261" s="45">
        <v>414828.38</v>
      </c>
      <c r="M261" s="56">
        <v>16.258215951401137</v>
      </c>
      <c r="N261" s="45">
        <v>329893</v>
      </c>
      <c r="O261" s="45">
        <v>-84935.38</v>
      </c>
      <c r="P261" s="56">
        <v>12.356005842915465</v>
      </c>
      <c r="Q261" s="45">
        <v>231904.88</v>
      </c>
      <c r="R261" s="45">
        <v>-182923.5</v>
      </c>
      <c r="S261" s="55">
        <v>16.543364245969467</v>
      </c>
      <c r="T261" s="138">
        <v>1</v>
      </c>
    </row>
    <row r="262" spans="1:20" ht="16.5" customHeight="1" x14ac:dyDescent="0.3">
      <c r="B262" s="19" t="s">
        <v>312</v>
      </c>
      <c r="C262" s="21"/>
      <c r="D262" s="56"/>
      <c r="E262" s="21"/>
      <c r="F262" s="21"/>
      <c r="G262" s="56"/>
      <c r="H262" s="21"/>
      <c r="I262" s="21"/>
      <c r="J262" s="55"/>
      <c r="K262" s="44"/>
      <c r="L262" s="21"/>
      <c r="M262" s="56"/>
      <c r="N262" s="21"/>
      <c r="O262" s="21"/>
      <c r="P262" s="56"/>
      <c r="Q262" s="21"/>
      <c r="R262" s="21"/>
      <c r="S262" s="55"/>
      <c r="T262" s="138">
        <v>1</v>
      </c>
    </row>
    <row r="263" spans="1:20" ht="16.5" customHeight="1" x14ac:dyDescent="0.3">
      <c r="A263" s="19" t="s">
        <v>388</v>
      </c>
      <c r="B263" s="19" t="s">
        <v>389</v>
      </c>
      <c r="C263" s="21">
        <v>1767.11</v>
      </c>
      <c r="D263" s="55">
        <v>0.94045236828100043</v>
      </c>
      <c r="E263" s="21">
        <v>1029</v>
      </c>
      <c r="F263" s="21">
        <v>-738.1099999999999</v>
      </c>
      <c r="G263" s="55">
        <v>0.52022244691607689</v>
      </c>
      <c r="H263" s="21">
        <v>587.50999999999976</v>
      </c>
      <c r="I263" s="21">
        <v>-1179.6000000000001</v>
      </c>
      <c r="J263" s="55">
        <v>0.60195696721311454</v>
      </c>
      <c r="K263" s="44"/>
      <c r="L263" s="21">
        <v>18094.920000000002</v>
      </c>
      <c r="M263" s="56">
        <v>0.70918753674309243</v>
      </c>
      <c r="N263" s="21">
        <v>13884</v>
      </c>
      <c r="O263" s="21">
        <v>-4210.9200000000019</v>
      </c>
      <c r="P263" s="55">
        <v>0.52001947638488333</v>
      </c>
      <c r="Q263" s="21">
        <v>8514.6500000000015</v>
      </c>
      <c r="R263" s="21">
        <v>-9580.27</v>
      </c>
      <c r="S263" s="55">
        <v>0.60740833214438594</v>
      </c>
      <c r="T263" s="138">
        <v>1</v>
      </c>
    </row>
    <row r="264" spans="1:20" ht="16.5" customHeight="1" x14ac:dyDescent="0.3">
      <c r="A264" s="19" t="s">
        <v>390</v>
      </c>
      <c r="B264" s="19" t="s">
        <v>391</v>
      </c>
      <c r="C264" s="21">
        <v>3808</v>
      </c>
      <c r="D264" s="55">
        <v>2.0266098988823842</v>
      </c>
      <c r="E264" s="21">
        <v>1157</v>
      </c>
      <c r="F264" s="21">
        <v>-2651</v>
      </c>
      <c r="G264" s="55">
        <v>0.58493427704752277</v>
      </c>
      <c r="H264" s="21">
        <v>1213.28</v>
      </c>
      <c r="I264" s="21">
        <v>-2594.7200000000003</v>
      </c>
      <c r="J264" s="55">
        <v>1.2431147540983607</v>
      </c>
      <c r="K264" s="44"/>
      <c r="L264" s="21">
        <v>7252.6399999999994</v>
      </c>
      <c r="M264" s="56">
        <v>0.28425004899078971</v>
      </c>
      <c r="N264" s="21">
        <v>7344</v>
      </c>
      <c r="O264" s="21">
        <v>91.360000000000582</v>
      </c>
      <c r="P264" s="55">
        <v>0.27506648189070754</v>
      </c>
      <c r="Q264" s="21">
        <v>6344.6399999999994</v>
      </c>
      <c r="R264" s="21">
        <v>-908</v>
      </c>
      <c r="S264" s="55">
        <v>0.45260664859466399</v>
      </c>
      <c r="T264" s="138">
        <v>1</v>
      </c>
    </row>
    <row r="265" spans="1:20" ht="16.5" customHeight="1" x14ac:dyDescent="0.3">
      <c r="A265" s="19" t="s">
        <v>392</v>
      </c>
      <c r="B265" s="19" t="s">
        <v>393</v>
      </c>
      <c r="C265" s="41">
        <v>1946.92</v>
      </c>
      <c r="D265" s="55">
        <v>1.0361468866418309</v>
      </c>
      <c r="E265" s="41">
        <v>277</v>
      </c>
      <c r="F265" s="41">
        <v>-1669.92</v>
      </c>
      <c r="G265" s="55">
        <v>0.14004044489383216</v>
      </c>
      <c r="H265" s="41">
        <v>411.52</v>
      </c>
      <c r="I265" s="41">
        <v>-1535.4</v>
      </c>
      <c r="J265" s="55">
        <v>0.42163934426229505</v>
      </c>
      <c r="K265" s="44"/>
      <c r="L265" s="41">
        <v>4390.2800000000007</v>
      </c>
      <c r="M265" s="55">
        <v>0.17206662747403489</v>
      </c>
      <c r="N265" s="41">
        <v>3737</v>
      </c>
      <c r="O265" s="41">
        <v>-653.28000000000065</v>
      </c>
      <c r="P265" s="55">
        <v>0.13996778905576987</v>
      </c>
      <c r="Q265" s="41">
        <v>6575.76</v>
      </c>
      <c r="R265" s="41">
        <v>2185.4799999999996</v>
      </c>
      <c r="S265" s="55">
        <v>0.4690940219717506</v>
      </c>
      <c r="T265" s="138">
        <v>1</v>
      </c>
    </row>
    <row r="266" spans="1:20" ht="16.5" customHeight="1" x14ac:dyDescent="0.3">
      <c r="B266" s="19" t="s">
        <v>394</v>
      </c>
      <c r="C266" s="57">
        <v>7522.03</v>
      </c>
      <c r="D266" s="55">
        <v>4.0032091538052157</v>
      </c>
      <c r="E266" s="57">
        <v>2463</v>
      </c>
      <c r="F266" s="57">
        <v>-5059.03</v>
      </c>
      <c r="G266" s="55">
        <v>1.2451971688574317</v>
      </c>
      <c r="H266" s="57">
        <v>2212.3099999999995</v>
      </c>
      <c r="I266" s="57">
        <v>-5309.7200000000012</v>
      </c>
      <c r="J266" s="55">
        <v>2.2667110655737699</v>
      </c>
      <c r="K266" s="44"/>
      <c r="L266" s="57">
        <v>29737.840000000004</v>
      </c>
      <c r="M266" s="55">
        <v>1.165504213207917</v>
      </c>
      <c r="N266" s="57">
        <v>24965</v>
      </c>
      <c r="O266" s="57">
        <v>-4772.8400000000038</v>
      </c>
      <c r="P266" s="55">
        <v>0.93505374733136071</v>
      </c>
      <c r="Q266" s="57">
        <v>21435.050000000003</v>
      </c>
      <c r="R266" s="57">
        <v>-8302.7900000000009</v>
      </c>
      <c r="S266" s="55">
        <v>1.5291090027108005</v>
      </c>
      <c r="T266" s="138">
        <v>1</v>
      </c>
    </row>
    <row r="267" spans="1:20" ht="16.5" customHeight="1" x14ac:dyDescent="0.3">
      <c r="B267" s="19" t="s">
        <v>1939</v>
      </c>
      <c r="C267" s="57">
        <v>43228.39</v>
      </c>
      <c r="D267" s="55">
        <v>23.006061734965407</v>
      </c>
      <c r="E267" s="57">
        <v>26105</v>
      </c>
      <c r="F267" s="57">
        <v>-17123.39</v>
      </c>
      <c r="G267" s="55">
        <v>13.197674418604651</v>
      </c>
      <c r="H267" s="57">
        <v>16900.07</v>
      </c>
      <c r="I267" s="57">
        <v>-26328.32</v>
      </c>
      <c r="J267" s="55">
        <v>17.315645491803277</v>
      </c>
      <c r="K267" s="44"/>
      <c r="L267" s="57">
        <v>444566.22000000003</v>
      </c>
      <c r="M267" s="55">
        <v>17.423720164609055</v>
      </c>
      <c r="N267" s="57">
        <v>354858</v>
      </c>
      <c r="O267" s="57">
        <v>-89708.22000000003</v>
      </c>
      <c r="P267" s="55">
        <v>13.291059590246826</v>
      </c>
      <c r="Q267" s="57">
        <v>253339.93</v>
      </c>
      <c r="R267" s="57">
        <v>-191226.29000000004</v>
      </c>
      <c r="S267" s="55">
        <v>18.072473248680268</v>
      </c>
      <c r="T267" s="138">
        <v>1</v>
      </c>
    </row>
    <row r="268" spans="1:20" ht="16.5" customHeight="1" x14ac:dyDescent="0.3">
      <c r="B268" s="19" t="s">
        <v>312</v>
      </c>
      <c r="C268" s="21"/>
      <c r="D268" s="43"/>
      <c r="E268" s="21"/>
      <c r="F268" s="21"/>
      <c r="G268" s="43"/>
      <c r="H268" s="21"/>
      <c r="I268" s="21"/>
      <c r="J268" s="43"/>
      <c r="K268" s="44"/>
      <c r="L268" s="21"/>
      <c r="M268" s="43"/>
      <c r="N268" s="21"/>
      <c r="O268" s="21"/>
      <c r="P268" s="43"/>
      <c r="Q268" s="21"/>
      <c r="R268" s="21"/>
      <c r="S268" s="43"/>
      <c r="T268" s="138">
        <v>1</v>
      </c>
    </row>
    <row r="269" spans="1:20" ht="16.5" customHeight="1" x14ac:dyDescent="0.3">
      <c r="A269" s="19" t="s">
        <v>395</v>
      </c>
      <c r="B269" s="19" t="s">
        <v>396</v>
      </c>
      <c r="C269" s="21">
        <v>546.98</v>
      </c>
      <c r="D269" s="51">
        <v>1.2653258657100114E-2</v>
      </c>
      <c r="E269" s="21">
        <v>0</v>
      </c>
      <c r="F269" s="21">
        <v>-546.98</v>
      </c>
      <c r="G269" s="51">
        <v>0</v>
      </c>
      <c r="H269" s="21">
        <v>0</v>
      </c>
      <c r="I269" s="21">
        <v>-546.98</v>
      </c>
      <c r="J269" s="51">
        <v>0</v>
      </c>
      <c r="K269" s="44"/>
      <c r="L269" s="21">
        <v>1465.62</v>
      </c>
      <c r="M269" s="51">
        <v>3.296741709255372E-3</v>
      </c>
      <c r="N269" s="21">
        <v>0</v>
      </c>
      <c r="O269" s="21">
        <v>-1465.62</v>
      </c>
      <c r="P269" s="51">
        <v>0</v>
      </c>
      <c r="Q269" s="21">
        <v>0</v>
      </c>
      <c r="R269" s="21">
        <v>-1465.62</v>
      </c>
      <c r="S269" s="51">
        <v>0</v>
      </c>
      <c r="T269" s="138">
        <v>1</v>
      </c>
    </row>
    <row r="270" spans="1:20" ht="16.5" hidden="1" customHeight="1" x14ac:dyDescent="0.3">
      <c r="A270" s="19" t="s">
        <v>397</v>
      </c>
      <c r="B270" s="19" t="s">
        <v>1941</v>
      </c>
      <c r="C270" s="21">
        <v>0</v>
      </c>
      <c r="D270" s="51">
        <v>0</v>
      </c>
      <c r="E270" s="21">
        <v>0</v>
      </c>
      <c r="F270" s="21">
        <v>0</v>
      </c>
      <c r="G270" s="51">
        <v>0</v>
      </c>
      <c r="H270" s="21">
        <v>0</v>
      </c>
      <c r="I270" s="21">
        <v>0</v>
      </c>
      <c r="J270" s="51">
        <v>0</v>
      </c>
      <c r="K270" s="44"/>
      <c r="L270" s="21">
        <v>0</v>
      </c>
      <c r="M270" s="51">
        <v>0</v>
      </c>
      <c r="N270" s="21">
        <v>0</v>
      </c>
      <c r="O270" s="21">
        <v>0</v>
      </c>
      <c r="P270" s="51">
        <v>0</v>
      </c>
      <c r="Q270" s="21">
        <v>0</v>
      </c>
      <c r="R270" s="21">
        <v>0</v>
      </c>
      <c r="S270" s="51">
        <v>0</v>
      </c>
      <c r="T270" s="138">
        <v>2</v>
      </c>
    </row>
    <row r="271" spans="1:20" ht="16.5" hidden="1" customHeight="1" x14ac:dyDescent="0.3">
      <c r="A271" s="19" t="s">
        <v>398</v>
      </c>
      <c r="B271" s="19" t="s">
        <v>1942</v>
      </c>
      <c r="C271" s="21">
        <v>0</v>
      </c>
      <c r="D271" s="51">
        <v>0</v>
      </c>
      <c r="E271" s="21">
        <v>0</v>
      </c>
      <c r="F271" s="21">
        <v>0</v>
      </c>
      <c r="G271" s="51">
        <v>0</v>
      </c>
      <c r="H271" s="21">
        <v>0</v>
      </c>
      <c r="I271" s="21">
        <v>0</v>
      </c>
      <c r="J271" s="51">
        <v>0</v>
      </c>
      <c r="K271" s="44"/>
      <c r="L271" s="21">
        <v>0</v>
      </c>
      <c r="M271" s="51">
        <v>0</v>
      </c>
      <c r="N271" s="21">
        <v>0</v>
      </c>
      <c r="O271" s="21">
        <v>0</v>
      </c>
      <c r="P271" s="51">
        <v>0</v>
      </c>
      <c r="Q271" s="21">
        <v>0</v>
      </c>
      <c r="R271" s="21">
        <v>0</v>
      </c>
      <c r="S271" s="51">
        <v>0</v>
      </c>
      <c r="T271" s="138">
        <v>2</v>
      </c>
    </row>
    <row r="272" spans="1:20" ht="16.5" customHeight="1" x14ac:dyDescent="0.3">
      <c r="A272" s="19" t="s">
        <v>399</v>
      </c>
      <c r="B272" s="19" t="s">
        <v>1943</v>
      </c>
      <c r="C272" s="21">
        <v>3000</v>
      </c>
      <c r="D272" s="51">
        <v>6.9398837199349778E-2</v>
      </c>
      <c r="E272" s="21">
        <v>52</v>
      </c>
      <c r="F272" s="21">
        <v>-2948</v>
      </c>
      <c r="G272" s="51">
        <v>1.9919555640681864E-3</v>
      </c>
      <c r="H272" s="21">
        <v>0</v>
      </c>
      <c r="I272" s="21">
        <v>-3000</v>
      </c>
      <c r="J272" s="51">
        <v>0</v>
      </c>
      <c r="K272" s="44"/>
      <c r="L272" s="21">
        <v>4700</v>
      </c>
      <c r="M272" s="51">
        <v>1.0572103296557259E-2</v>
      </c>
      <c r="N272" s="21">
        <v>710</v>
      </c>
      <c r="O272" s="21">
        <v>-3990</v>
      </c>
      <c r="P272" s="51">
        <v>2.0008003201280513E-3</v>
      </c>
      <c r="Q272" s="21">
        <v>710.2</v>
      </c>
      <c r="R272" s="21">
        <v>-3989.8</v>
      </c>
      <c r="S272" s="51">
        <v>2.8033480549236752E-3</v>
      </c>
      <c r="T272" s="138">
        <v>1</v>
      </c>
    </row>
    <row r="273" spans="1:20" ht="16.5" customHeight="1" x14ac:dyDescent="0.3">
      <c r="A273" s="19" t="s">
        <v>400</v>
      </c>
      <c r="B273" s="19" t="s">
        <v>401</v>
      </c>
      <c r="C273" s="21">
        <v>3581.79</v>
      </c>
      <c r="D273" s="51">
        <v>8.2857353697419686E-2</v>
      </c>
      <c r="E273" s="21">
        <v>1906</v>
      </c>
      <c r="F273" s="21">
        <v>-1675.79</v>
      </c>
      <c r="G273" s="51">
        <v>7.3012832790653126E-2</v>
      </c>
      <c r="H273" s="21">
        <v>1178.54</v>
      </c>
      <c r="I273" s="21">
        <v>-2403.25</v>
      </c>
      <c r="J273" s="51">
        <v>6.9735805828023203E-2</v>
      </c>
      <c r="K273" s="44"/>
      <c r="L273" s="21">
        <v>35383.54</v>
      </c>
      <c r="M273" s="51">
        <v>7.9591157420822484E-2</v>
      </c>
      <c r="N273" s="21">
        <v>25905</v>
      </c>
      <c r="O273" s="21">
        <v>-9478.5400000000009</v>
      </c>
      <c r="P273" s="51">
        <v>7.3001031398474886E-2</v>
      </c>
      <c r="Q273" s="21">
        <v>18209.3</v>
      </c>
      <c r="R273" s="21">
        <v>-17174.240000000002</v>
      </c>
      <c r="S273" s="51">
        <v>7.1876944151677946E-2</v>
      </c>
      <c r="T273" s="138">
        <v>1</v>
      </c>
    </row>
    <row r="274" spans="1:20" ht="16.5" customHeight="1" x14ac:dyDescent="0.3">
      <c r="A274" s="19" t="s">
        <v>402</v>
      </c>
      <c r="B274" s="19" t="s">
        <v>403</v>
      </c>
      <c r="C274" s="21">
        <v>145.15</v>
      </c>
      <c r="D274" s="51">
        <v>3.3577470731618736E-3</v>
      </c>
      <c r="E274" s="21">
        <v>52</v>
      </c>
      <c r="F274" s="21">
        <v>-93.15</v>
      </c>
      <c r="G274" s="51">
        <v>1.9919555640681864E-3</v>
      </c>
      <c r="H274" s="21">
        <v>46.5</v>
      </c>
      <c r="I274" s="21">
        <v>-98.65</v>
      </c>
      <c r="J274" s="51">
        <v>2.7514678933282526E-3</v>
      </c>
      <c r="K274" s="44"/>
      <c r="L274" s="21">
        <v>1224.8600000000001</v>
      </c>
      <c r="M274" s="51">
        <v>2.7551800944300266E-3</v>
      </c>
      <c r="N274" s="21">
        <v>710</v>
      </c>
      <c r="O274" s="21">
        <v>-514.86000000000013</v>
      </c>
      <c r="P274" s="51">
        <v>2.0008003201280513E-3</v>
      </c>
      <c r="Q274" s="21">
        <v>800.43999999999994</v>
      </c>
      <c r="R274" s="21">
        <v>-424.42000000000019</v>
      </c>
      <c r="S274" s="51">
        <v>3.1595493059463622E-3</v>
      </c>
      <c r="T274" s="138">
        <v>1</v>
      </c>
    </row>
    <row r="275" spans="1:20" ht="16.5" customHeight="1" x14ac:dyDescent="0.3">
      <c r="A275" s="19" t="s">
        <v>404</v>
      </c>
      <c r="B275" s="19" t="s">
        <v>405</v>
      </c>
      <c r="C275" s="21">
        <v>1154.54</v>
      </c>
      <c r="D275" s="51">
        <v>2.6707911166712429E-2</v>
      </c>
      <c r="E275" s="21">
        <v>209</v>
      </c>
      <c r="F275" s="21">
        <v>-945.54</v>
      </c>
      <c r="G275" s="51">
        <v>8.006129094043286E-3</v>
      </c>
      <c r="H275" s="21">
        <v>150.91</v>
      </c>
      <c r="I275" s="21">
        <v>-1003.63</v>
      </c>
      <c r="J275" s="51">
        <v>8.9295488125197119E-3</v>
      </c>
      <c r="K275" s="44"/>
      <c r="L275" s="21">
        <v>6374.93</v>
      </c>
      <c r="M275" s="51">
        <v>1.4339663503898249E-2</v>
      </c>
      <c r="N275" s="21">
        <v>2838</v>
      </c>
      <c r="O275" s="21">
        <v>-3536.9300000000003</v>
      </c>
      <c r="P275" s="51">
        <v>7.9975652232724074E-3</v>
      </c>
      <c r="Q275" s="21">
        <v>2949.02</v>
      </c>
      <c r="R275" s="21">
        <v>-3425.9100000000003</v>
      </c>
      <c r="S275" s="51">
        <v>1.1640565306858655E-2</v>
      </c>
      <c r="T275" s="138">
        <v>1</v>
      </c>
    </row>
    <row r="276" spans="1:20" ht="16.5" hidden="1" customHeight="1" x14ac:dyDescent="0.3">
      <c r="A276" s="19" t="s">
        <v>406</v>
      </c>
      <c r="B276" s="19" t="s">
        <v>1947</v>
      </c>
      <c r="C276" s="21">
        <v>0</v>
      </c>
      <c r="D276" s="51">
        <v>0</v>
      </c>
      <c r="E276" s="21">
        <v>0</v>
      </c>
      <c r="F276" s="21">
        <v>0</v>
      </c>
      <c r="G276" s="51">
        <v>0</v>
      </c>
      <c r="H276" s="21">
        <v>0</v>
      </c>
      <c r="I276" s="21">
        <v>0</v>
      </c>
      <c r="J276" s="51">
        <v>0</v>
      </c>
      <c r="K276" s="44"/>
      <c r="L276" s="21">
        <v>0</v>
      </c>
      <c r="M276" s="51">
        <v>0</v>
      </c>
      <c r="N276" s="21">
        <v>0</v>
      </c>
      <c r="O276" s="21">
        <v>0</v>
      </c>
      <c r="P276" s="51">
        <v>0</v>
      </c>
      <c r="Q276" s="21">
        <v>0</v>
      </c>
      <c r="R276" s="21">
        <v>0</v>
      </c>
      <c r="S276" s="51">
        <v>0</v>
      </c>
      <c r="T276" s="138">
        <v>2</v>
      </c>
    </row>
    <row r="277" spans="1:20" ht="16.5" customHeight="1" x14ac:dyDescent="0.3">
      <c r="A277" s="19" t="s">
        <v>407</v>
      </c>
      <c r="B277" s="19" t="s">
        <v>408</v>
      </c>
      <c r="C277" s="21">
        <v>4426.88</v>
      </c>
      <c r="D277" s="51">
        <v>0.10240677480701919</v>
      </c>
      <c r="E277" s="21">
        <v>2239</v>
      </c>
      <c r="F277" s="21">
        <v>-2187.88</v>
      </c>
      <c r="G277" s="51">
        <v>8.5769009768243629E-2</v>
      </c>
      <c r="H277" s="21">
        <v>218.77999999999997</v>
      </c>
      <c r="I277" s="21">
        <v>-4208.1000000000004</v>
      </c>
      <c r="J277" s="51">
        <v>1.2945508509728065E-2</v>
      </c>
      <c r="K277" s="44"/>
      <c r="L277" s="21">
        <v>23204.650000000005</v>
      </c>
      <c r="M277" s="51">
        <v>5.2196161012863292E-2</v>
      </c>
      <c r="N277" s="21">
        <v>26868</v>
      </c>
      <c r="O277" s="21">
        <v>3663.3499999999949</v>
      </c>
      <c r="P277" s="51">
        <v>7.5714792959437296E-2</v>
      </c>
      <c r="Q277" s="21">
        <v>16031.750000000002</v>
      </c>
      <c r="R277" s="21">
        <v>-7172.9000000000033</v>
      </c>
      <c r="S277" s="51">
        <v>6.3281575865281089E-2</v>
      </c>
      <c r="T277" s="138">
        <v>1</v>
      </c>
    </row>
    <row r="278" spans="1:20" ht="16.5" customHeight="1" x14ac:dyDescent="0.3">
      <c r="A278" s="19" t="s">
        <v>409</v>
      </c>
      <c r="B278" s="19" t="s">
        <v>410</v>
      </c>
      <c r="C278" s="21">
        <v>1324.12</v>
      </c>
      <c r="D278" s="51">
        <v>3.0630796104134342E-2</v>
      </c>
      <c r="E278" s="21">
        <v>914</v>
      </c>
      <c r="F278" s="21">
        <v>-410.11999999999989</v>
      </c>
      <c r="G278" s="51">
        <v>3.5012449722275428E-2</v>
      </c>
      <c r="H278" s="21">
        <v>590.81999999999994</v>
      </c>
      <c r="I278" s="21">
        <v>-733.3</v>
      </c>
      <c r="J278" s="51">
        <v>3.495961851045587E-2</v>
      </c>
      <c r="K278" s="44"/>
      <c r="L278" s="21">
        <v>13950.32</v>
      </c>
      <c r="M278" s="51">
        <v>3.1379622140431628E-2</v>
      </c>
      <c r="N278" s="21">
        <v>12419</v>
      </c>
      <c r="O278" s="21">
        <v>-1531.3199999999997</v>
      </c>
      <c r="P278" s="51">
        <v>3.4997097430521505E-2</v>
      </c>
      <c r="Q278" s="21">
        <v>8978.4599999999991</v>
      </c>
      <c r="R278" s="21">
        <v>-4971.8600000000006</v>
      </c>
      <c r="S278" s="51">
        <v>3.5440366625190116E-2</v>
      </c>
      <c r="T278" s="138">
        <v>1</v>
      </c>
    </row>
    <row r="279" spans="1:20" ht="16.5" customHeight="1" x14ac:dyDescent="0.3">
      <c r="A279" s="19" t="s">
        <v>411</v>
      </c>
      <c r="B279" s="19" t="s">
        <v>412</v>
      </c>
      <c r="C279" s="21">
        <v>539.08000000000004</v>
      </c>
      <c r="D279" s="51">
        <v>1.2470508385808494E-2</v>
      </c>
      <c r="E279" s="21">
        <v>183</v>
      </c>
      <c r="F279" s="21">
        <v>-356.08000000000004</v>
      </c>
      <c r="G279" s="51">
        <v>7.0101513120091937E-3</v>
      </c>
      <c r="H279" s="21">
        <v>338.74</v>
      </c>
      <c r="I279" s="21">
        <v>-200.34000000000003</v>
      </c>
      <c r="J279" s="51">
        <v>2.0043703960989513E-2</v>
      </c>
      <c r="K279" s="44"/>
      <c r="L279" s="21">
        <v>4074.69</v>
      </c>
      <c r="M279" s="51">
        <v>9.1655411875423195E-3</v>
      </c>
      <c r="N279" s="21">
        <v>2485</v>
      </c>
      <c r="O279" s="21">
        <v>-1589.69</v>
      </c>
      <c r="P279" s="51">
        <v>7.0028011204481795E-3</v>
      </c>
      <c r="Q279" s="21">
        <v>2239.8199999999997</v>
      </c>
      <c r="R279" s="21">
        <v>-1834.8700000000003</v>
      </c>
      <c r="S279" s="51">
        <v>8.8411645175713108E-3</v>
      </c>
      <c r="T279" s="138">
        <v>1</v>
      </c>
    </row>
    <row r="280" spans="1:20" ht="16.5" hidden="1" customHeight="1" x14ac:dyDescent="0.3">
      <c r="A280" s="19" t="s">
        <v>1189</v>
      </c>
      <c r="B280" s="19" t="s">
        <v>1951</v>
      </c>
      <c r="C280" s="21">
        <v>0</v>
      </c>
      <c r="D280" s="51">
        <v>0</v>
      </c>
      <c r="E280" s="21">
        <v>0</v>
      </c>
      <c r="F280" s="21">
        <v>0</v>
      </c>
      <c r="G280" s="51">
        <v>0</v>
      </c>
      <c r="H280" s="21">
        <v>0</v>
      </c>
      <c r="I280" s="21">
        <v>0</v>
      </c>
      <c r="J280" s="51">
        <v>0</v>
      </c>
      <c r="K280" s="44"/>
      <c r="L280" s="21">
        <v>0</v>
      </c>
      <c r="M280" s="51">
        <v>0</v>
      </c>
      <c r="N280" s="21">
        <v>0</v>
      </c>
      <c r="O280" s="21">
        <v>0</v>
      </c>
      <c r="P280" s="51">
        <v>0</v>
      </c>
      <c r="Q280" s="21">
        <v>0</v>
      </c>
      <c r="R280" s="21">
        <v>0</v>
      </c>
      <c r="S280" s="51">
        <v>0</v>
      </c>
      <c r="T280" s="138">
        <v>2</v>
      </c>
    </row>
    <row r="281" spans="1:20" ht="16.5" hidden="1" customHeight="1" x14ac:dyDescent="0.3">
      <c r="A281" s="19" t="s">
        <v>413</v>
      </c>
      <c r="B281" s="19" t="s">
        <v>1952</v>
      </c>
      <c r="C281" s="41">
        <v>0</v>
      </c>
      <c r="D281" s="51">
        <v>0</v>
      </c>
      <c r="E281" s="41">
        <v>0</v>
      </c>
      <c r="F281" s="41">
        <v>0</v>
      </c>
      <c r="G281" s="51">
        <v>0</v>
      </c>
      <c r="H281" s="41">
        <v>0</v>
      </c>
      <c r="I281" s="41">
        <v>0</v>
      </c>
      <c r="J281" s="51">
        <v>0</v>
      </c>
      <c r="K281" s="44"/>
      <c r="L281" s="41">
        <v>0</v>
      </c>
      <c r="M281" s="51">
        <v>0</v>
      </c>
      <c r="N281" s="41">
        <v>0</v>
      </c>
      <c r="O281" s="41">
        <v>0</v>
      </c>
      <c r="P281" s="51">
        <v>0</v>
      </c>
      <c r="Q281" s="41">
        <v>0</v>
      </c>
      <c r="R281" s="41">
        <v>0</v>
      </c>
      <c r="S281" s="51">
        <v>0</v>
      </c>
      <c r="T281" s="138">
        <v>2</v>
      </c>
    </row>
    <row r="282" spans="1:20" ht="16.5" customHeight="1" x14ac:dyDescent="0.3">
      <c r="B282" s="19" t="s">
        <v>414</v>
      </c>
      <c r="C282" s="45">
        <v>14718.539999999999</v>
      </c>
      <c r="D282" s="51">
        <v>0.34048318709070591</v>
      </c>
      <c r="E282" s="45">
        <v>5555</v>
      </c>
      <c r="F282" s="45">
        <v>-9163.5399999999991</v>
      </c>
      <c r="G282" s="51">
        <v>0.21279448381536104</v>
      </c>
      <c r="H282" s="45">
        <v>2524.29</v>
      </c>
      <c r="I282" s="45">
        <v>-12194.25</v>
      </c>
      <c r="J282" s="51">
        <v>0.14936565351504461</v>
      </c>
      <c r="K282" s="44"/>
      <c r="L282" s="45">
        <v>90378.610000000015</v>
      </c>
      <c r="M282" s="51">
        <v>0.20329617036580064</v>
      </c>
      <c r="N282" s="45">
        <v>71935</v>
      </c>
      <c r="O282" s="45">
        <v>-18443.610000000015</v>
      </c>
      <c r="P282" s="51">
        <v>0.20271488877241037</v>
      </c>
      <c r="Q282" s="45">
        <v>49918.99</v>
      </c>
      <c r="R282" s="45">
        <v>-40459.620000000017</v>
      </c>
      <c r="S282" s="51">
        <v>0.19704351382744914</v>
      </c>
      <c r="T282" s="138">
        <v>1</v>
      </c>
    </row>
    <row r="283" spans="1:20" ht="16.5" customHeight="1" x14ac:dyDescent="0.3">
      <c r="B283" s="19" t="s">
        <v>415</v>
      </c>
      <c r="C283" s="45">
        <v>43228.39</v>
      </c>
      <c r="D283" s="56">
        <v>23.006061734965407</v>
      </c>
      <c r="E283" s="45">
        <v>26105</v>
      </c>
      <c r="F283" s="45">
        <v>-17123.39</v>
      </c>
      <c r="G283" s="55">
        <v>13.197674418604651</v>
      </c>
      <c r="H283" s="45">
        <v>16900.07</v>
      </c>
      <c r="I283" s="45">
        <v>-26328.32</v>
      </c>
      <c r="J283" s="55">
        <v>17.315645491803277</v>
      </c>
      <c r="K283" s="44"/>
      <c r="L283" s="45">
        <v>444566.22000000003</v>
      </c>
      <c r="M283" s="56">
        <v>17.423720164609055</v>
      </c>
      <c r="N283" s="45">
        <v>354858</v>
      </c>
      <c r="O283" s="45">
        <v>-89708.22000000003</v>
      </c>
      <c r="P283" s="55">
        <v>13.291059590246826</v>
      </c>
      <c r="Q283" s="45">
        <v>253339.93</v>
      </c>
      <c r="R283" s="45">
        <v>-191226.29000000004</v>
      </c>
      <c r="S283" s="55">
        <v>18.072473248680268</v>
      </c>
      <c r="T283" s="138">
        <v>1</v>
      </c>
    </row>
    <row r="284" spans="1:20" ht="16.5" customHeight="1" x14ac:dyDescent="0.3">
      <c r="B284" s="19" t="s">
        <v>416</v>
      </c>
      <c r="C284" s="21">
        <v>57946.93</v>
      </c>
      <c r="D284" s="56">
        <v>30.839238956891965</v>
      </c>
      <c r="E284" s="21">
        <v>31660</v>
      </c>
      <c r="F284" s="21">
        <v>-26286.93</v>
      </c>
      <c r="G284" s="55">
        <v>16.006066734074825</v>
      </c>
      <c r="H284" s="21">
        <v>19424.36</v>
      </c>
      <c r="I284" s="21">
        <v>-38522.57</v>
      </c>
      <c r="J284" s="55">
        <v>19.902008196721312</v>
      </c>
      <c r="K284" s="44"/>
      <c r="L284" s="21">
        <v>534944.83000000007</v>
      </c>
      <c r="M284" s="56">
        <v>20.965895747599454</v>
      </c>
      <c r="N284" s="21">
        <v>426793</v>
      </c>
      <c r="O284" s="21">
        <v>-108151.83000000007</v>
      </c>
      <c r="P284" s="55">
        <v>15.985355256751189</v>
      </c>
      <c r="Q284" s="21">
        <v>303258.92</v>
      </c>
      <c r="R284" s="21">
        <v>-231685.91000000009</v>
      </c>
      <c r="S284" s="55">
        <v>21.633536881152803</v>
      </c>
      <c r="T284" s="138">
        <v>1</v>
      </c>
    </row>
    <row r="285" spans="1:20" ht="16.5" customHeight="1" x14ac:dyDescent="0.3">
      <c r="C285" s="21"/>
      <c r="D285" s="43"/>
      <c r="E285" s="21"/>
      <c r="F285" s="21"/>
      <c r="G285" s="43"/>
      <c r="H285" s="21"/>
      <c r="I285" s="21"/>
      <c r="J285" s="43"/>
      <c r="K285" s="44"/>
      <c r="L285" s="21"/>
      <c r="M285" s="43"/>
      <c r="N285" s="21"/>
      <c r="O285" s="21"/>
      <c r="P285" s="43"/>
      <c r="Q285" s="21"/>
      <c r="R285" s="21"/>
      <c r="S285" s="43"/>
      <c r="T285" s="138">
        <v>1</v>
      </c>
    </row>
    <row r="286" spans="1:20" ht="16.5" customHeight="1" x14ac:dyDescent="0.35">
      <c r="B286" s="30" t="s">
        <v>417</v>
      </c>
      <c r="C286" s="21"/>
      <c r="D286" s="43"/>
      <c r="E286" s="21"/>
      <c r="F286" s="21"/>
      <c r="G286" s="43"/>
      <c r="H286" s="21"/>
      <c r="I286" s="21"/>
      <c r="J286" s="43"/>
      <c r="K286" s="44"/>
      <c r="L286" s="21"/>
      <c r="M286" s="43"/>
      <c r="N286" s="21"/>
      <c r="O286" s="21"/>
      <c r="P286" s="43"/>
      <c r="Q286" s="21"/>
      <c r="R286" s="21"/>
      <c r="S286" s="43"/>
      <c r="T286" s="138">
        <v>1</v>
      </c>
    </row>
    <row r="287" spans="1:20" ht="16.5" customHeight="1" x14ac:dyDescent="0.3">
      <c r="A287" s="19" t="s">
        <v>418</v>
      </c>
      <c r="B287" s="19" t="s">
        <v>1953</v>
      </c>
      <c r="C287" s="21">
        <v>1780.0899999999997</v>
      </c>
      <c r="D287" s="51">
        <v>0.23332254161909791</v>
      </c>
      <c r="E287" s="21">
        <v>1820</v>
      </c>
      <c r="F287" s="21">
        <v>39.910000000000309</v>
      </c>
      <c r="G287" s="51">
        <v>0.1936994465730098</v>
      </c>
      <c r="H287" s="21">
        <v>0</v>
      </c>
      <c r="I287" s="21">
        <v>-1780.0899999999997</v>
      </c>
      <c r="J287" s="51">
        <v>0</v>
      </c>
      <c r="K287" s="44"/>
      <c r="L287" s="21">
        <v>22257.960000000003</v>
      </c>
      <c r="M287" s="51">
        <v>0.29087855334640972</v>
      </c>
      <c r="N287" s="21">
        <v>16380</v>
      </c>
      <c r="O287" s="21">
        <v>-5877.9600000000028</v>
      </c>
      <c r="P287" s="51">
        <v>0.1517439436750197</v>
      </c>
      <c r="Q287" s="21">
        <v>11537.989999999998</v>
      </c>
      <c r="R287" s="21">
        <v>-10719.970000000005</v>
      </c>
      <c r="S287" s="51">
        <v>0.37587216556372072</v>
      </c>
      <c r="T287" s="138">
        <v>1</v>
      </c>
    </row>
    <row r="288" spans="1:20" ht="16.5" hidden="1" customHeight="1" x14ac:dyDescent="0.3">
      <c r="A288" s="19" t="s">
        <v>1558</v>
      </c>
      <c r="B288" s="19" t="s">
        <v>1954</v>
      </c>
      <c r="C288" s="21">
        <v>0</v>
      </c>
      <c r="D288" s="51">
        <v>0</v>
      </c>
      <c r="E288" s="21">
        <v>0</v>
      </c>
      <c r="F288" s="21">
        <v>0</v>
      </c>
      <c r="G288" s="51">
        <v>0</v>
      </c>
      <c r="H288" s="21">
        <v>0</v>
      </c>
      <c r="I288" s="21">
        <v>0</v>
      </c>
      <c r="J288" s="51">
        <v>0</v>
      </c>
      <c r="K288" s="44"/>
      <c r="L288" s="21">
        <v>0</v>
      </c>
      <c r="M288" s="51">
        <v>0</v>
      </c>
      <c r="N288" s="21">
        <v>0</v>
      </c>
      <c r="O288" s="21">
        <v>0</v>
      </c>
      <c r="P288" s="51">
        <v>0</v>
      </c>
      <c r="Q288" s="21">
        <v>0</v>
      </c>
      <c r="R288" s="21">
        <v>0</v>
      </c>
      <c r="S288" s="51">
        <v>0</v>
      </c>
      <c r="T288" s="138">
        <v>2</v>
      </c>
    </row>
    <row r="289" spans="1:20" ht="16.5" hidden="1" customHeight="1" x14ac:dyDescent="0.3">
      <c r="A289" s="19" t="s">
        <v>419</v>
      </c>
      <c r="B289" s="19" t="s">
        <v>1955</v>
      </c>
      <c r="C289" s="21">
        <v>0</v>
      </c>
      <c r="D289" s="51">
        <v>0</v>
      </c>
      <c r="E289" s="21">
        <v>0</v>
      </c>
      <c r="F289" s="21">
        <v>0</v>
      </c>
      <c r="G289" s="51">
        <v>0</v>
      </c>
      <c r="H289" s="21">
        <v>0</v>
      </c>
      <c r="I289" s="21">
        <v>0</v>
      </c>
      <c r="J289" s="51">
        <v>0</v>
      </c>
      <c r="K289" s="44"/>
      <c r="L289" s="21">
        <v>0</v>
      </c>
      <c r="M289" s="51">
        <v>0</v>
      </c>
      <c r="N289" s="21">
        <v>0</v>
      </c>
      <c r="O289" s="21">
        <v>0</v>
      </c>
      <c r="P289" s="51">
        <v>0</v>
      </c>
      <c r="Q289" s="21">
        <v>0</v>
      </c>
      <c r="R289" s="21">
        <v>0</v>
      </c>
      <c r="S289" s="51">
        <v>0</v>
      </c>
      <c r="T289" s="138">
        <v>2</v>
      </c>
    </row>
    <row r="290" spans="1:20" ht="16.5" hidden="1" customHeight="1" x14ac:dyDescent="0.3">
      <c r="A290" s="19" t="s">
        <v>1559</v>
      </c>
      <c r="B290" s="19" t="s">
        <v>1956</v>
      </c>
      <c r="C290" s="21">
        <v>0</v>
      </c>
      <c r="D290" s="51">
        <v>0</v>
      </c>
      <c r="E290" s="21">
        <v>0</v>
      </c>
      <c r="F290" s="21">
        <v>0</v>
      </c>
      <c r="G290" s="51">
        <v>0</v>
      </c>
      <c r="H290" s="21">
        <v>0</v>
      </c>
      <c r="I290" s="21">
        <v>0</v>
      </c>
      <c r="J290" s="51">
        <v>0</v>
      </c>
      <c r="K290" s="44"/>
      <c r="L290" s="21">
        <v>0</v>
      </c>
      <c r="M290" s="51">
        <v>0</v>
      </c>
      <c r="N290" s="21">
        <v>0</v>
      </c>
      <c r="O290" s="21">
        <v>0</v>
      </c>
      <c r="P290" s="51">
        <v>0</v>
      </c>
      <c r="Q290" s="21">
        <v>0</v>
      </c>
      <c r="R290" s="21">
        <v>0</v>
      </c>
      <c r="S290" s="51">
        <v>0</v>
      </c>
      <c r="T290" s="138">
        <v>2</v>
      </c>
    </row>
    <row r="291" spans="1:20" ht="16.5" hidden="1" customHeight="1" x14ac:dyDescent="0.3">
      <c r="A291" s="19" t="s">
        <v>420</v>
      </c>
      <c r="B291" s="19" t="s">
        <v>1957</v>
      </c>
      <c r="C291" s="21">
        <v>0</v>
      </c>
      <c r="D291" s="51">
        <v>0</v>
      </c>
      <c r="E291" s="21">
        <v>0</v>
      </c>
      <c r="F291" s="21">
        <v>0</v>
      </c>
      <c r="G291" s="51">
        <v>0</v>
      </c>
      <c r="H291" s="21">
        <v>0</v>
      </c>
      <c r="I291" s="21">
        <v>0</v>
      </c>
      <c r="J291" s="51">
        <v>0</v>
      </c>
      <c r="K291" s="44"/>
      <c r="L291" s="21">
        <v>0</v>
      </c>
      <c r="M291" s="51">
        <v>0</v>
      </c>
      <c r="N291" s="21">
        <v>0</v>
      </c>
      <c r="O291" s="21">
        <v>0</v>
      </c>
      <c r="P291" s="51">
        <v>0</v>
      </c>
      <c r="Q291" s="21">
        <v>0</v>
      </c>
      <c r="R291" s="21">
        <v>0</v>
      </c>
      <c r="S291" s="51">
        <v>0</v>
      </c>
      <c r="T291" s="138">
        <v>2</v>
      </c>
    </row>
    <row r="292" spans="1:20" ht="16.5" hidden="1" customHeight="1" x14ac:dyDescent="0.3">
      <c r="A292" s="19" t="s">
        <v>1566</v>
      </c>
      <c r="B292" s="19" t="s">
        <v>1958</v>
      </c>
      <c r="C292" s="21">
        <v>0</v>
      </c>
      <c r="D292" s="51">
        <v>0</v>
      </c>
      <c r="E292" s="21">
        <v>0</v>
      </c>
      <c r="F292" s="21">
        <v>0</v>
      </c>
      <c r="G292" s="51">
        <v>0</v>
      </c>
      <c r="H292" s="21">
        <v>0</v>
      </c>
      <c r="I292" s="21">
        <v>0</v>
      </c>
      <c r="J292" s="51">
        <v>0</v>
      </c>
      <c r="K292" s="44"/>
      <c r="L292" s="21">
        <v>0</v>
      </c>
      <c r="M292" s="51">
        <v>0</v>
      </c>
      <c r="N292" s="21">
        <v>0</v>
      </c>
      <c r="O292" s="21">
        <v>0</v>
      </c>
      <c r="P292" s="51">
        <v>0</v>
      </c>
      <c r="Q292" s="21">
        <v>0</v>
      </c>
      <c r="R292" s="21">
        <v>0</v>
      </c>
      <c r="S292" s="51">
        <v>0</v>
      </c>
      <c r="T292" s="138">
        <v>2</v>
      </c>
    </row>
    <row r="293" spans="1:20" ht="16.5" customHeight="1" x14ac:dyDescent="0.3">
      <c r="A293" s="19" t="s">
        <v>421</v>
      </c>
      <c r="B293" s="19" t="s">
        <v>1959</v>
      </c>
      <c r="C293" s="21">
        <v>1432.8</v>
      </c>
      <c r="D293" s="51">
        <v>0.18451291706319517</v>
      </c>
      <c r="E293" s="21">
        <v>0</v>
      </c>
      <c r="F293" s="21">
        <v>-1432.8</v>
      </c>
      <c r="G293" s="51">
        <v>0</v>
      </c>
      <c r="H293" s="21">
        <v>0</v>
      </c>
      <c r="I293" s="21">
        <v>-1432.8</v>
      </c>
      <c r="J293" s="51">
        <v>0</v>
      </c>
      <c r="K293" s="44"/>
      <c r="L293" s="21">
        <v>1432.8</v>
      </c>
      <c r="M293" s="51">
        <v>1.7012874951450728E-2</v>
      </c>
      <c r="N293" s="21">
        <v>0</v>
      </c>
      <c r="O293" s="21">
        <v>-1432.8</v>
      </c>
      <c r="P293" s="51">
        <v>0</v>
      </c>
      <c r="Q293" s="21">
        <v>0</v>
      </c>
      <c r="R293" s="21">
        <v>-1432.8</v>
      </c>
      <c r="S293" s="51">
        <v>0</v>
      </c>
      <c r="T293" s="138">
        <v>1</v>
      </c>
    </row>
    <row r="294" spans="1:20" ht="16.5" hidden="1" customHeight="1" x14ac:dyDescent="0.3">
      <c r="A294" s="19" t="s">
        <v>422</v>
      </c>
      <c r="B294" s="19" t="s">
        <v>1960</v>
      </c>
      <c r="C294" s="21">
        <v>0</v>
      </c>
      <c r="D294" s="51">
        <v>0</v>
      </c>
      <c r="E294" s="21">
        <v>0</v>
      </c>
      <c r="F294" s="21">
        <v>0</v>
      </c>
      <c r="G294" s="51">
        <v>0</v>
      </c>
      <c r="H294" s="21">
        <v>0</v>
      </c>
      <c r="I294" s="21">
        <v>0</v>
      </c>
      <c r="J294" s="51">
        <v>0</v>
      </c>
      <c r="K294" s="44"/>
      <c r="L294" s="21">
        <v>0</v>
      </c>
      <c r="M294" s="51">
        <v>0</v>
      </c>
      <c r="N294" s="21">
        <v>0</v>
      </c>
      <c r="O294" s="21">
        <v>0</v>
      </c>
      <c r="P294" s="51">
        <v>0</v>
      </c>
      <c r="Q294" s="21">
        <v>0</v>
      </c>
      <c r="R294" s="21">
        <v>0</v>
      </c>
      <c r="S294" s="51">
        <v>0</v>
      </c>
      <c r="T294" s="138">
        <v>2</v>
      </c>
    </row>
    <row r="295" spans="1:20" ht="16.5" customHeight="1" x14ac:dyDescent="0.3">
      <c r="A295" s="19" t="s">
        <v>423</v>
      </c>
      <c r="B295" s="19" t="s">
        <v>1961</v>
      </c>
      <c r="C295" s="21">
        <v>0</v>
      </c>
      <c r="D295" s="51">
        <v>0</v>
      </c>
      <c r="E295" s="21">
        <v>1680</v>
      </c>
      <c r="F295" s="21">
        <v>1680</v>
      </c>
      <c r="G295" s="51">
        <v>0.17326732673267325</v>
      </c>
      <c r="H295" s="21">
        <v>0</v>
      </c>
      <c r="I295" s="21">
        <v>0</v>
      </c>
      <c r="J295" s="51">
        <v>0</v>
      </c>
      <c r="K295" s="44"/>
      <c r="L295" s="21">
        <v>429.25</v>
      </c>
      <c r="M295" s="51">
        <v>5.0968569045995431E-3</v>
      </c>
      <c r="N295" s="21">
        <v>13200</v>
      </c>
      <c r="O295" s="21">
        <v>12770.75</v>
      </c>
      <c r="P295" s="51">
        <v>0.11163262717239629</v>
      </c>
      <c r="Q295" s="21">
        <v>6855.71</v>
      </c>
      <c r="R295" s="21">
        <v>6426.46</v>
      </c>
      <c r="S295" s="51">
        <v>0.18633667155359065</v>
      </c>
      <c r="T295" s="138">
        <v>1</v>
      </c>
    </row>
    <row r="296" spans="1:20" ht="16.5" hidden="1" customHeight="1" x14ac:dyDescent="0.3">
      <c r="A296" s="19" t="s">
        <v>1557</v>
      </c>
      <c r="B296" s="19" t="s">
        <v>1962</v>
      </c>
      <c r="C296" s="21">
        <v>0</v>
      </c>
      <c r="D296" s="51">
        <v>0</v>
      </c>
      <c r="E296" s="21">
        <v>0</v>
      </c>
      <c r="F296" s="21">
        <v>0</v>
      </c>
      <c r="G296" s="51">
        <v>0</v>
      </c>
      <c r="H296" s="21">
        <v>0</v>
      </c>
      <c r="I296" s="21">
        <v>0</v>
      </c>
      <c r="J296" s="51">
        <v>0</v>
      </c>
      <c r="K296" s="44"/>
      <c r="L296" s="21">
        <v>0</v>
      </c>
      <c r="M296" s="51">
        <v>0</v>
      </c>
      <c r="N296" s="21">
        <v>0</v>
      </c>
      <c r="O296" s="21">
        <v>0</v>
      </c>
      <c r="P296" s="51">
        <v>0</v>
      </c>
      <c r="Q296" s="21">
        <v>0</v>
      </c>
      <c r="R296" s="21">
        <v>0</v>
      </c>
      <c r="S296" s="51">
        <v>0</v>
      </c>
      <c r="T296" s="138">
        <v>2</v>
      </c>
    </row>
    <row r="297" spans="1:20" ht="16.5" hidden="1" customHeight="1" x14ac:dyDescent="0.3">
      <c r="A297" s="19" t="s">
        <v>424</v>
      </c>
      <c r="B297" s="19" t="s">
        <v>1963</v>
      </c>
      <c r="C297" s="21">
        <v>0</v>
      </c>
      <c r="D297" s="51">
        <v>0</v>
      </c>
      <c r="E297" s="21">
        <v>0</v>
      </c>
      <c r="F297" s="21">
        <v>0</v>
      </c>
      <c r="G297" s="51">
        <v>0</v>
      </c>
      <c r="H297" s="21">
        <v>0</v>
      </c>
      <c r="I297" s="21">
        <v>0</v>
      </c>
      <c r="J297" s="51">
        <v>0</v>
      </c>
      <c r="K297" s="44"/>
      <c r="L297" s="21">
        <v>0</v>
      </c>
      <c r="M297" s="51">
        <v>0</v>
      </c>
      <c r="N297" s="21">
        <v>0</v>
      </c>
      <c r="O297" s="21">
        <v>0</v>
      </c>
      <c r="P297" s="51">
        <v>0</v>
      </c>
      <c r="Q297" s="21">
        <v>0</v>
      </c>
      <c r="R297" s="21">
        <v>0</v>
      </c>
      <c r="S297" s="51">
        <v>0</v>
      </c>
      <c r="T297" s="138">
        <v>2</v>
      </c>
    </row>
    <row r="298" spans="1:20" ht="16.5" hidden="1" customHeight="1" x14ac:dyDescent="0.3">
      <c r="A298" s="19" t="s">
        <v>425</v>
      </c>
      <c r="B298" s="19" t="s">
        <v>1964</v>
      </c>
      <c r="C298" s="21">
        <v>0</v>
      </c>
      <c r="D298" s="51">
        <v>0</v>
      </c>
      <c r="E298" s="21">
        <v>0</v>
      </c>
      <c r="F298" s="21">
        <v>0</v>
      </c>
      <c r="G298" s="51">
        <v>0</v>
      </c>
      <c r="H298" s="21">
        <v>0</v>
      </c>
      <c r="I298" s="21">
        <v>0</v>
      </c>
      <c r="J298" s="51">
        <v>0</v>
      </c>
      <c r="K298" s="44"/>
      <c r="L298" s="21">
        <v>0</v>
      </c>
      <c r="M298" s="51">
        <v>0</v>
      </c>
      <c r="N298" s="21">
        <v>0</v>
      </c>
      <c r="O298" s="21">
        <v>0</v>
      </c>
      <c r="P298" s="51">
        <v>0</v>
      </c>
      <c r="Q298" s="21">
        <v>0</v>
      </c>
      <c r="R298" s="21">
        <v>0</v>
      </c>
      <c r="S298" s="51">
        <v>0</v>
      </c>
      <c r="T298" s="138">
        <v>2</v>
      </c>
    </row>
    <row r="299" spans="1:20" ht="16.5" hidden="1" customHeight="1" x14ac:dyDescent="0.3">
      <c r="A299" s="19" t="s">
        <v>433</v>
      </c>
      <c r="B299" s="19" t="s">
        <v>1965</v>
      </c>
      <c r="C299" s="21">
        <v>0</v>
      </c>
      <c r="D299" s="51">
        <v>0</v>
      </c>
      <c r="E299" s="21">
        <v>0</v>
      </c>
      <c r="F299" s="21">
        <v>0</v>
      </c>
      <c r="G299" s="51">
        <v>0</v>
      </c>
      <c r="H299" s="21">
        <v>0</v>
      </c>
      <c r="I299" s="21">
        <v>0</v>
      </c>
      <c r="J299" s="51">
        <v>0</v>
      </c>
      <c r="K299" s="44"/>
      <c r="L299" s="21">
        <v>0</v>
      </c>
      <c r="M299" s="51">
        <v>0</v>
      </c>
      <c r="N299" s="21">
        <v>0</v>
      </c>
      <c r="O299" s="21">
        <v>0</v>
      </c>
      <c r="P299" s="51">
        <v>0</v>
      </c>
      <c r="Q299" s="21">
        <v>0</v>
      </c>
      <c r="R299" s="21">
        <v>0</v>
      </c>
      <c r="S299" s="51">
        <v>0</v>
      </c>
      <c r="T299" s="138">
        <v>2</v>
      </c>
    </row>
    <row r="300" spans="1:20" ht="16.5" hidden="1" customHeight="1" x14ac:dyDescent="0.3">
      <c r="A300" s="19" t="s">
        <v>426</v>
      </c>
      <c r="B300" s="19" t="s">
        <v>1966</v>
      </c>
      <c r="C300" s="21">
        <v>0</v>
      </c>
      <c r="D300" s="51">
        <v>0</v>
      </c>
      <c r="E300" s="21">
        <v>0</v>
      </c>
      <c r="F300" s="21">
        <v>0</v>
      </c>
      <c r="G300" s="51">
        <v>0</v>
      </c>
      <c r="H300" s="21">
        <v>0</v>
      </c>
      <c r="I300" s="21">
        <v>0</v>
      </c>
      <c r="J300" s="51">
        <v>0</v>
      </c>
      <c r="K300" s="44"/>
      <c r="L300" s="21">
        <v>0</v>
      </c>
      <c r="M300" s="51">
        <v>0</v>
      </c>
      <c r="N300" s="21">
        <v>0</v>
      </c>
      <c r="O300" s="21">
        <v>0</v>
      </c>
      <c r="P300" s="51">
        <v>0</v>
      </c>
      <c r="Q300" s="21">
        <v>0</v>
      </c>
      <c r="R300" s="21">
        <v>0</v>
      </c>
      <c r="S300" s="51">
        <v>0</v>
      </c>
      <c r="T300" s="138">
        <v>2</v>
      </c>
    </row>
    <row r="301" spans="1:20" ht="16.5" hidden="1" customHeight="1" x14ac:dyDescent="0.3">
      <c r="A301" s="19" t="s">
        <v>427</v>
      </c>
      <c r="B301" s="19" t="s">
        <v>1967</v>
      </c>
      <c r="C301" s="21">
        <v>0</v>
      </c>
      <c r="D301" s="51">
        <v>0</v>
      </c>
      <c r="E301" s="21">
        <v>0</v>
      </c>
      <c r="F301" s="21">
        <v>0</v>
      </c>
      <c r="G301" s="51">
        <v>0</v>
      </c>
      <c r="H301" s="21">
        <v>0</v>
      </c>
      <c r="I301" s="21">
        <v>0</v>
      </c>
      <c r="J301" s="51">
        <v>0</v>
      </c>
      <c r="K301" s="44"/>
      <c r="L301" s="21">
        <v>0</v>
      </c>
      <c r="M301" s="51">
        <v>0</v>
      </c>
      <c r="N301" s="21">
        <v>0</v>
      </c>
      <c r="O301" s="21">
        <v>0</v>
      </c>
      <c r="P301" s="51">
        <v>0</v>
      </c>
      <c r="Q301" s="21">
        <v>0</v>
      </c>
      <c r="R301" s="21">
        <v>0</v>
      </c>
      <c r="S301" s="51">
        <v>0</v>
      </c>
      <c r="T301" s="138">
        <v>2</v>
      </c>
    </row>
    <row r="302" spans="1:20" ht="16.5" hidden="1" customHeight="1" x14ac:dyDescent="0.3">
      <c r="A302" s="19" t="s">
        <v>428</v>
      </c>
      <c r="B302" s="19" t="s">
        <v>1968</v>
      </c>
      <c r="C302" s="21">
        <v>0</v>
      </c>
      <c r="D302" s="51">
        <v>0</v>
      </c>
      <c r="E302" s="21">
        <v>0</v>
      </c>
      <c r="F302" s="21">
        <v>0</v>
      </c>
      <c r="G302" s="51">
        <v>0</v>
      </c>
      <c r="H302" s="21">
        <v>0</v>
      </c>
      <c r="I302" s="21">
        <v>0</v>
      </c>
      <c r="J302" s="51">
        <v>0</v>
      </c>
      <c r="K302" s="44"/>
      <c r="L302" s="21">
        <v>0</v>
      </c>
      <c r="M302" s="51">
        <v>0</v>
      </c>
      <c r="N302" s="21">
        <v>0</v>
      </c>
      <c r="O302" s="21">
        <v>0</v>
      </c>
      <c r="P302" s="51">
        <v>0</v>
      </c>
      <c r="Q302" s="21">
        <v>0</v>
      </c>
      <c r="R302" s="21">
        <v>0</v>
      </c>
      <c r="S302" s="51">
        <v>0</v>
      </c>
      <c r="T302" s="138">
        <v>2</v>
      </c>
    </row>
    <row r="303" spans="1:20" ht="16.5" hidden="1" customHeight="1" x14ac:dyDescent="0.3">
      <c r="A303" s="19" t="s">
        <v>429</v>
      </c>
      <c r="B303" s="19" t="s">
        <v>1969</v>
      </c>
      <c r="C303" s="21">
        <v>0</v>
      </c>
      <c r="D303" s="51">
        <v>0</v>
      </c>
      <c r="E303" s="21">
        <v>0</v>
      </c>
      <c r="F303" s="21">
        <v>0</v>
      </c>
      <c r="G303" s="51">
        <v>0</v>
      </c>
      <c r="H303" s="21">
        <v>0</v>
      </c>
      <c r="I303" s="21">
        <v>0</v>
      </c>
      <c r="J303" s="51">
        <v>0</v>
      </c>
      <c r="K303" s="44"/>
      <c r="L303" s="21">
        <v>0</v>
      </c>
      <c r="M303" s="51">
        <v>0</v>
      </c>
      <c r="N303" s="21">
        <v>0</v>
      </c>
      <c r="O303" s="21">
        <v>0</v>
      </c>
      <c r="P303" s="51">
        <v>0</v>
      </c>
      <c r="Q303" s="21">
        <v>0</v>
      </c>
      <c r="R303" s="21">
        <v>0</v>
      </c>
      <c r="S303" s="51">
        <v>0</v>
      </c>
      <c r="T303" s="138">
        <v>2</v>
      </c>
    </row>
    <row r="304" spans="1:20" ht="16.5" hidden="1" customHeight="1" x14ac:dyDescent="0.3">
      <c r="A304" s="19" t="s">
        <v>1560</v>
      </c>
      <c r="B304" s="19" t="s">
        <v>1970</v>
      </c>
      <c r="C304" s="21">
        <v>0</v>
      </c>
      <c r="D304" s="51">
        <v>0</v>
      </c>
      <c r="E304" s="21">
        <v>0</v>
      </c>
      <c r="F304" s="21">
        <v>0</v>
      </c>
      <c r="G304" s="51">
        <v>0</v>
      </c>
      <c r="H304" s="21">
        <v>0</v>
      </c>
      <c r="I304" s="21">
        <v>0</v>
      </c>
      <c r="J304" s="51">
        <v>0</v>
      </c>
      <c r="K304" s="44"/>
      <c r="L304" s="21">
        <v>0</v>
      </c>
      <c r="M304" s="51">
        <v>0</v>
      </c>
      <c r="N304" s="21">
        <v>0</v>
      </c>
      <c r="O304" s="21">
        <v>0</v>
      </c>
      <c r="P304" s="51">
        <v>0</v>
      </c>
      <c r="Q304" s="21">
        <v>0</v>
      </c>
      <c r="R304" s="21">
        <v>0</v>
      </c>
      <c r="S304" s="51">
        <v>0</v>
      </c>
      <c r="T304" s="138">
        <v>2</v>
      </c>
    </row>
    <row r="305" spans="1:20" ht="16.5" hidden="1" customHeight="1" x14ac:dyDescent="0.3">
      <c r="A305" s="19" t="s">
        <v>430</v>
      </c>
      <c r="B305" s="19" t="s">
        <v>1971</v>
      </c>
      <c r="C305" s="21">
        <v>0</v>
      </c>
      <c r="D305" s="51">
        <v>0</v>
      </c>
      <c r="E305" s="21">
        <v>0</v>
      </c>
      <c r="F305" s="21">
        <v>0</v>
      </c>
      <c r="G305" s="51">
        <v>0</v>
      </c>
      <c r="H305" s="21">
        <v>0</v>
      </c>
      <c r="I305" s="21">
        <v>0</v>
      </c>
      <c r="J305" s="51">
        <v>0</v>
      </c>
      <c r="K305" s="44"/>
      <c r="L305" s="21">
        <v>0</v>
      </c>
      <c r="M305" s="51">
        <v>0</v>
      </c>
      <c r="N305" s="21">
        <v>0</v>
      </c>
      <c r="O305" s="21">
        <v>0</v>
      </c>
      <c r="P305" s="51">
        <v>0</v>
      </c>
      <c r="Q305" s="21">
        <v>0</v>
      </c>
      <c r="R305" s="21">
        <v>0</v>
      </c>
      <c r="S305" s="51">
        <v>0</v>
      </c>
      <c r="T305" s="138">
        <v>2</v>
      </c>
    </row>
    <row r="306" spans="1:20" ht="16.5" hidden="1" customHeight="1" x14ac:dyDescent="0.3">
      <c r="A306" s="19" t="s">
        <v>1561</v>
      </c>
      <c r="B306" s="19" t="s">
        <v>1972</v>
      </c>
      <c r="C306" s="21">
        <v>0</v>
      </c>
      <c r="D306" s="51">
        <v>0</v>
      </c>
      <c r="E306" s="21">
        <v>0</v>
      </c>
      <c r="F306" s="21">
        <v>0</v>
      </c>
      <c r="G306" s="51">
        <v>0</v>
      </c>
      <c r="H306" s="21">
        <v>0</v>
      </c>
      <c r="I306" s="21">
        <v>0</v>
      </c>
      <c r="J306" s="51">
        <v>0</v>
      </c>
      <c r="K306" s="44"/>
      <c r="L306" s="21">
        <v>0</v>
      </c>
      <c r="M306" s="51">
        <v>0</v>
      </c>
      <c r="N306" s="21">
        <v>0</v>
      </c>
      <c r="O306" s="21">
        <v>0</v>
      </c>
      <c r="P306" s="51">
        <v>0</v>
      </c>
      <c r="Q306" s="21">
        <v>0</v>
      </c>
      <c r="R306" s="21">
        <v>0</v>
      </c>
      <c r="S306" s="51">
        <v>0</v>
      </c>
      <c r="T306" s="138">
        <v>2</v>
      </c>
    </row>
    <row r="307" spans="1:20" ht="16.5" hidden="1" customHeight="1" x14ac:dyDescent="0.3">
      <c r="A307" s="19" t="s">
        <v>431</v>
      </c>
      <c r="B307" s="19" t="s">
        <v>1973</v>
      </c>
      <c r="C307" s="21">
        <v>0</v>
      </c>
      <c r="D307" s="51">
        <v>0</v>
      </c>
      <c r="E307" s="21">
        <v>0</v>
      </c>
      <c r="F307" s="21">
        <v>0</v>
      </c>
      <c r="G307" s="51">
        <v>0</v>
      </c>
      <c r="H307" s="21">
        <v>0</v>
      </c>
      <c r="I307" s="21">
        <v>0</v>
      </c>
      <c r="J307" s="51">
        <v>0</v>
      </c>
      <c r="K307" s="44"/>
      <c r="L307" s="21">
        <v>0</v>
      </c>
      <c r="M307" s="51">
        <v>0</v>
      </c>
      <c r="N307" s="21">
        <v>0</v>
      </c>
      <c r="O307" s="21">
        <v>0</v>
      </c>
      <c r="P307" s="51">
        <v>0</v>
      </c>
      <c r="Q307" s="21">
        <v>0</v>
      </c>
      <c r="R307" s="21">
        <v>0</v>
      </c>
      <c r="S307" s="51">
        <v>0</v>
      </c>
      <c r="T307" s="138">
        <v>2</v>
      </c>
    </row>
    <row r="308" spans="1:20" ht="16.5" hidden="1" customHeight="1" x14ac:dyDescent="0.3">
      <c r="A308" s="19" t="s">
        <v>1562</v>
      </c>
      <c r="B308" s="19" t="s">
        <v>1974</v>
      </c>
      <c r="C308" s="21">
        <v>0</v>
      </c>
      <c r="D308" s="51">
        <v>0</v>
      </c>
      <c r="E308" s="21">
        <v>0</v>
      </c>
      <c r="F308" s="21">
        <v>0</v>
      </c>
      <c r="G308" s="51">
        <v>0</v>
      </c>
      <c r="H308" s="21">
        <v>0</v>
      </c>
      <c r="I308" s="21">
        <v>0</v>
      </c>
      <c r="J308" s="51">
        <v>0</v>
      </c>
      <c r="K308" s="44"/>
      <c r="L308" s="21">
        <v>0</v>
      </c>
      <c r="M308" s="51">
        <v>0</v>
      </c>
      <c r="N308" s="21">
        <v>0</v>
      </c>
      <c r="O308" s="21">
        <v>0</v>
      </c>
      <c r="P308" s="51">
        <v>0</v>
      </c>
      <c r="Q308" s="21">
        <v>0</v>
      </c>
      <c r="R308" s="21">
        <v>0</v>
      </c>
      <c r="S308" s="51">
        <v>0</v>
      </c>
      <c r="T308" s="138">
        <v>2</v>
      </c>
    </row>
    <row r="309" spans="1:20" ht="16.5" hidden="1" customHeight="1" x14ac:dyDescent="0.3">
      <c r="A309" s="19" t="s">
        <v>432</v>
      </c>
      <c r="B309" s="19" t="s">
        <v>1975</v>
      </c>
      <c r="C309" s="21">
        <v>0</v>
      </c>
      <c r="D309" s="51">
        <v>0</v>
      </c>
      <c r="E309" s="21">
        <v>0</v>
      </c>
      <c r="F309" s="21">
        <v>0</v>
      </c>
      <c r="G309" s="51">
        <v>0</v>
      </c>
      <c r="H309" s="21">
        <v>0</v>
      </c>
      <c r="I309" s="21">
        <v>0</v>
      </c>
      <c r="J309" s="51">
        <v>0</v>
      </c>
      <c r="K309" s="44"/>
      <c r="L309" s="21">
        <v>0</v>
      </c>
      <c r="M309" s="51">
        <v>0</v>
      </c>
      <c r="N309" s="21">
        <v>0</v>
      </c>
      <c r="O309" s="21">
        <v>0</v>
      </c>
      <c r="P309" s="51">
        <v>0</v>
      </c>
      <c r="Q309" s="21">
        <v>0</v>
      </c>
      <c r="R309" s="21">
        <v>0</v>
      </c>
      <c r="S309" s="51">
        <v>0</v>
      </c>
      <c r="T309" s="138">
        <v>2</v>
      </c>
    </row>
    <row r="310" spans="1:20" ht="16.5" hidden="1" customHeight="1" x14ac:dyDescent="0.3">
      <c r="A310" s="19" t="s">
        <v>434</v>
      </c>
      <c r="B310" s="19" t="s">
        <v>1976</v>
      </c>
      <c r="C310" s="21">
        <v>0</v>
      </c>
      <c r="D310" s="51">
        <v>0</v>
      </c>
      <c r="E310" s="21">
        <v>0</v>
      </c>
      <c r="F310" s="21">
        <v>0</v>
      </c>
      <c r="G310" s="51">
        <v>0</v>
      </c>
      <c r="H310" s="21">
        <v>0</v>
      </c>
      <c r="I310" s="21">
        <v>0</v>
      </c>
      <c r="J310" s="51">
        <v>0</v>
      </c>
      <c r="K310" s="44"/>
      <c r="L310" s="21">
        <v>0</v>
      </c>
      <c r="M310" s="51">
        <v>0</v>
      </c>
      <c r="N310" s="21">
        <v>0</v>
      </c>
      <c r="O310" s="21">
        <v>0</v>
      </c>
      <c r="P310" s="51">
        <v>0</v>
      </c>
      <c r="Q310" s="21">
        <v>0</v>
      </c>
      <c r="R310" s="21">
        <v>0</v>
      </c>
      <c r="S310" s="51">
        <v>0</v>
      </c>
      <c r="T310" s="138">
        <v>2</v>
      </c>
    </row>
    <row r="311" spans="1:20" ht="16.5" hidden="1" customHeight="1" x14ac:dyDescent="0.3">
      <c r="A311" s="19" t="s">
        <v>435</v>
      </c>
      <c r="B311" s="19" t="s">
        <v>1977</v>
      </c>
      <c r="C311" s="21">
        <v>0</v>
      </c>
      <c r="D311" s="51">
        <v>0</v>
      </c>
      <c r="E311" s="21">
        <v>0</v>
      </c>
      <c r="F311" s="21">
        <v>0</v>
      </c>
      <c r="G311" s="51">
        <v>0</v>
      </c>
      <c r="H311" s="21">
        <v>0</v>
      </c>
      <c r="I311" s="21">
        <v>0</v>
      </c>
      <c r="J311" s="51">
        <v>0</v>
      </c>
      <c r="K311" s="44"/>
      <c r="L311" s="21">
        <v>0</v>
      </c>
      <c r="M311" s="51">
        <v>0</v>
      </c>
      <c r="N311" s="21">
        <v>0</v>
      </c>
      <c r="O311" s="21">
        <v>0</v>
      </c>
      <c r="P311" s="51">
        <v>0</v>
      </c>
      <c r="Q311" s="21">
        <v>0</v>
      </c>
      <c r="R311" s="21">
        <v>0</v>
      </c>
      <c r="S311" s="51">
        <v>0</v>
      </c>
      <c r="T311" s="138">
        <v>2</v>
      </c>
    </row>
    <row r="312" spans="1:20" ht="16.5" hidden="1" customHeight="1" x14ac:dyDescent="0.3">
      <c r="A312" s="19" t="s">
        <v>436</v>
      </c>
      <c r="B312" s="19" t="s">
        <v>1978</v>
      </c>
      <c r="C312" s="21">
        <v>0</v>
      </c>
      <c r="D312" s="51">
        <v>0</v>
      </c>
      <c r="E312" s="21">
        <v>0</v>
      </c>
      <c r="F312" s="21">
        <v>0</v>
      </c>
      <c r="G312" s="51">
        <v>0</v>
      </c>
      <c r="H312" s="21">
        <v>0</v>
      </c>
      <c r="I312" s="21">
        <v>0</v>
      </c>
      <c r="J312" s="51">
        <v>0</v>
      </c>
      <c r="K312" s="44"/>
      <c r="L312" s="21">
        <v>0</v>
      </c>
      <c r="M312" s="51">
        <v>0</v>
      </c>
      <c r="N312" s="21">
        <v>0</v>
      </c>
      <c r="O312" s="21">
        <v>0</v>
      </c>
      <c r="P312" s="51">
        <v>0</v>
      </c>
      <c r="Q312" s="21">
        <v>0</v>
      </c>
      <c r="R312" s="21">
        <v>0</v>
      </c>
      <c r="S312" s="51">
        <v>0</v>
      </c>
      <c r="T312" s="138">
        <v>2</v>
      </c>
    </row>
    <row r="313" spans="1:20" ht="16.5" hidden="1" customHeight="1" x14ac:dyDescent="0.3">
      <c r="A313" s="19" t="s">
        <v>437</v>
      </c>
      <c r="B313" s="19" t="s">
        <v>1979</v>
      </c>
      <c r="C313" s="21">
        <v>0</v>
      </c>
      <c r="D313" s="51">
        <v>0</v>
      </c>
      <c r="E313" s="21">
        <v>0</v>
      </c>
      <c r="F313" s="21">
        <v>0</v>
      </c>
      <c r="G313" s="51">
        <v>0</v>
      </c>
      <c r="H313" s="21">
        <v>0</v>
      </c>
      <c r="I313" s="21">
        <v>0</v>
      </c>
      <c r="J313" s="51">
        <v>0</v>
      </c>
      <c r="K313" s="44"/>
      <c r="L313" s="21">
        <v>0</v>
      </c>
      <c r="M313" s="51">
        <v>0</v>
      </c>
      <c r="N313" s="21">
        <v>0</v>
      </c>
      <c r="O313" s="21">
        <v>0</v>
      </c>
      <c r="P313" s="51">
        <v>0</v>
      </c>
      <c r="Q313" s="21">
        <v>0</v>
      </c>
      <c r="R313" s="21">
        <v>0</v>
      </c>
      <c r="S313" s="51">
        <v>0</v>
      </c>
      <c r="T313" s="138">
        <v>2</v>
      </c>
    </row>
    <row r="314" spans="1:20" ht="16.5" hidden="1" customHeight="1" x14ac:dyDescent="0.3">
      <c r="A314" s="19" t="s">
        <v>438</v>
      </c>
      <c r="B314" s="19" t="s">
        <v>1980</v>
      </c>
      <c r="C314" s="21">
        <v>0</v>
      </c>
      <c r="D314" s="51">
        <v>0</v>
      </c>
      <c r="E314" s="21">
        <v>0</v>
      </c>
      <c r="F314" s="21">
        <v>0</v>
      </c>
      <c r="G314" s="51">
        <v>0</v>
      </c>
      <c r="H314" s="21">
        <v>0</v>
      </c>
      <c r="I314" s="21">
        <v>0</v>
      </c>
      <c r="J314" s="51">
        <v>0</v>
      </c>
      <c r="K314" s="44"/>
      <c r="L314" s="21">
        <v>0</v>
      </c>
      <c r="M314" s="51">
        <v>0</v>
      </c>
      <c r="N314" s="21">
        <v>0</v>
      </c>
      <c r="O314" s="21">
        <v>0</v>
      </c>
      <c r="P314" s="51">
        <v>0</v>
      </c>
      <c r="Q314" s="21">
        <v>0</v>
      </c>
      <c r="R314" s="21">
        <v>0</v>
      </c>
      <c r="S314" s="51">
        <v>0</v>
      </c>
      <c r="T314" s="138">
        <v>2</v>
      </c>
    </row>
    <row r="315" spans="1:20" ht="16.5" hidden="1" customHeight="1" x14ac:dyDescent="0.3">
      <c r="A315" s="19" t="s">
        <v>1190</v>
      </c>
      <c r="B315" s="19" t="s">
        <v>1981</v>
      </c>
      <c r="C315" s="21">
        <v>0</v>
      </c>
      <c r="D315" s="51">
        <v>0</v>
      </c>
      <c r="E315" s="21">
        <v>0</v>
      </c>
      <c r="F315" s="21">
        <v>0</v>
      </c>
      <c r="G315" s="51">
        <v>0</v>
      </c>
      <c r="H315" s="21">
        <v>0</v>
      </c>
      <c r="I315" s="21">
        <v>0</v>
      </c>
      <c r="J315" s="51">
        <v>0</v>
      </c>
      <c r="K315" s="44"/>
      <c r="L315" s="21">
        <v>0</v>
      </c>
      <c r="M315" s="51">
        <v>0</v>
      </c>
      <c r="N315" s="21">
        <v>0</v>
      </c>
      <c r="O315" s="21">
        <v>0</v>
      </c>
      <c r="P315" s="51">
        <v>0</v>
      </c>
      <c r="Q315" s="21">
        <v>0</v>
      </c>
      <c r="R315" s="21">
        <v>0</v>
      </c>
      <c r="S315" s="51">
        <v>0</v>
      </c>
      <c r="T315" s="138">
        <v>2</v>
      </c>
    </row>
    <row r="316" spans="1:20" ht="16.5" customHeight="1" x14ac:dyDescent="0.3">
      <c r="A316" s="19" t="s">
        <v>439</v>
      </c>
      <c r="B316" s="19" t="s">
        <v>1982</v>
      </c>
      <c r="C316" s="41">
        <v>114.26000000000022</v>
      </c>
      <c r="D316" s="51">
        <v>1.2109829989687697E-2</v>
      </c>
      <c r="E316" s="41">
        <v>-150</v>
      </c>
      <c r="F316" s="41">
        <v>-264.26000000000022</v>
      </c>
      <c r="G316" s="51">
        <v>-1.4857369255150554E-2</v>
      </c>
      <c r="H316" s="41">
        <v>-20</v>
      </c>
      <c r="I316" s="41">
        <v>-134.26000000000022</v>
      </c>
      <c r="J316" s="51">
        <v>-2.4257125530624622E-2</v>
      </c>
      <c r="K316" s="44"/>
      <c r="L316" s="41">
        <v>-450.70000000000005</v>
      </c>
      <c r="M316" s="51">
        <v>-3.9838968185750894E-3</v>
      </c>
      <c r="N316" s="41">
        <v>-1350</v>
      </c>
      <c r="O316" s="41">
        <v>-899.3</v>
      </c>
      <c r="P316" s="51">
        <v>-1.0778873408120084E-2</v>
      </c>
      <c r="Q316" s="41">
        <v>467</v>
      </c>
      <c r="R316" s="41">
        <v>917.7</v>
      </c>
      <c r="S316" s="51">
        <v>1.1134418418569254E-2</v>
      </c>
      <c r="T316" s="138">
        <v>1</v>
      </c>
    </row>
    <row r="317" spans="1:20" ht="16.5" customHeight="1" x14ac:dyDescent="0.3">
      <c r="B317" s="19" t="s">
        <v>440</v>
      </c>
      <c r="C317" s="21">
        <v>3327.1499999999996</v>
      </c>
      <c r="D317" s="51">
        <v>0.35262752363197392</v>
      </c>
      <c r="E317" s="21">
        <v>3350</v>
      </c>
      <c r="F317" s="21">
        <v>22.850000000000364</v>
      </c>
      <c r="G317" s="51">
        <v>0.33181458003169573</v>
      </c>
      <c r="H317" s="21">
        <v>-20</v>
      </c>
      <c r="I317" s="21">
        <v>-3347.1499999999996</v>
      </c>
      <c r="J317" s="51">
        <v>-2.4257125530624622E-2</v>
      </c>
      <c r="K317" s="44"/>
      <c r="L317" s="21">
        <v>23669.31</v>
      </c>
      <c r="M317" s="51">
        <v>0.20922140849094198</v>
      </c>
      <c r="N317" s="21">
        <v>28230</v>
      </c>
      <c r="O317" s="21">
        <v>4560.6899999999987</v>
      </c>
      <c r="P317" s="51">
        <v>0.22539821948979999</v>
      </c>
      <c r="Q317" s="21">
        <v>18860.699999999997</v>
      </c>
      <c r="R317" s="21">
        <v>-4808.6100000000042</v>
      </c>
      <c r="S317" s="51">
        <v>0.4496850652400623</v>
      </c>
      <c r="T317" s="138">
        <v>1</v>
      </c>
    </row>
    <row r="318" spans="1:20" ht="16.5" customHeight="1" x14ac:dyDescent="0.3">
      <c r="B318" s="19" t="s">
        <v>312</v>
      </c>
      <c r="C318" s="21"/>
      <c r="D318" s="43"/>
      <c r="E318" s="21"/>
      <c r="F318" s="21"/>
      <c r="G318" s="43"/>
      <c r="H318" s="21"/>
      <c r="I318" s="21"/>
      <c r="J318" s="43"/>
      <c r="K318" s="44"/>
      <c r="L318" s="21"/>
      <c r="M318" s="43"/>
      <c r="N318" s="21"/>
      <c r="O318" s="21"/>
      <c r="P318" s="43"/>
      <c r="Q318" s="21"/>
      <c r="R318" s="21"/>
      <c r="S318" s="43"/>
      <c r="T318" s="138">
        <v>1</v>
      </c>
    </row>
    <row r="319" spans="1:20" ht="16.5" customHeight="1" x14ac:dyDescent="0.3">
      <c r="A319" s="19" t="s">
        <v>441</v>
      </c>
      <c r="B319" s="19" t="s">
        <v>1983</v>
      </c>
      <c r="C319" s="21">
        <v>0</v>
      </c>
      <c r="D319" s="51">
        <v>0</v>
      </c>
      <c r="E319" s="21">
        <v>101</v>
      </c>
      <c r="F319" s="21">
        <v>101</v>
      </c>
      <c r="G319" s="51">
        <v>1.0003961965134707E-2</v>
      </c>
      <c r="H319" s="21">
        <v>0</v>
      </c>
      <c r="I319" s="21">
        <v>0</v>
      </c>
      <c r="J319" s="51">
        <v>0</v>
      </c>
      <c r="K319" s="44"/>
      <c r="L319" s="21">
        <v>836.29</v>
      </c>
      <c r="M319" s="51">
        <v>7.3922633024321302E-3</v>
      </c>
      <c r="N319" s="21">
        <v>1233</v>
      </c>
      <c r="O319" s="21">
        <v>396.71000000000004</v>
      </c>
      <c r="P319" s="51">
        <v>9.8447043794163448E-3</v>
      </c>
      <c r="Q319" s="21">
        <v>579.70000000000027</v>
      </c>
      <c r="R319" s="21">
        <v>-256.58999999999969</v>
      </c>
      <c r="S319" s="51">
        <v>1.3821461150416702E-2</v>
      </c>
      <c r="T319" s="138">
        <v>1</v>
      </c>
    </row>
    <row r="320" spans="1:20" ht="16.5" customHeight="1" x14ac:dyDescent="0.3">
      <c r="A320" s="19" t="s">
        <v>442</v>
      </c>
      <c r="B320" s="19" t="s">
        <v>1984</v>
      </c>
      <c r="C320" s="21">
        <v>358.15</v>
      </c>
      <c r="D320" s="51">
        <v>3.7958477251939786E-2</v>
      </c>
      <c r="E320" s="21">
        <v>528</v>
      </c>
      <c r="F320" s="21">
        <v>169.85000000000002</v>
      </c>
      <c r="G320" s="51">
        <v>5.2297939778129951E-2</v>
      </c>
      <c r="H320" s="21">
        <v>0</v>
      </c>
      <c r="I320" s="21">
        <v>-358.15</v>
      </c>
      <c r="J320" s="51">
        <v>0</v>
      </c>
      <c r="K320" s="44"/>
      <c r="L320" s="21">
        <v>460.60999999999996</v>
      </c>
      <c r="M320" s="51">
        <v>4.071494816072491E-3</v>
      </c>
      <c r="N320" s="21">
        <v>1851</v>
      </c>
      <c r="O320" s="21">
        <v>1390.39</v>
      </c>
      <c r="P320" s="51">
        <v>1.4779033095133539E-2</v>
      </c>
      <c r="Q320" s="21">
        <v>793.91000000000008</v>
      </c>
      <c r="R320" s="21">
        <v>333.30000000000013</v>
      </c>
      <c r="S320" s="51">
        <v>1.8928749735945005E-2</v>
      </c>
      <c r="T320" s="138">
        <v>1</v>
      </c>
    </row>
    <row r="321" spans="1:20" ht="16.5" customHeight="1" x14ac:dyDescent="0.3">
      <c r="A321" s="19" t="s">
        <v>443</v>
      </c>
      <c r="B321" s="19" t="s">
        <v>1985</v>
      </c>
      <c r="C321" s="41">
        <v>0</v>
      </c>
      <c r="D321" s="51">
        <v>0</v>
      </c>
      <c r="E321" s="41">
        <v>50</v>
      </c>
      <c r="F321" s="41">
        <v>50</v>
      </c>
      <c r="G321" s="51">
        <v>4.952456418383518E-3</v>
      </c>
      <c r="H321" s="41">
        <v>0</v>
      </c>
      <c r="I321" s="41">
        <v>0</v>
      </c>
      <c r="J321" s="51">
        <v>0</v>
      </c>
      <c r="K321" s="44"/>
      <c r="L321" s="41">
        <v>0</v>
      </c>
      <c r="M321" s="51">
        <v>0</v>
      </c>
      <c r="N321" s="41">
        <v>615</v>
      </c>
      <c r="O321" s="41">
        <v>615</v>
      </c>
      <c r="P321" s="51">
        <v>4.9103756636991493E-3</v>
      </c>
      <c r="Q321" s="41">
        <v>93.87</v>
      </c>
      <c r="R321" s="41">
        <v>93.87</v>
      </c>
      <c r="S321" s="51">
        <v>2.2380896294456015E-3</v>
      </c>
      <c r="T321" s="138">
        <v>1</v>
      </c>
    </row>
    <row r="322" spans="1:20" ht="16.5" customHeight="1" x14ac:dyDescent="0.3">
      <c r="B322" s="19" t="s">
        <v>394</v>
      </c>
      <c r="C322" s="45">
        <v>358.15</v>
      </c>
      <c r="D322" s="51">
        <v>3.7958477251939786E-2</v>
      </c>
      <c r="E322" s="45">
        <v>679</v>
      </c>
      <c r="F322" s="45">
        <v>320.85000000000002</v>
      </c>
      <c r="G322" s="51">
        <v>6.7254358161648181E-2</v>
      </c>
      <c r="H322" s="45">
        <v>0</v>
      </c>
      <c r="I322" s="45">
        <v>-358.15</v>
      </c>
      <c r="J322" s="51">
        <v>0</v>
      </c>
      <c r="K322" s="44"/>
      <c r="L322" s="45">
        <v>1296.8999999999999</v>
      </c>
      <c r="M322" s="51">
        <v>1.146375811850462E-2</v>
      </c>
      <c r="N322" s="45">
        <v>3699</v>
      </c>
      <c r="O322" s="45">
        <v>2402.1000000000004</v>
      </c>
      <c r="P322" s="51">
        <v>2.9534113138249031E-2</v>
      </c>
      <c r="Q322" s="45">
        <v>1467.4800000000005</v>
      </c>
      <c r="R322" s="45">
        <v>170.58000000000061</v>
      </c>
      <c r="S322" s="51">
        <v>3.4988300515807313E-2</v>
      </c>
      <c r="T322" s="138">
        <v>1</v>
      </c>
    </row>
    <row r="323" spans="1:20" ht="16.5" customHeight="1" x14ac:dyDescent="0.3">
      <c r="B323" s="19" t="s">
        <v>444</v>
      </c>
      <c r="C323" s="21">
        <v>3685.2999999999997</v>
      </c>
      <c r="D323" s="51">
        <v>0.39058600088391371</v>
      </c>
      <c r="E323" s="21">
        <v>4029</v>
      </c>
      <c r="F323" s="21">
        <v>343.70000000000027</v>
      </c>
      <c r="G323" s="51">
        <v>0.39906893819334388</v>
      </c>
      <c r="H323" s="21">
        <v>-20</v>
      </c>
      <c r="I323" s="21">
        <v>-3705.2999999999997</v>
      </c>
      <c r="J323" s="51">
        <v>-2.4257125530624622E-2</v>
      </c>
      <c r="K323" s="44"/>
      <c r="L323" s="21">
        <v>24966.210000000003</v>
      </c>
      <c r="M323" s="51">
        <v>0.22068516660944659</v>
      </c>
      <c r="N323" s="21">
        <v>31929</v>
      </c>
      <c r="O323" s="21">
        <v>6962.7899999999972</v>
      </c>
      <c r="P323" s="51">
        <v>0.25493233262804904</v>
      </c>
      <c r="Q323" s="21">
        <v>20328.179999999997</v>
      </c>
      <c r="R323" s="21">
        <v>-4638.0300000000061</v>
      </c>
      <c r="S323" s="51">
        <v>0.48467336575586961</v>
      </c>
      <c r="T323" s="138">
        <v>1</v>
      </c>
    </row>
    <row r="324" spans="1:20" ht="16.5" customHeight="1" x14ac:dyDescent="0.3">
      <c r="B324" s="19" t="s">
        <v>312</v>
      </c>
      <c r="C324" s="21"/>
      <c r="D324" s="43"/>
      <c r="E324" s="21"/>
      <c r="F324" s="21"/>
      <c r="G324" s="43"/>
      <c r="H324" s="21"/>
      <c r="I324" s="21"/>
      <c r="J324" s="43"/>
      <c r="K324" s="44"/>
      <c r="L324" s="21"/>
      <c r="M324" s="43"/>
      <c r="N324" s="21"/>
      <c r="O324" s="21"/>
      <c r="P324" s="43"/>
      <c r="Q324" s="21"/>
      <c r="R324" s="21"/>
      <c r="S324" s="43"/>
      <c r="T324" s="138">
        <v>1</v>
      </c>
    </row>
    <row r="325" spans="1:20" ht="16.5" hidden="1" customHeight="1" x14ac:dyDescent="0.3">
      <c r="A325" s="19" t="s">
        <v>445</v>
      </c>
      <c r="B325" s="19" t="s">
        <v>1986</v>
      </c>
      <c r="C325" s="21">
        <v>0</v>
      </c>
      <c r="D325" s="51">
        <v>0</v>
      </c>
      <c r="E325" s="21">
        <v>0</v>
      </c>
      <c r="F325" s="21">
        <v>0</v>
      </c>
      <c r="G325" s="51">
        <v>0</v>
      </c>
      <c r="H325" s="21">
        <v>0</v>
      </c>
      <c r="I325" s="21">
        <v>0</v>
      </c>
      <c r="J325" s="51">
        <v>0</v>
      </c>
      <c r="K325" s="44"/>
      <c r="L325" s="21">
        <v>0</v>
      </c>
      <c r="M325" s="51">
        <v>0</v>
      </c>
      <c r="N325" s="21">
        <v>0</v>
      </c>
      <c r="O325" s="21">
        <v>0</v>
      </c>
      <c r="P325" s="51">
        <v>0</v>
      </c>
      <c r="Q325" s="21">
        <v>0</v>
      </c>
      <c r="R325" s="21">
        <v>0</v>
      </c>
      <c r="S325" s="51">
        <v>0</v>
      </c>
      <c r="T325" s="138">
        <v>2</v>
      </c>
    </row>
    <row r="326" spans="1:20" ht="16.5" hidden="1" customHeight="1" x14ac:dyDescent="0.3">
      <c r="A326" s="19" t="s">
        <v>446</v>
      </c>
      <c r="B326" s="19" t="s">
        <v>1987</v>
      </c>
      <c r="C326" s="21">
        <v>0</v>
      </c>
      <c r="D326" s="51">
        <v>0</v>
      </c>
      <c r="E326" s="21">
        <v>0</v>
      </c>
      <c r="F326" s="21">
        <v>0</v>
      </c>
      <c r="G326" s="51">
        <v>0</v>
      </c>
      <c r="H326" s="21">
        <v>0</v>
      </c>
      <c r="I326" s="21">
        <v>0</v>
      </c>
      <c r="J326" s="51">
        <v>0</v>
      </c>
      <c r="K326" s="44"/>
      <c r="L326" s="21">
        <v>0</v>
      </c>
      <c r="M326" s="51">
        <v>0</v>
      </c>
      <c r="N326" s="21">
        <v>0</v>
      </c>
      <c r="O326" s="21">
        <v>0</v>
      </c>
      <c r="P326" s="51">
        <v>0</v>
      </c>
      <c r="Q326" s="21">
        <v>0</v>
      </c>
      <c r="R326" s="21">
        <v>0</v>
      </c>
      <c r="S326" s="51">
        <v>0</v>
      </c>
      <c r="T326" s="138">
        <v>2</v>
      </c>
    </row>
    <row r="327" spans="1:20" ht="16.5" hidden="1" customHeight="1" x14ac:dyDescent="0.3">
      <c r="A327" s="19" t="s">
        <v>447</v>
      </c>
      <c r="B327" s="19" t="s">
        <v>1988</v>
      </c>
      <c r="C327" s="21">
        <v>0</v>
      </c>
      <c r="D327" s="51">
        <v>0</v>
      </c>
      <c r="E327" s="21">
        <v>0</v>
      </c>
      <c r="F327" s="21">
        <v>0</v>
      </c>
      <c r="G327" s="51">
        <v>0</v>
      </c>
      <c r="H327" s="21">
        <v>0</v>
      </c>
      <c r="I327" s="21">
        <v>0</v>
      </c>
      <c r="J327" s="51">
        <v>0</v>
      </c>
      <c r="K327" s="44"/>
      <c r="L327" s="21">
        <v>0</v>
      </c>
      <c r="M327" s="51">
        <v>0</v>
      </c>
      <c r="N327" s="21">
        <v>0</v>
      </c>
      <c r="O327" s="21">
        <v>0</v>
      </c>
      <c r="P327" s="51">
        <v>0</v>
      </c>
      <c r="Q327" s="21">
        <v>0</v>
      </c>
      <c r="R327" s="21">
        <v>0</v>
      </c>
      <c r="S327" s="51">
        <v>0</v>
      </c>
      <c r="T327" s="138">
        <v>2</v>
      </c>
    </row>
    <row r="328" spans="1:20" ht="16.5" customHeight="1" x14ac:dyDescent="0.3">
      <c r="A328" s="19" t="s">
        <v>448</v>
      </c>
      <c r="B328" s="19" t="s">
        <v>1989</v>
      </c>
      <c r="C328" s="21">
        <v>0</v>
      </c>
      <c r="D328" s="51">
        <v>0</v>
      </c>
      <c r="E328" s="21">
        <v>0</v>
      </c>
      <c r="F328" s="21">
        <v>0</v>
      </c>
      <c r="G328" s="51">
        <v>0</v>
      </c>
      <c r="H328" s="21">
        <v>0</v>
      </c>
      <c r="I328" s="21">
        <v>0</v>
      </c>
      <c r="J328" s="51">
        <v>0</v>
      </c>
      <c r="K328" s="44"/>
      <c r="L328" s="21">
        <v>0</v>
      </c>
      <c r="M328" s="51">
        <v>0</v>
      </c>
      <c r="N328" s="21">
        <v>0</v>
      </c>
      <c r="O328" s="21">
        <v>0</v>
      </c>
      <c r="P328" s="51">
        <v>0</v>
      </c>
      <c r="Q328" s="21">
        <v>60</v>
      </c>
      <c r="R328" s="21">
        <v>60</v>
      </c>
      <c r="S328" s="51">
        <v>3.020968542654566E-3</v>
      </c>
      <c r="T328" s="138">
        <v>1</v>
      </c>
    </row>
    <row r="329" spans="1:20" ht="16.5" customHeight="1" x14ac:dyDescent="0.3">
      <c r="A329" s="19" t="s">
        <v>449</v>
      </c>
      <c r="B329" s="19" t="s">
        <v>1990</v>
      </c>
      <c r="C329" s="21">
        <v>261.02</v>
      </c>
      <c r="D329" s="51">
        <v>7.3093552578520543E-2</v>
      </c>
      <c r="E329" s="21">
        <v>312</v>
      </c>
      <c r="F329" s="21">
        <v>50.980000000000018</v>
      </c>
      <c r="G329" s="51">
        <v>7.4659009332376167E-2</v>
      </c>
      <c r="H329" s="21">
        <v>0</v>
      </c>
      <c r="I329" s="21">
        <v>-261.02</v>
      </c>
      <c r="J329" s="51">
        <v>0</v>
      </c>
      <c r="K329" s="44"/>
      <c r="L329" s="21">
        <v>2959.48</v>
      </c>
      <c r="M329" s="51">
        <v>0.11643744263169675</v>
      </c>
      <c r="N329" s="21">
        <v>2636</v>
      </c>
      <c r="O329" s="21">
        <v>-323.48</v>
      </c>
      <c r="P329" s="51">
        <v>7.9209110850686618E-2</v>
      </c>
      <c r="Q329" s="21">
        <v>1719.0500000000002</v>
      </c>
      <c r="R329" s="21">
        <v>-1240.4299999999998</v>
      </c>
      <c r="S329" s="51">
        <v>8.6553266220838865E-2</v>
      </c>
      <c r="T329" s="138">
        <v>1</v>
      </c>
    </row>
    <row r="330" spans="1:20" ht="16.5" customHeight="1" x14ac:dyDescent="0.3">
      <c r="A330" s="19" t="s">
        <v>450</v>
      </c>
      <c r="B330" s="19" t="s">
        <v>1991</v>
      </c>
      <c r="C330" s="21">
        <v>17.98</v>
      </c>
      <c r="D330" s="51">
        <v>5.0349478023208934E-3</v>
      </c>
      <c r="E330" s="21">
        <v>11</v>
      </c>
      <c r="F330" s="21">
        <v>-6.98</v>
      </c>
      <c r="G330" s="51">
        <v>2.632208662359416E-3</v>
      </c>
      <c r="H330" s="21">
        <v>0</v>
      </c>
      <c r="I330" s="21">
        <v>-17.98</v>
      </c>
      <c r="J330" s="51">
        <v>0</v>
      </c>
      <c r="K330" s="44"/>
      <c r="L330" s="21">
        <v>134.07</v>
      </c>
      <c r="M330" s="51">
        <v>5.2748347458443992E-3</v>
      </c>
      <c r="N330" s="21">
        <v>93</v>
      </c>
      <c r="O330" s="21">
        <v>-41.069999999999993</v>
      </c>
      <c r="P330" s="51">
        <v>2.7945551248535114E-3</v>
      </c>
      <c r="Q330" s="21">
        <v>106.14</v>
      </c>
      <c r="R330" s="21">
        <v>-27.929999999999993</v>
      </c>
      <c r="S330" s="51">
        <v>5.3440933519559274E-3</v>
      </c>
      <c r="T330" s="138">
        <v>1</v>
      </c>
    </row>
    <row r="331" spans="1:20" ht="16.5" customHeight="1" x14ac:dyDescent="0.3">
      <c r="A331" s="19" t="s">
        <v>451</v>
      </c>
      <c r="B331" s="19" t="s">
        <v>1992</v>
      </c>
      <c r="C331" s="21">
        <v>111.42</v>
      </c>
      <c r="D331" s="51">
        <v>3.1200994668219906E-2</v>
      </c>
      <c r="E331" s="21">
        <v>35</v>
      </c>
      <c r="F331" s="21">
        <v>-76.42</v>
      </c>
      <c r="G331" s="51">
        <v>8.3752093802345051E-3</v>
      </c>
      <c r="H331" s="21">
        <v>0</v>
      </c>
      <c r="I331" s="21">
        <v>-111.42</v>
      </c>
      <c r="J331" s="51">
        <v>0</v>
      </c>
      <c r="K331" s="44"/>
      <c r="L331" s="21">
        <v>700.64</v>
      </c>
      <c r="M331" s="51">
        <v>2.7565900024825986E-2</v>
      </c>
      <c r="N331" s="21">
        <v>295</v>
      </c>
      <c r="O331" s="21">
        <v>-405.64</v>
      </c>
      <c r="P331" s="51">
        <v>8.8644490519546853E-3</v>
      </c>
      <c r="Q331" s="21">
        <v>365.36000000000007</v>
      </c>
      <c r="R331" s="21">
        <v>-335.27999999999992</v>
      </c>
      <c r="S331" s="51">
        <v>1.8395684445737873E-2</v>
      </c>
      <c r="T331" s="138">
        <v>1</v>
      </c>
    </row>
    <row r="332" spans="1:20" ht="16.5" hidden="1" customHeight="1" x14ac:dyDescent="0.3">
      <c r="A332" s="19" t="s">
        <v>452</v>
      </c>
      <c r="B332" s="19" t="s">
        <v>1993</v>
      </c>
      <c r="C332" s="21">
        <v>0</v>
      </c>
      <c r="D332" s="51">
        <v>0</v>
      </c>
      <c r="E332" s="21">
        <v>0</v>
      </c>
      <c r="F332" s="21">
        <v>0</v>
      </c>
      <c r="G332" s="51">
        <v>0</v>
      </c>
      <c r="H332" s="21">
        <v>0</v>
      </c>
      <c r="I332" s="21">
        <v>0</v>
      </c>
      <c r="J332" s="51">
        <v>0</v>
      </c>
      <c r="K332" s="44"/>
      <c r="L332" s="21">
        <v>0</v>
      </c>
      <c r="M332" s="51">
        <v>0</v>
      </c>
      <c r="N332" s="21">
        <v>0</v>
      </c>
      <c r="O332" s="21">
        <v>0</v>
      </c>
      <c r="P332" s="51">
        <v>0</v>
      </c>
      <c r="Q332" s="21">
        <v>0</v>
      </c>
      <c r="R332" s="21">
        <v>0</v>
      </c>
      <c r="S332" s="51">
        <v>0</v>
      </c>
      <c r="T332" s="138">
        <v>2</v>
      </c>
    </row>
    <row r="333" spans="1:20" ht="16.5" customHeight="1" x14ac:dyDescent="0.3">
      <c r="A333" s="19" t="s">
        <v>453</v>
      </c>
      <c r="B333" s="19" t="s">
        <v>1994</v>
      </c>
      <c r="C333" s="21">
        <v>742.95</v>
      </c>
      <c r="D333" s="51">
        <v>0.20804863569156329</v>
      </c>
      <c r="E333" s="21">
        <v>957</v>
      </c>
      <c r="F333" s="21">
        <v>214.04999999999995</v>
      </c>
      <c r="G333" s="51">
        <v>0.22900215362526921</v>
      </c>
      <c r="H333" s="21">
        <v>147.26999999999998</v>
      </c>
      <c r="I333" s="21">
        <v>-595.68000000000006</v>
      </c>
      <c r="J333" s="51">
        <v>0</v>
      </c>
      <c r="K333" s="44"/>
      <c r="L333" s="21">
        <v>1218.3700000000001</v>
      </c>
      <c r="M333" s="51">
        <v>4.7935409929845914E-2</v>
      </c>
      <c r="N333" s="21">
        <v>8613</v>
      </c>
      <c r="O333" s="21">
        <v>7394.63</v>
      </c>
      <c r="P333" s="51">
        <v>0.25881186333723971</v>
      </c>
      <c r="Q333" s="21">
        <v>14415.459999999997</v>
      </c>
      <c r="R333" s="21">
        <v>13197.089999999997</v>
      </c>
      <c r="S333" s="51">
        <v>0.72581085313158633</v>
      </c>
      <c r="T333" s="138">
        <v>1</v>
      </c>
    </row>
    <row r="334" spans="1:20" ht="16.5" customHeight="1" x14ac:dyDescent="0.3">
      <c r="A334" s="19" t="s">
        <v>454</v>
      </c>
      <c r="B334" s="19" t="s">
        <v>1995</v>
      </c>
      <c r="C334" s="21">
        <v>73.209999999999994</v>
      </c>
      <c r="D334" s="51">
        <v>2.0501030512119718E-2</v>
      </c>
      <c r="E334" s="21">
        <v>109</v>
      </c>
      <c r="F334" s="21">
        <v>35.790000000000006</v>
      </c>
      <c r="G334" s="51">
        <v>2.6082794927016033E-2</v>
      </c>
      <c r="H334" s="21">
        <v>0</v>
      </c>
      <c r="I334" s="21">
        <v>-73.209999999999994</v>
      </c>
      <c r="J334" s="51">
        <v>0</v>
      </c>
      <c r="K334" s="44"/>
      <c r="L334" s="21">
        <v>887.98</v>
      </c>
      <c r="M334" s="51">
        <v>3.4936583557954128E-2</v>
      </c>
      <c r="N334" s="21">
        <v>921</v>
      </c>
      <c r="O334" s="21">
        <v>33.019999999999982</v>
      </c>
      <c r="P334" s="51">
        <v>2.7675110430000902E-2</v>
      </c>
      <c r="Q334" s="21">
        <v>603.9899999999999</v>
      </c>
      <c r="R334" s="21">
        <v>-283.99000000000012</v>
      </c>
      <c r="S334" s="51">
        <v>3.0410579834632183E-2</v>
      </c>
      <c r="T334" s="138">
        <v>1</v>
      </c>
    </row>
    <row r="335" spans="1:20" ht="16.5" customHeight="1" x14ac:dyDescent="0.3">
      <c r="A335" s="19" t="s">
        <v>455</v>
      </c>
      <c r="B335" s="19" t="s">
        <v>1996</v>
      </c>
      <c r="C335" s="21">
        <v>13.83</v>
      </c>
      <c r="D335" s="51">
        <v>3.8728213629642913E-3</v>
      </c>
      <c r="E335" s="21">
        <v>70</v>
      </c>
      <c r="F335" s="21">
        <v>56.17</v>
      </c>
      <c r="G335" s="51">
        <v>1.675041876046901E-2</v>
      </c>
      <c r="H335" s="21">
        <v>0</v>
      </c>
      <c r="I335" s="21">
        <v>-13.83</v>
      </c>
      <c r="J335" s="51">
        <v>0</v>
      </c>
      <c r="K335" s="44"/>
      <c r="L335" s="21">
        <v>316.20999999999998</v>
      </c>
      <c r="M335" s="51">
        <v>1.2440930073718636E-2</v>
      </c>
      <c r="N335" s="21">
        <v>592</v>
      </c>
      <c r="O335" s="21">
        <v>275.79000000000002</v>
      </c>
      <c r="P335" s="51">
        <v>1.778899606358364E-2</v>
      </c>
      <c r="Q335" s="21">
        <v>413.11</v>
      </c>
      <c r="R335" s="21">
        <v>96.900000000000034</v>
      </c>
      <c r="S335" s="51">
        <v>2.0799871910933795E-2</v>
      </c>
      <c r="T335" s="138">
        <v>1</v>
      </c>
    </row>
    <row r="336" spans="1:20" ht="16.5" hidden="1" customHeight="1" x14ac:dyDescent="0.3">
      <c r="A336" s="19" t="s">
        <v>1191</v>
      </c>
      <c r="B336" s="19" t="s">
        <v>1997</v>
      </c>
      <c r="C336" s="21">
        <v>0</v>
      </c>
      <c r="D336" s="51">
        <v>0</v>
      </c>
      <c r="E336" s="21">
        <v>0</v>
      </c>
      <c r="F336" s="21">
        <v>0</v>
      </c>
      <c r="G336" s="51">
        <v>0</v>
      </c>
      <c r="H336" s="21">
        <v>0</v>
      </c>
      <c r="I336" s="21">
        <v>0</v>
      </c>
      <c r="J336" s="51">
        <v>0</v>
      </c>
      <c r="K336" s="44"/>
      <c r="L336" s="21">
        <v>0</v>
      </c>
      <c r="M336" s="51">
        <v>0</v>
      </c>
      <c r="N336" s="21">
        <v>0</v>
      </c>
      <c r="O336" s="21">
        <v>0</v>
      </c>
      <c r="P336" s="51">
        <v>0</v>
      </c>
      <c r="Q336" s="21">
        <v>0</v>
      </c>
      <c r="R336" s="21">
        <v>0</v>
      </c>
      <c r="S336" s="51">
        <v>0</v>
      </c>
      <c r="T336" s="138">
        <v>2</v>
      </c>
    </row>
    <row r="337" spans="1:21" ht="16.5" hidden="1" customHeight="1" x14ac:dyDescent="0.3">
      <c r="A337" s="19" t="s">
        <v>456</v>
      </c>
      <c r="B337" s="19" t="s">
        <v>1998</v>
      </c>
      <c r="C337" s="41">
        <v>0</v>
      </c>
      <c r="D337" s="51">
        <v>0</v>
      </c>
      <c r="E337" s="41">
        <v>0</v>
      </c>
      <c r="F337" s="41">
        <v>0</v>
      </c>
      <c r="G337" s="51">
        <v>0</v>
      </c>
      <c r="H337" s="41">
        <v>0</v>
      </c>
      <c r="I337" s="41">
        <v>0</v>
      </c>
      <c r="J337" s="51">
        <v>0</v>
      </c>
      <c r="K337" s="44"/>
      <c r="L337" s="41">
        <v>0</v>
      </c>
      <c r="M337" s="51">
        <v>0</v>
      </c>
      <c r="N337" s="41">
        <v>0</v>
      </c>
      <c r="O337" s="41">
        <v>0</v>
      </c>
      <c r="P337" s="51">
        <v>0</v>
      </c>
      <c r="Q337" s="41">
        <v>0</v>
      </c>
      <c r="R337" s="41">
        <v>0</v>
      </c>
      <c r="S337" s="51">
        <v>0</v>
      </c>
      <c r="T337" s="138">
        <v>2</v>
      </c>
    </row>
    <row r="338" spans="1:21" ht="16.5" customHeight="1" x14ac:dyDescent="0.3">
      <c r="B338" s="19" t="s">
        <v>414</v>
      </c>
      <c r="C338" s="45">
        <v>1220.4100000000001</v>
      </c>
      <c r="D338" s="51">
        <v>0.34175198261570866</v>
      </c>
      <c r="E338" s="45">
        <v>1494</v>
      </c>
      <c r="F338" s="45">
        <v>273.58999999999992</v>
      </c>
      <c r="G338" s="51">
        <v>0.35750179468772436</v>
      </c>
      <c r="H338" s="45">
        <v>147.26999999999998</v>
      </c>
      <c r="I338" s="45">
        <v>-1073.1400000000001</v>
      </c>
      <c r="J338" s="51">
        <v>0</v>
      </c>
      <c r="K338" s="44"/>
      <c r="L338" s="45">
        <v>6216.7500000000009</v>
      </c>
      <c r="M338" s="51">
        <v>0.24459110096388587</v>
      </c>
      <c r="N338" s="45">
        <v>13150</v>
      </c>
      <c r="O338" s="45">
        <v>6933.2499999999991</v>
      </c>
      <c r="P338" s="51">
        <v>0.39514408485831903</v>
      </c>
      <c r="Q338" s="45">
        <v>17683.11</v>
      </c>
      <c r="R338" s="45">
        <v>11466.36</v>
      </c>
      <c r="S338" s="51">
        <v>0.89033531743833971</v>
      </c>
      <c r="T338" s="138">
        <v>1</v>
      </c>
    </row>
    <row r="339" spans="1:21" ht="16.5" customHeight="1" x14ac:dyDescent="0.3">
      <c r="B339" s="19" t="s">
        <v>457</v>
      </c>
      <c r="C339" s="21">
        <v>4905.71</v>
      </c>
      <c r="D339" s="51">
        <v>0.5199309826598173</v>
      </c>
      <c r="E339" s="21">
        <v>5523</v>
      </c>
      <c r="F339" s="21">
        <v>617.29</v>
      </c>
      <c r="G339" s="51">
        <v>0.54704833597464342</v>
      </c>
      <c r="H339" s="21">
        <v>127.26999999999998</v>
      </c>
      <c r="I339" s="21">
        <v>-4778.4399999999996</v>
      </c>
      <c r="J339" s="51">
        <v>0.15436021831412974</v>
      </c>
      <c r="K339" s="44"/>
      <c r="L339" s="21">
        <v>31182.960000000003</v>
      </c>
      <c r="M339" s="51">
        <v>0.27563722018583153</v>
      </c>
      <c r="N339" s="21">
        <v>45079</v>
      </c>
      <c r="O339" s="21">
        <v>13896.039999999997</v>
      </c>
      <c r="P339" s="51">
        <v>0.35992654397381135</v>
      </c>
      <c r="Q339" s="21">
        <v>38011.289999999994</v>
      </c>
      <c r="R339" s="21">
        <v>6828.3299999999908</v>
      </c>
      <c r="S339" s="51">
        <v>0.90628181475284209</v>
      </c>
      <c r="T339" s="138">
        <v>1</v>
      </c>
    </row>
    <row r="340" spans="1:21" ht="16.5" customHeight="1" x14ac:dyDescent="0.3">
      <c r="C340" s="21"/>
      <c r="D340" s="43"/>
      <c r="E340" s="21"/>
      <c r="F340" s="21"/>
      <c r="G340" s="43"/>
      <c r="H340" s="21"/>
      <c r="I340" s="21"/>
      <c r="J340" s="43"/>
      <c r="K340" s="44"/>
      <c r="L340" s="21"/>
      <c r="M340" s="43"/>
      <c r="N340" s="21"/>
      <c r="O340" s="21"/>
      <c r="P340" s="43"/>
      <c r="Q340" s="21"/>
      <c r="R340" s="21"/>
      <c r="S340" s="43"/>
      <c r="T340" s="138">
        <v>1</v>
      </c>
    </row>
    <row r="341" spans="1:21" ht="16.5" customHeight="1" x14ac:dyDescent="0.35">
      <c r="B341" s="30" t="s">
        <v>458</v>
      </c>
      <c r="C341" s="21"/>
      <c r="D341" s="43"/>
      <c r="E341" s="21"/>
      <c r="F341" s="21"/>
      <c r="G341" s="43"/>
      <c r="H341" s="21"/>
      <c r="I341" s="21"/>
      <c r="J341" s="43"/>
      <c r="K341" s="44"/>
      <c r="L341" s="21"/>
      <c r="M341" s="43"/>
      <c r="N341" s="21"/>
      <c r="O341" s="21"/>
      <c r="P341" s="43"/>
      <c r="Q341" s="21"/>
      <c r="R341" s="21"/>
      <c r="S341" s="43"/>
      <c r="T341" s="138">
        <v>1</v>
      </c>
      <c r="U341" s="134">
        <v>0</v>
      </c>
    </row>
    <row r="342" spans="1:21" ht="16.5" hidden="1" customHeight="1" x14ac:dyDescent="0.3">
      <c r="A342" s="19" t="s">
        <v>459</v>
      </c>
      <c r="B342" s="19" t="s">
        <v>1999</v>
      </c>
      <c r="C342" s="21">
        <v>0</v>
      </c>
      <c r="D342" s="51">
        <v>0</v>
      </c>
      <c r="E342" s="21">
        <v>0</v>
      </c>
      <c r="F342" s="21">
        <v>0</v>
      </c>
      <c r="G342" s="51">
        <v>0</v>
      </c>
      <c r="H342" s="21">
        <v>0</v>
      </c>
      <c r="I342" s="21">
        <v>0</v>
      </c>
      <c r="J342" s="51">
        <v>0</v>
      </c>
      <c r="K342" s="44"/>
      <c r="L342" s="21">
        <v>0</v>
      </c>
      <c r="M342" s="51">
        <v>0</v>
      </c>
      <c r="N342" s="21">
        <v>0</v>
      </c>
      <c r="O342" s="21">
        <v>0</v>
      </c>
      <c r="P342" s="51">
        <v>0</v>
      </c>
      <c r="Q342" s="21">
        <v>0</v>
      </c>
      <c r="R342" s="21">
        <v>0</v>
      </c>
      <c r="S342" s="51">
        <v>0</v>
      </c>
      <c r="T342" s="138">
        <v>2</v>
      </c>
    </row>
    <row r="343" spans="1:21" ht="16.5" customHeight="1" x14ac:dyDescent="0.3">
      <c r="A343" s="19" t="s">
        <v>460</v>
      </c>
      <c r="B343" s="19" t="s">
        <v>2000</v>
      </c>
      <c r="C343" s="21">
        <v>1512.4599999999998</v>
      </c>
      <c r="D343" s="51">
        <v>0.43926636945819952</v>
      </c>
      <c r="E343" s="21">
        <v>1680</v>
      </c>
      <c r="F343" s="21">
        <v>167.54000000000019</v>
      </c>
      <c r="G343" s="51">
        <v>0.5692985428668248</v>
      </c>
      <c r="H343" s="21">
        <v>0</v>
      </c>
      <c r="I343" s="21">
        <v>-1512.4599999999998</v>
      </c>
      <c r="J343" s="51">
        <v>0</v>
      </c>
      <c r="K343" s="44"/>
      <c r="L343" s="21">
        <v>15438.8</v>
      </c>
      <c r="M343" s="51">
        <v>0.45853772122303654</v>
      </c>
      <c r="N343" s="21">
        <v>15120</v>
      </c>
      <c r="O343" s="21">
        <v>-318.79999999999927</v>
      </c>
      <c r="P343" s="51">
        <v>0.2490651819394798</v>
      </c>
      <c r="Q343" s="21">
        <v>7303.85</v>
      </c>
      <c r="R343" s="21">
        <v>-8134.9499999999989</v>
      </c>
      <c r="S343" s="51">
        <v>0.46781945794854651</v>
      </c>
      <c r="T343" s="138">
        <v>1</v>
      </c>
    </row>
    <row r="344" spans="1:21" ht="16.5" hidden="1" customHeight="1" x14ac:dyDescent="0.3">
      <c r="A344" s="19" t="s">
        <v>1563</v>
      </c>
      <c r="B344" s="19" t="s">
        <v>2001</v>
      </c>
      <c r="C344" s="21">
        <v>0</v>
      </c>
      <c r="D344" s="51">
        <v>0</v>
      </c>
      <c r="E344" s="21">
        <v>0</v>
      </c>
      <c r="F344" s="21">
        <v>0</v>
      </c>
      <c r="G344" s="51">
        <v>0</v>
      </c>
      <c r="H344" s="21">
        <v>0</v>
      </c>
      <c r="I344" s="21">
        <v>0</v>
      </c>
      <c r="J344" s="51">
        <v>0</v>
      </c>
      <c r="K344" s="44"/>
      <c r="L344" s="21">
        <v>0</v>
      </c>
      <c r="M344" s="51">
        <v>0</v>
      </c>
      <c r="N344" s="21">
        <v>0</v>
      </c>
      <c r="O344" s="21">
        <v>0</v>
      </c>
      <c r="P344" s="51">
        <v>0</v>
      </c>
      <c r="Q344" s="21">
        <v>0</v>
      </c>
      <c r="R344" s="21">
        <v>0</v>
      </c>
      <c r="S344" s="51">
        <v>0</v>
      </c>
      <c r="T344" s="138">
        <v>2</v>
      </c>
    </row>
    <row r="345" spans="1:21" ht="16.5" customHeight="1" x14ac:dyDescent="0.3">
      <c r="A345" s="19" t="s">
        <v>461</v>
      </c>
      <c r="B345" s="19" t="s">
        <v>2002</v>
      </c>
      <c r="C345" s="21">
        <v>0</v>
      </c>
      <c r="D345" s="51">
        <v>0</v>
      </c>
      <c r="E345" s="21">
        <v>0</v>
      </c>
      <c r="F345" s="21">
        <v>0</v>
      </c>
      <c r="G345" s="51">
        <v>0</v>
      </c>
      <c r="H345" s="21">
        <v>0</v>
      </c>
      <c r="I345" s="21">
        <v>0</v>
      </c>
      <c r="J345" s="51">
        <v>0</v>
      </c>
      <c r="K345" s="44"/>
      <c r="L345" s="21">
        <v>0</v>
      </c>
      <c r="M345" s="51">
        <v>0</v>
      </c>
      <c r="N345" s="21">
        <v>0</v>
      </c>
      <c r="O345" s="21">
        <v>0</v>
      </c>
      <c r="P345" s="51">
        <v>0</v>
      </c>
      <c r="Q345" s="21">
        <v>379.53</v>
      </c>
      <c r="R345" s="21">
        <v>379.53</v>
      </c>
      <c r="S345" s="51">
        <v>2.4309305212348531E-2</v>
      </c>
      <c r="T345" s="138">
        <v>1</v>
      </c>
    </row>
    <row r="346" spans="1:21" ht="16.5" hidden="1" customHeight="1" x14ac:dyDescent="0.3">
      <c r="A346" s="19" t="s">
        <v>462</v>
      </c>
      <c r="B346" s="19" t="s">
        <v>2003</v>
      </c>
      <c r="C346" s="21">
        <v>0</v>
      </c>
      <c r="D346" s="51">
        <v>0</v>
      </c>
      <c r="E346" s="21">
        <v>0</v>
      </c>
      <c r="F346" s="21">
        <v>0</v>
      </c>
      <c r="G346" s="51">
        <v>0</v>
      </c>
      <c r="H346" s="21">
        <v>0</v>
      </c>
      <c r="I346" s="21">
        <v>0</v>
      </c>
      <c r="J346" s="51">
        <v>0</v>
      </c>
      <c r="K346" s="44"/>
      <c r="L346" s="21">
        <v>0</v>
      </c>
      <c r="M346" s="51">
        <v>0</v>
      </c>
      <c r="N346" s="21">
        <v>0</v>
      </c>
      <c r="O346" s="21">
        <v>0</v>
      </c>
      <c r="P346" s="51">
        <v>0</v>
      </c>
      <c r="Q346" s="21">
        <v>0</v>
      </c>
      <c r="R346" s="21">
        <v>0</v>
      </c>
      <c r="S346" s="51">
        <v>0</v>
      </c>
      <c r="T346" s="138">
        <v>2</v>
      </c>
    </row>
    <row r="347" spans="1:21" ht="16.5" hidden="1" customHeight="1" x14ac:dyDescent="0.3">
      <c r="A347" s="19" t="s">
        <v>463</v>
      </c>
      <c r="B347" s="19" t="s">
        <v>2004</v>
      </c>
      <c r="C347" s="21">
        <v>0</v>
      </c>
      <c r="D347" s="51">
        <v>0</v>
      </c>
      <c r="E347" s="21">
        <v>0</v>
      </c>
      <c r="F347" s="21">
        <v>0</v>
      </c>
      <c r="G347" s="51">
        <v>0</v>
      </c>
      <c r="H347" s="21">
        <v>0</v>
      </c>
      <c r="I347" s="21">
        <v>0</v>
      </c>
      <c r="J347" s="51">
        <v>0</v>
      </c>
      <c r="K347" s="44"/>
      <c r="L347" s="21">
        <v>0</v>
      </c>
      <c r="M347" s="51">
        <v>0</v>
      </c>
      <c r="N347" s="21">
        <v>0</v>
      </c>
      <c r="O347" s="21">
        <v>0</v>
      </c>
      <c r="P347" s="51">
        <v>0</v>
      </c>
      <c r="Q347" s="21">
        <v>0</v>
      </c>
      <c r="R347" s="21">
        <v>0</v>
      </c>
      <c r="S347" s="51">
        <v>0</v>
      </c>
      <c r="T347" s="138">
        <v>2</v>
      </c>
    </row>
    <row r="348" spans="1:21" ht="16.5" hidden="1" customHeight="1" x14ac:dyDescent="0.3">
      <c r="A348" s="19" t="s">
        <v>464</v>
      </c>
      <c r="B348" s="19" t="s">
        <v>2005</v>
      </c>
      <c r="C348" s="21">
        <v>0</v>
      </c>
      <c r="D348" s="51">
        <v>0</v>
      </c>
      <c r="E348" s="21">
        <v>0</v>
      </c>
      <c r="F348" s="21">
        <v>0</v>
      </c>
      <c r="G348" s="51">
        <v>0</v>
      </c>
      <c r="H348" s="21">
        <v>0</v>
      </c>
      <c r="I348" s="21">
        <v>0</v>
      </c>
      <c r="J348" s="51">
        <v>0</v>
      </c>
      <c r="K348" s="44"/>
      <c r="L348" s="21">
        <v>0</v>
      </c>
      <c r="M348" s="51">
        <v>0</v>
      </c>
      <c r="N348" s="21">
        <v>0</v>
      </c>
      <c r="O348" s="21">
        <v>0</v>
      </c>
      <c r="P348" s="51">
        <v>0</v>
      </c>
      <c r="Q348" s="21">
        <v>0</v>
      </c>
      <c r="R348" s="21">
        <v>0</v>
      </c>
      <c r="S348" s="51">
        <v>0</v>
      </c>
      <c r="T348" s="138">
        <v>2</v>
      </c>
    </row>
    <row r="349" spans="1:21" ht="16.5" hidden="1" customHeight="1" x14ac:dyDescent="0.3">
      <c r="A349" s="19" t="s">
        <v>1564</v>
      </c>
      <c r="B349" s="19" t="s">
        <v>2006</v>
      </c>
      <c r="C349" s="21">
        <v>0</v>
      </c>
      <c r="D349" s="51">
        <v>0</v>
      </c>
      <c r="E349" s="21">
        <v>0</v>
      </c>
      <c r="F349" s="21">
        <v>0</v>
      </c>
      <c r="G349" s="51">
        <v>0</v>
      </c>
      <c r="H349" s="21">
        <v>0</v>
      </c>
      <c r="I349" s="21">
        <v>0</v>
      </c>
      <c r="J349" s="51">
        <v>0</v>
      </c>
      <c r="K349" s="44"/>
      <c r="L349" s="21">
        <v>0</v>
      </c>
      <c r="M349" s="51">
        <v>0</v>
      </c>
      <c r="N349" s="21">
        <v>0</v>
      </c>
      <c r="O349" s="21">
        <v>0</v>
      </c>
      <c r="P349" s="51">
        <v>0</v>
      </c>
      <c r="Q349" s="21">
        <v>0</v>
      </c>
      <c r="R349" s="21">
        <v>0</v>
      </c>
      <c r="S349" s="51">
        <v>0</v>
      </c>
      <c r="T349" s="138">
        <v>2</v>
      </c>
    </row>
    <row r="350" spans="1:21" ht="16.5" hidden="1" customHeight="1" x14ac:dyDescent="0.3">
      <c r="A350" s="19" t="s">
        <v>1272</v>
      </c>
      <c r="B350" s="19" t="s">
        <v>2007</v>
      </c>
      <c r="C350" s="21">
        <v>0</v>
      </c>
      <c r="D350" s="51">
        <v>0</v>
      </c>
      <c r="E350" s="21">
        <v>0</v>
      </c>
      <c r="F350" s="21">
        <v>0</v>
      </c>
      <c r="G350" s="51">
        <v>0</v>
      </c>
      <c r="H350" s="21">
        <v>0</v>
      </c>
      <c r="I350" s="21">
        <v>0</v>
      </c>
      <c r="J350" s="51">
        <v>0</v>
      </c>
      <c r="K350" s="44"/>
      <c r="L350" s="21">
        <v>0</v>
      </c>
      <c r="M350" s="51">
        <v>0</v>
      </c>
      <c r="N350" s="21">
        <v>0</v>
      </c>
      <c r="O350" s="21">
        <v>0</v>
      </c>
      <c r="P350" s="51">
        <v>0</v>
      </c>
      <c r="Q350" s="21">
        <v>0</v>
      </c>
      <c r="R350" s="21">
        <v>0</v>
      </c>
      <c r="S350" s="51">
        <v>0</v>
      </c>
      <c r="T350" s="138">
        <v>2</v>
      </c>
    </row>
    <row r="351" spans="1:21" ht="16.5" hidden="1" customHeight="1" x14ac:dyDescent="0.3">
      <c r="A351" s="19" t="s">
        <v>1192</v>
      </c>
      <c r="B351" s="19" t="s">
        <v>2008</v>
      </c>
      <c r="C351" s="21">
        <v>0</v>
      </c>
      <c r="D351" s="51">
        <v>0</v>
      </c>
      <c r="E351" s="21">
        <v>0</v>
      </c>
      <c r="F351" s="21">
        <v>0</v>
      </c>
      <c r="G351" s="51">
        <v>0</v>
      </c>
      <c r="H351" s="21">
        <v>0</v>
      </c>
      <c r="I351" s="21">
        <v>0</v>
      </c>
      <c r="J351" s="51">
        <v>0</v>
      </c>
      <c r="K351" s="44"/>
      <c r="L351" s="21">
        <v>0</v>
      </c>
      <c r="M351" s="51">
        <v>0</v>
      </c>
      <c r="N351" s="21">
        <v>0</v>
      </c>
      <c r="O351" s="21">
        <v>0</v>
      </c>
      <c r="P351" s="51">
        <v>0</v>
      </c>
      <c r="Q351" s="21">
        <v>0</v>
      </c>
      <c r="R351" s="21">
        <v>0</v>
      </c>
      <c r="S351" s="51">
        <v>0</v>
      </c>
      <c r="T351" s="138">
        <v>2</v>
      </c>
    </row>
    <row r="352" spans="1:21" ht="16.5" hidden="1" customHeight="1" x14ac:dyDescent="0.3">
      <c r="A352" s="19" t="s">
        <v>465</v>
      </c>
      <c r="B352" s="19" t="s">
        <v>2009</v>
      </c>
      <c r="C352" s="41">
        <v>0</v>
      </c>
      <c r="D352" s="51">
        <v>0</v>
      </c>
      <c r="E352" s="41">
        <v>0</v>
      </c>
      <c r="F352" s="41">
        <v>0</v>
      </c>
      <c r="G352" s="51">
        <v>0</v>
      </c>
      <c r="H352" s="41">
        <v>0</v>
      </c>
      <c r="I352" s="41">
        <v>0</v>
      </c>
      <c r="J352" s="51">
        <v>0</v>
      </c>
      <c r="K352" s="44"/>
      <c r="L352" s="41">
        <v>0</v>
      </c>
      <c r="M352" s="51">
        <v>0</v>
      </c>
      <c r="N352" s="41">
        <v>0</v>
      </c>
      <c r="O352" s="41">
        <v>0</v>
      </c>
      <c r="P352" s="51">
        <v>0</v>
      </c>
      <c r="Q352" s="41">
        <v>0</v>
      </c>
      <c r="R352" s="41">
        <v>0</v>
      </c>
      <c r="S352" s="51">
        <v>0</v>
      </c>
      <c r="T352" s="138">
        <v>2</v>
      </c>
    </row>
    <row r="353" spans="1:20" ht="16.5" customHeight="1" x14ac:dyDescent="0.3">
      <c r="B353" s="19" t="s">
        <v>466</v>
      </c>
      <c r="C353" s="57">
        <v>1512.4599999999998</v>
      </c>
      <c r="D353" s="51">
        <v>0.43926636945819952</v>
      </c>
      <c r="E353" s="57">
        <v>1680</v>
      </c>
      <c r="F353" s="57">
        <v>167.54000000000019</v>
      </c>
      <c r="G353" s="51">
        <v>0.5692985428668248</v>
      </c>
      <c r="H353" s="57">
        <v>0</v>
      </c>
      <c r="I353" s="57">
        <v>-1512.4599999999998</v>
      </c>
      <c r="J353" s="51">
        <v>0</v>
      </c>
      <c r="K353" s="44"/>
      <c r="L353" s="57">
        <v>15438.8</v>
      </c>
      <c r="M353" s="51">
        <v>0.45853772122303654</v>
      </c>
      <c r="N353" s="57">
        <v>15120</v>
      </c>
      <c r="O353" s="57">
        <v>-318.79999999999927</v>
      </c>
      <c r="P353" s="51">
        <v>0.2490651819394798</v>
      </c>
      <c r="Q353" s="57">
        <v>7683.38</v>
      </c>
      <c r="R353" s="57">
        <v>-7755.4199999999992</v>
      </c>
      <c r="S353" s="51">
        <v>0.49212876316089499</v>
      </c>
      <c r="T353" s="138">
        <v>1</v>
      </c>
    </row>
    <row r="354" spans="1:20" ht="16.5" customHeight="1" x14ac:dyDescent="0.3">
      <c r="B354" s="19" t="s">
        <v>312</v>
      </c>
      <c r="C354" s="47"/>
      <c r="D354" s="43"/>
      <c r="E354" s="47"/>
      <c r="F354" s="47"/>
      <c r="G354" s="43"/>
      <c r="H354" s="47"/>
      <c r="I354" s="47"/>
      <c r="J354" s="43"/>
      <c r="K354" s="44"/>
      <c r="L354" s="47"/>
      <c r="M354" s="43"/>
      <c r="N354" s="47"/>
      <c r="O354" s="47"/>
      <c r="P354" s="43"/>
      <c r="Q354" s="47"/>
      <c r="R354" s="47"/>
      <c r="S354" s="43"/>
      <c r="T354" s="138">
        <v>1</v>
      </c>
    </row>
    <row r="355" spans="1:20" ht="16.5" customHeight="1" x14ac:dyDescent="0.3">
      <c r="A355" s="19" t="s">
        <v>467</v>
      </c>
      <c r="B355" s="19" t="s">
        <v>2010</v>
      </c>
      <c r="C355" s="21">
        <v>0</v>
      </c>
      <c r="D355" s="51">
        <v>0</v>
      </c>
      <c r="E355" s="21">
        <v>50</v>
      </c>
      <c r="F355" s="21">
        <v>50</v>
      </c>
      <c r="G355" s="51">
        <v>1.6943409013893594E-2</v>
      </c>
      <c r="H355" s="21">
        <v>0</v>
      </c>
      <c r="I355" s="21">
        <v>0</v>
      </c>
      <c r="J355" s="51">
        <v>0</v>
      </c>
      <c r="K355" s="44"/>
      <c r="L355" s="21">
        <v>557.07000000000016</v>
      </c>
      <c r="M355" s="51">
        <v>1.6545172446156244E-2</v>
      </c>
      <c r="N355" s="21">
        <v>450</v>
      </c>
      <c r="O355" s="21">
        <v>-107.07000000000016</v>
      </c>
      <c r="P355" s="51">
        <v>7.41265422438928E-3</v>
      </c>
      <c r="Q355" s="21">
        <v>258.09000000000003</v>
      </c>
      <c r="R355" s="21">
        <v>-298.98000000000013</v>
      </c>
      <c r="S355" s="51">
        <v>1.6530942434735157E-2</v>
      </c>
      <c r="T355" s="138">
        <v>1</v>
      </c>
    </row>
    <row r="356" spans="1:20" ht="16.5" customHeight="1" x14ac:dyDescent="0.3">
      <c r="A356" s="19" t="s">
        <v>468</v>
      </c>
      <c r="B356" s="19" t="s">
        <v>2011</v>
      </c>
      <c r="C356" s="21">
        <v>96</v>
      </c>
      <c r="D356" s="51">
        <v>2.7881445769135819E-2</v>
      </c>
      <c r="E356" s="21">
        <v>79</v>
      </c>
      <c r="F356" s="21">
        <v>-17</v>
      </c>
      <c r="G356" s="51">
        <v>2.6770586241951881E-2</v>
      </c>
      <c r="H356" s="21">
        <v>0</v>
      </c>
      <c r="I356" s="21">
        <v>-96</v>
      </c>
      <c r="J356" s="51">
        <v>0</v>
      </c>
      <c r="K356" s="44"/>
      <c r="L356" s="21">
        <v>192</v>
      </c>
      <c r="M356" s="51">
        <v>5.7024666732403435E-3</v>
      </c>
      <c r="N356" s="21">
        <v>401</v>
      </c>
      <c r="O356" s="21">
        <v>209</v>
      </c>
      <c r="P356" s="51">
        <v>6.6054985421780026E-3</v>
      </c>
      <c r="Q356" s="21">
        <v>369.4</v>
      </c>
      <c r="R356" s="21">
        <v>177.39999999999998</v>
      </c>
      <c r="S356" s="51">
        <v>2.3660467803445176E-2</v>
      </c>
      <c r="T356" s="138">
        <v>1</v>
      </c>
    </row>
    <row r="357" spans="1:20" ht="16.5" customHeight="1" x14ac:dyDescent="0.3">
      <c r="A357" s="19" t="s">
        <v>469</v>
      </c>
      <c r="B357" s="19" t="s">
        <v>2012</v>
      </c>
      <c r="C357" s="41">
        <v>0</v>
      </c>
      <c r="D357" s="51">
        <v>0</v>
      </c>
      <c r="E357" s="41">
        <v>49</v>
      </c>
      <c r="F357" s="41">
        <v>49</v>
      </c>
      <c r="G357" s="51">
        <v>1.6604540833615723E-2</v>
      </c>
      <c r="H357" s="41">
        <v>0</v>
      </c>
      <c r="I357" s="41">
        <v>0</v>
      </c>
      <c r="J357" s="51">
        <v>0</v>
      </c>
      <c r="K357" s="44"/>
      <c r="L357" s="41">
        <v>0</v>
      </c>
      <c r="M357" s="51">
        <v>0</v>
      </c>
      <c r="N357" s="41">
        <v>441</v>
      </c>
      <c r="O357" s="41">
        <v>441</v>
      </c>
      <c r="P357" s="51">
        <v>7.2644011399014942E-3</v>
      </c>
      <c r="Q357" s="41">
        <v>184.7</v>
      </c>
      <c r="R357" s="41">
        <v>184.7</v>
      </c>
      <c r="S357" s="51">
        <v>1.1830233901722588E-2</v>
      </c>
      <c r="T357" s="138">
        <v>1</v>
      </c>
    </row>
    <row r="358" spans="1:20" ht="16.5" customHeight="1" x14ac:dyDescent="0.3">
      <c r="B358" s="19" t="s">
        <v>394</v>
      </c>
      <c r="C358" s="45">
        <v>96</v>
      </c>
      <c r="D358" s="51">
        <v>2.7881445769135819E-2</v>
      </c>
      <c r="E358" s="45">
        <v>178</v>
      </c>
      <c r="F358" s="45">
        <v>82</v>
      </c>
      <c r="G358" s="51">
        <v>6.0318536089461201E-2</v>
      </c>
      <c r="H358" s="45">
        <v>0</v>
      </c>
      <c r="I358" s="45">
        <v>-96</v>
      </c>
      <c r="J358" s="51">
        <v>0</v>
      </c>
      <c r="K358" s="44"/>
      <c r="L358" s="45">
        <v>749.07000000000016</v>
      </c>
      <c r="M358" s="51">
        <v>2.2247639119396589E-2</v>
      </c>
      <c r="N358" s="45">
        <v>1292</v>
      </c>
      <c r="O358" s="45">
        <v>542.92999999999984</v>
      </c>
      <c r="P358" s="51">
        <v>2.1282553906468778E-2</v>
      </c>
      <c r="Q358" s="45">
        <v>812.19</v>
      </c>
      <c r="R358" s="45">
        <v>63.119999999999891</v>
      </c>
      <c r="S358" s="51">
        <v>5.2021644139902921E-2</v>
      </c>
      <c r="T358" s="138">
        <v>1</v>
      </c>
    </row>
    <row r="359" spans="1:20" ht="16.5" customHeight="1" x14ac:dyDescent="0.3">
      <c r="B359" s="19" t="s">
        <v>470</v>
      </c>
      <c r="C359" s="21">
        <v>1608.4599999999998</v>
      </c>
      <c r="D359" s="51">
        <v>0.46714781522733534</v>
      </c>
      <c r="E359" s="21">
        <v>1858</v>
      </c>
      <c r="F359" s="21">
        <v>249.54000000000019</v>
      </c>
      <c r="G359" s="51">
        <v>0.62961707895628605</v>
      </c>
      <c r="H359" s="21">
        <v>0</v>
      </c>
      <c r="I359" s="21">
        <v>-1608.4599999999998</v>
      </c>
      <c r="J359" s="51">
        <v>0</v>
      </c>
      <c r="K359" s="44"/>
      <c r="L359" s="21">
        <v>16187.869999999999</v>
      </c>
      <c r="M359" s="51">
        <v>0.48078536034243308</v>
      </c>
      <c r="N359" s="21">
        <v>16412</v>
      </c>
      <c r="O359" s="21">
        <v>224.13000000000102</v>
      </c>
      <c r="P359" s="51">
        <v>0.27034773584594857</v>
      </c>
      <c r="Q359" s="21">
        <v>8495.57</v>
      </c>
      <c r="R359" s="21">
        <v>-7692.2999999999993</v>
      </c>
      <c r="S359" s="51">
        <v>0.54415040730079789</v>
      </c>
      <c r="T359" s="138">
        <v>1</v>
      </c>
    </row>
    <row r="360" spans="1:20" ht="16.5" customHeight="1" x14ac:dyDescent="0.3">
      <c r="B360" s="19" t="s">
        <v>312</v>
      </c>
      <c r="C360" s="21"/>
      <c r="D360" s="43"/>
      <c r="E360" s="21"/>
      <c r="F360" s="21"/>
      <c r="G360" s="43"/>
      <c r="H360" s="21"/>
      <c r="I360" s="21"/>
      <c r="J360" s="43"/>
      <c r="K360" s="44"/>
      <c r="L360" s="21"/>
      <c r="M360" s="43"/>
      <c r="N360" s="21"/>
      <c r="O360" s="21"/>
      <c r="P360" s="43"/>
      <c r="Q360" s="21"/>
      <c r="R360" s="21"/>
      <c r="S360" s="43"/>
      <c r="T360" s="138">
        <v>1</v>
      </c>
    </row>
    <row r="361" spans="1:20" ht="16.5" hidden="1" customHeight="1" x14ac:dyDescent="0.3">
      <c r="A361" s="19" t="s">
        <v>471</v>
      </c>
      <c r="B361" s="19" t="s">
        <v>2013</v>
      </c>
      <c r="C361" s="21">
        <v>0</v>
      </c>
      <c r="D361" s="51">
        <v>0</v>
      </c>
      <c r="E361" s="21">
        <v>0</v>
      </c>
      <c r="F361" s="21">
        <v>0</v>
      </c>
      <c r="G361" s="51">
        <v>0</v>
      </c>
      <c r="H361" s="21">
        <v>0</v>
      </c>
      <c r="I361" s="21">
        <v>0</v>
      </c>
      <c r="J361" s="51">
        <v>0</v>
      </c>
      <c r="K361" s="44"/>
      <c r="L361" s="21">
        <v>0</v>
      </c>
      <c r="M361" s="51">
        <v>0</v>
      </c>
      <c r="N361" s="21">
        <v>0</v>
      </c>
      <c r="O361" s="21">
        <v>0</v>
      </c>
      <c r="P361" s="51">
        <v>0</v>
      </c>
      <c r="Q361" s="21">
        <v>0</v>
      </c>
      <c r="R361" s="21">
        <v>0</v>
      </c>
      <c r="S361" s="51">
        <v>0</v>
      </c>
      <c r="T361" s="138">
        <v>2</v>
      </c>
    </row>
    <row r="362" spans="1:20" ht="16.5" hidden="1" customHeight="1" x14ac:dyDescent="0.3">
      <c r="A362" s="19" t="s">
        <v>472</v>
      </c>
      <c r="B362" s="19" t="s">
        <v>2014</v>
      </c>
      <c r="C362" s="21">
        <v>0</v>
      </c>
      <c r="D362" s="51">
        <v>0</v>
      </c>
      <c r="E362" s="21">
        <v>0</v>
      </c>
      <c r="F362" s="21">
        <v>0</v>
      </c>
      <c r="G362" s="51">
        <v>0</v>
      </c>
      <c r="H362" s="21">
        <v>0</v>
      </c>
      <c r="I362" s="21">
        <v>0</v>
      </c>
      <c r="J362" s="51">
        <v>0</v>
      </c>
      <c r="K362" s="44"/>
      <c r="L362" s="21">
        <v>0</v>
      </c>
      <c r="M362" s="51">
        <v>0</v>
      </c>
      <c r="N362" s="21">
        <v>0</v>
      </c>
      <c r="O362" s="21">
        <v>0</v>
      </c>
      <c r="P362" s="51">
        <v>0</v>
      </c>
      <c r="Q362" s="21">
        <v>0</v>
      </c>
      <c r="R362" s="21">
        <v>0</v>
      </c>
      <c r="S362" s="51">
        <v>0</v>
      </c>
      <c r="T362" s="138">
        <v>2</v>
      </c>
    </row>
    <row r="363" spans="1:20" ht="16.5" hidden="1" customHeight="1" x14ac:dyDescent="0.3">
      <c r="A363" s="19" t="s">
        <v>473</v>
      </c>
      <c r="B363" s="19" t="s">
        <v>2015</v>
      </c>
      <c r="C363" s="21">
        <v>0</v>
      </c>
      <c r="D363" s="51">
        <v>0</v>
      </c>
      <c r="E363" s="21">
        <v>0</v>
      </c>
      <c r="F363" s="21">
        <v>0</v>
      </c>
      <c r="G363" s="51">
        <v>0</v>
      </c>
      <c r="H363" s="21">
        <v>0</v>
      </c>
      <c r="I363" s="21">
        <v>0</v>
      </c>
      <c r="J363" s="51">
        <v>0</v>
      </c>
      <c r="K363" s="44"/>
      <c r="L363" s="21">
        <v>0</v>
      </c>
      <c r="M363" s="51">
        <v>0</v>
      </c>
      <c r="N363" s="21">
        <v>0</v>
      </c>
      <c r="O363" s="21">
        <v>0</v>
      </c>
      <c r="P363" s="51">
        <v>0</v>
      </c>
      <c r="Q363" s="21">
        <v>0</v>
      </c>
      <c r="R363" s="21">
        <v>0</v>
      </c>
      <c r="S363" s="51">
        <v>0</v>
      </c>
      <c r="T363" s="138">
        <v>2</v>
      </c>
    </row>
    <row r="364" spans="1:20" ht="16.5" customHeight="1" x14ac:dyDescent="0.3">
      <c r="A364" s="19" t="s">
        <v>474</v>
      </c>
      <c r="B364" s="19" t="s">
        <v>2016</v>
      </c>
      <c r="C364" s="21">
        <v>0</v>
      </c>
      <c r="D364" s="51">
        <v>0</v>
      </c>
      <c r="E364" s="21">
        <v>0</v>
      </c>
      <c r="F364" s="21">
        <v>0</v>
      </c>
      <c r="G364" s="51">
        <v>0</v>
      </c>
      <c r="H364" s="21">
        <v>0</v>
      </c>
      <c r="I364" s="21">
        <v>0</v>
      </c>
      <c r="J364" s="51">
        <v>0</v>
      </c>
      <c r="K364" s="44"/>
      <c r="L364" s="21">
        <v>0</v>
      </c>
      <c r="M364" s="51">
        <v>0</v>
      </c>
      <c r="N364" s="21">
        <v>0</v>
      </c>
      <c r="O364" s="21">
        <v>0</v>
      </c>
      <c r="P364" s="51">
        <v>0</v>
      </c>
      <c r="Q364" s="21">
        <v>40</v>
      </c>
      <c r="R364" s="21">
        <v>40</v>
      </c>
      <c r="S364" s="51">
        <v>4.708336226998306E-3</v>
      </c>
      <c r="T364" s="138">
        <v>1</v>
      </c>
    </row>
    <row r="365" spans="1:20" ht="16.5" customHeight="1" x14ac:dyDescent="0.3">
      <c r="A365" s="19" t="s">
        <v>475</v>
      </c>
      <c r="B365" s="19" t="s">
        <v>2017</v>
      </c>
      <c r="C365" s="21">
        <v>188.18</v>
      </c>
      <c r="D365" s="51">
        <v>0.11699389478134366</v>
      </c>
      <c r="E365" s="21">
        <v>249</v>
      </c>
      <c r="F365" s="21">
        <v>60.819999999999993</v>
      </c>
      <c r="G365" s="51">
        <v>0.13401506996770721</v>
      </c>
      <c r="H365" s="21">
        <v>0</v>
      </c>
      <c r="I365" s="21">
        <v>-188.18</v>
      </c>
      <c r="J365" s="51">
        <v>0</v>
      </c>
      <c r="K365" s="44"/>
      <c r="L365" s="21">
        <v>1782.29</v>
      </c>
      <c r="M365" s="51">
        <v>0.11010034056364426</v>
      </c>
      <c r="N365" s="21">
        <v>2197</v>
      </c>
      <c r="O365" s="21">
        <v>414.71000000000004</v>
      </c>
      <c r="P365" s="51">
        <v>0.13386546429441873</v>
      </c>
      <c r="Q365" s="21">
        <v>981.69999999999993</v>
      </c>
      <c r="R365" s="21">
        <v>-800.59</v>
      </c>
      <c r="S365" s="51">
        <v>0.11555434185110593</v>
      </c>
      <c r="T365" s="138">
        <v>1</v>
      </c>
    </row>
    <row r="366" spans="1:20" ht="16.5" customHeight="1" x14ac:dyDescent="0.3">
      <c r="A366" s="19" t="s">
        <v>476</v>
      </c>
      <c r="B366" s="19" t="s">
        <v>2018</v>
      </c>
      <c r="C366" s="21">
        <v>5.22</v>
      </c>
      <c r="D366" s="51">
        <v>3.2453402633574975E-3</v>
      </c>
      <c r="E366" s="21">
        <v>4</v>
      </c>
      <c r="F366" s="21">
        <v>-1.2199999999999998</v>
      </c>
      <c r="G366" s="51">
        <v>2.1528525296017221E-3</v>
      </c>
      <c r="H366" s="21">
        <v>0</v>
      </c>
      <c r="I366" s="21">
        <v>-5.22</v>
      </c>
      <c r="J366" s="51">
        <v>0</v>
      </c>
      <c r="K366" s="44"/>
      <c r="L366" s="21">
        <v>74.22999999999999</v>
      </c>
      <c r="M366" s="51">
        <v>4.5855322534712716E-3</v>
      </c>
      <c r="N366" s="21">
        <v>36</v>
      </c>
      <c r="O366" s="21">
        <v>-38.22999999999999</v>
      </c>
      <c r="P366" s="51">
        <v>2.1935169388252497E-3</v>
      </c>
      <c r="Q366" s="21">
        <v>77.39</v>
      </c>
      <c r="R366" s="21">
        <v>3.1600000000000108</v>
      </c>
      <c r="S366" s="51">
        <v>9.1094535151849728E-3</v>
      </c>
      <c r="T366" s="138">
        <v>1</v>
      </c>
    </row>
    <row r="367" spans="1:20" ht="16.5" customHeight="1" x14ac:dyDescent="0.3">
      <c r="A367" s="19" t="s">
        <v>477</v>
      </c>
      <c r="B367" s="19" t="s">
        <v>2019</v>
      </c>
      <c r="C367" s="21">
        <v>48.309999999999995</v>
      </c>
      <c r="D367" s="51">
        <v>3.0034940253410095E-2</v>
      </c>
      <c r="E367" s="21">
        <v>19</v>
      </c>
      <c r="F367" s="21">
        <v>-29.309999999999995</v>
      </c>
      <c r="G367" s="51">
        <v>1.022604951560818E-2</v>
      </c>
      <c r="H367" s="21">
        <v>0</v>
      </c>
      <c r="I367" s="21">
        <v>-48.309999999999995</v>
      </c>
      <c r="J367" s="51">
        <v>0</v>
      </c>
      <c r="K367" s="44"/>
      <c r="L367" s="21">
        <v>428.34</v>
      </c>
      <c r="M367" s="51">
        <v>2.6460553488507135E-2</v>
      </c>
      <c r="N367" s="21">
        <v>167</v>
      </c>
      <c r="O367" s="21">
        <v>-261.33999999999997</v>
      </c>
      <c r="P367" s="51">
        <v>1.0175481355106019E-2</v>
      </c>
      <c r="Q367" s="21">
        <v>223.22000000000003</v>
      </c>
      <c r="R367" s="21">
        <v>-205.11999999999995</v>
      </c>
      <c r="S367" s="51">
        <v>2.627487031476405E-2</v>
      </c>
      <c r="T367" s="138">
        <v>1</v>
      </c>
    </row>
    <row r="368" spans="1:20" ht="16.5" hidden="1" customHeight="1" x14ac:dyDescent="0.3">
      <c r="A368" s="19" t="s">
        <v>478</v>
      </c>
      <c r="B368" s="19" t="s">
        <v>2020</v>
      </c>
      <c r="C368" s="21">
        <v>0</v>
      </c>
      <c r="D368" s="51">
        <v>0</v>
      </c>
      <c r="E368" s="21">
        <v>0</v>
      </c>
      <c r="F368" s="21">
        <v>0</v>
      </c>
      <c r="G368" s="51">
        <v>0</v>
      </c>
      <c r="H368" s="21">
        <v>0</v>
      </c>
      <c r="I368" s="21">
        <v>0</v>
      </c>
      <c r="J368" s="51">
        <v>0</v>
      </c>
      <c r="K368" s="44"/>
      <c r="L368" s="21">
        <v>0</v>
      </c>
      <c r="M368" s="51">
        <v>0</v>
      </c>
      <c r="N368" s="21">
        <v>0</v>
      </c>
      <c r="O368" s="21">
        <v>0</v>
      </c>
      <c r="P368" s="51">
        <v>0</v>
      </c>
      <c r="Q368" s="21">
        <v>0</v>
      </c>
      <c r="R368" s="21">
        <v>0</v>
      </c>
      <c r="S368" s="51">
        <v>0</v>
      </c>
      <c r="T368" s="138">
        <v>2</v>
      </c>
    </row>
    <row r="369" spans="1:21" ht="16.5" hidden="1" customHeight="1" x14ac:dyDescent="0.3">
      <c r="A369" s="19" t="s">
        <v>479</v>
      </c>
      <c r="B369" s="19" t="s">
        <v>2021</v>
      </c>
      <c r="C369" s="21">
        <v>0</v>
      </c>
      <c r="D369" s="51">
        <v>0</v>
      </c>
      <c r="E369" s="21">
        <v>0</v>
      </c>
      <c r="F369" s="21">
        <v>0</v>
      </c>
      <c r="G369" s="51">
        <v>0</v>
      </c>
      <c r="H369" s="21">
        <v>0</v>
      </c>
      <c r="I369" s="21">
        <v>0</v>
      </c>
      <c r="J369" s="51">
        <v>0</v>
      </c>
      <c r="K369" s="44"/>
      <c r="L369" s="21">
        <v>0</v>
      </c>
      <c r="M369" s="51">
        <v>0</v>
      </c>
      <c r="N369" s="21">
        <v>0</v>
      </c>
      <c r="O369" s="21">
        <v>0</v>
      </c>
      <c r="P369" s="51">
        <v>0</v>
      </c>
      <c r="Q369" s="21">
        <v>0</v>
      </c>
      <c r="R369" s="21">
        <v>0</v>
      </c>
      <c r="S369" s="51">
        <v>0</v>
      </c>
      <c r="T369" s="138">
        <v>2</v>
      </c>
    </row>
    <row r="370" spans="1:21" ht="16.5" customHeight="1" x14ac:dyDescent="0.3">
      <c r="A370" s="19" t="s">
        <v>480</v>
      </c>
      <c r="B370" s="19" t="s">
        <v>2022</v>
      </c>
      <c r="C370" s="21">
        <v>64.91</v>
      </c>
      <c r="D370" s="51">
        <v>4.0355370975964588E-2</v>
      </c>
      <c r="E370" s="21">
        <v>76</v>
      </c>
      <c r="F370" s="21">
        <v>11.090000000000003</v>
      </c>
      <c r="G370" s="51">
        <v>4.0904198062432721E-2</v>
      </c>
      <c r="H370" s="21">
        <v>0</v>
      </c>
      <c r="I370" s="21">
        <v>-64.91</v>
      </c>
      <c r="J370" s="51">
        <v>0</v>
      </c>
      <c r="K370" s="44"/>
      <c r="L370" s="21">
        <v>509.20999999999992</v>
      </c>
      <c r="M370" s="51">
        <v>3.1456269416544606E-2</v>
      </c>
      <c r="N370" s="21">
        <v>672</v>
      </c>
      <c r="O370" s="21">
        <v>162.79000000000008</v>
      </c>
      <c r="P370" s="51">
        <v>4.0945649524737997E-2</v>
      </c>
      <c r="Q370" s="21">
        <v>308.60000000000002</v>
      </c>
      <c r="R370" s="21">
        <v>-200.6099999999999</v>
      </c>
      <c r="S370" s="51">
        <v>3.6324813991291935E-2</v>
      </c>
      <c r="T370" s="138">
        <v>1</v>
      </c>
    </row>
    <row r="371" spans="1:21" ht="16.5" customHeight="1" x14ac:dyDescent="0.3">
      <c r="A371" s="19" t="s">
        <v>481</v>
      </c>
      <c r="B371" s="19" t="s">
        <v>2023</v>
      </c>
      <c r="C371" s="21">
        <v>34.26</v>
      </c>
      <c r="D371" s="51">
        <v>2.1299876900886562E-2</v>
      </c>
      <c r="E371" s="21">
        <v>28</v>
      </c>
      <c r="F371" s="21">
        <v>-6.259999999999998</v>
      </c>
      <c r="G371" s="51">
        <v>1.5069967707212056E-2</v>
      </c>
      <c r="H371" s="21">
        <v>0</v>
      </c>
      <c r="I371" s="21">
        <v>-34.26</v>
      </c>
      <c r="J371" s="51">
        <v>0</v>
      </c>
      <c r="K371" s="44"/>
      <c r="L371" s="21">
        <v>363.6</v>
      </c>
      <c r="M371" s="51">
        <v>2.246126266148666E-2</v>
      </c>
      <c r="N371" s="21">
        <v>248</v>
      </c>
      <c r="O371" s="21">
        <v>-115.60000000000002</v>
      </c>
      <c r="P371" s="51">
        <v>1.5110894467462832E-2</v>
      </c>
      <c r="Q371" s="21">
        <v>109.71000000000001</v>
      </c>
      <c r="R371" s="21">
        <v>-253.89000000000001</v>
      </c>
      <c r="S371" s="51">
        <v>1.2913789186599606E-2</v>
      </c>
      <c r="T371" s="138">
        <v>1</v>
      </c>
    </row>
    <row r="372" spans="1:21" ht="16.5" hidden="1" customHeight="1" x14ac:dyDescent="0.3">
      <c r="A372" s="19" t="s">
        <v>1193</v>
      </c>
      <c r="B372" s="19" t="s">
        <v>2024</v>
      </c>
      <c r="C372" s="21">
        <v>0</v>
      </c>
      <c r="D372" s="51">
        <v>0</v>
      </c>
      <c r="E372" s="21">
        <v>0</v>
      </c>
      <c r="F372" s="21">
        <v>0</v>
      </c>
      <c r="G372" s="51">
        <v>0</v>
      </c>
      <c r="H372" s="21">
        <v>0</v>
      </c>
      <c r="I372" s="21">
        <v>0</v>
      </c>
      <c r="J372" s="51">
        <v>0</v>
      </c>
      <c r="K372" s="44"/>
      <c r="L372" s="21">
        <v>0</v>
      </c>
      <c r="M372" s="51">
        <v>0</v>
      </c>
      <c r="N372" s="21">
        <v>0</v>
      </c>
      <c r="O372" s="21">
        <v>0</v>
      </c>
      <c r="P372" s="51">
        <v>0</v>
      </c>
      <c r="Q372" s="21">
        <v>0</v>
      </c>
      <c r="R372" s="21">
        <v>0</v>
      </c>
      <c r="S372" s="51">
        <v>0</v>
      </c>
      <c r="T372" s="138">
        <v>2</v>
      </c>
    </row>
    <row r="373" spans="1:21" ht="16.5" hidden="1" customHeight="1" x14ac:dyDescent="0.3">
      <c r="A373" s="19" t="s">
        <v>482</v>
      </c>
      <c r="B373" s="19" t="s">
        <v>2025</v>
      </c>
      <c r="C373" s="41">
        <v>0</v>
      </c>
      <c r="D373" s="51">
        <v>0</v>
      </c>
      <c r="E373" s="41">
        <v>0</v>
      </c>
      <c r="F373" s="41">
        <v>0</v>
      </c>
      <c r="G373" s="51">
        <v>0</v>
      </c>
      <c r="H373" s="41">
        <v>0</v>
      </c>
      <c r="I373" s="41">
        <v>0</v>
      </c>
      <c r="J373" s="51">
        <v>0</v>
      </c>
      <c r="K373" s="44"/>
      <c r="L373" s="41">
        <v>0</v>
      </c>
      <c r="M373" s="51">
        <v>0</v>
      </c>
      <c r="N373" s="41">
        <v>0</v>
      </c>
      <c r="O373" s="41">
        <v>0</v>
      </c>
      <c r="P373" s="51">
        <v>0</v>
      </c>
      <c r="Q373" s="41">
        <v>0</v>
      </c>
      <c r="R373" s="41">
        <v>0</v>
      </c>
      <c r="S373" s="51">
        <v>0</v>
      </c>
      <c r="T373" s="138">
        <v>2</v>
      </c>
    </row>
    <row r="374" spans="1:21" ht="16.5" customHeight="1" x14ac:dyDescent="0.3">
      <c r="B374" s="19" t="s">
        <v>414</v>
      </c>
      <c r="C374" s="45">
        <v>340.88</v>
      </c>
      <c r="D374" s="51">
        <v>0.21192942317496241</v>
      </c>
      <c r="E374" s="45">
        <v>376</v>
      </c>
      <c r="F374" s="45">
        <v>35.120000000000005</v>
      </c>
      <c r="G374" s="51">
        <v>0.20236813778256191</v>
      </c>
      <c r="H374" s="45">
        <v>0</v>
      </c>
      <c r="I374" s="45">
        <v>-340.88</v>
      </c>
      <c r="J374" s="51">
        <v>0</v>
      </c>
      <c r="K374" s="44"/>
      <c r="L374" s="45">
        <v>3157.67</v>
      </c>
      <c r="M374" s="51">
        <v>0.19506395838365395</v>
      </c>
      <c r="N374" s="45">
        <v>3320</v>
      </c>
      <c r="O374" s="45">
        <v>162.32999999999993</v>
      </c>
      <c r="P374" s="51">
        <v>0.20229100658055083</v>
      </c>
      <c r="Q374" s="45">
        <v>1740.62</v>
      </c>
      <c r="R374" s="45">
        <v>-1417.0500000000002</v>
      </c>
      <c r="S374" s="51">
        <v>0.20488560508594478</v>
      </c>
      <c r="T374" s="138">
        <v>1</v>
      </c>
    </row>
    <row r="375" spans="1:21" ht="16.5" customHeight="1" x14ac:dyDescent="0.3">
      <c r="B375" s="19" t="s">
        <v>416</v>
      </c>
      <c r="C375" s="21">
        <v>1949.3399999999997</v>
      </c>
      <c r="D375" s="51">
        <v>0.56615018224590841</v>
      </c>
      <c r="E375" s="21">
        <v>2234</v>
      </c>
      <c r="F375" s="21">
        <v>284.66000000000031</v>
      </c>
      <c r="G375" s="51">
        <v>0.7570315147407658</v>
      </c>
      <c r="H375" s="21">
        <v>0</v>
      </c>
      <c r="I375" s="21">
        <v>-1949.3399999999997</v>
      </c>
      <c r="J375" s="51">
        <v>0</v>
      </c>
      <c r="K375" s="44"/>
      <c r="L375" s="21">
        <v>19345.54</v>
      </c>
      <c r="M375" s="51">
        <v>0.57456925586373964</v>
      </c>
      <c r="N375" s="21">
        <v>19732</v>
      </c>
      <c r="O375" s="21">
        <v>386.45999999999913</v>
      </c>
      <c r="P375" s="51">
        <v>0.32503665145699839</v>
      </c>
      <c r="Q375" s="21">
        <v>10236.189999999999</v>
      </c>
      <c r="R375" s="21">
        <v>-9109.3500000000022</v>
      </c>
      <c r="S375" s="51">
        <v>0.65563899275838511</v>
      </c>
      <c r="T375" s="138">
        <v>1</v>
      </c>
    </row>
    <row r="376" spans="1:21" ht="16.5" customHeight="1" x14ac:dyDescent="0.3">
      <c r="C376" s="21"/>
      <c r="D376" s="51"/>
      <c r="E376" s="21"/>
      <c r="F376" s="21"/>
      <c r="G376" s="51"/>
      <c r="H376" s="21"/>
      <c r="I376" s="21"/>
      <c r="J376" s="51"/>
      <c r="K376" s="44"/>
      <c r="L376" s="21"/>
      <c r="M376" s="51"/>
      <c r="N376" s="21"/>
      <c r="O376" s="21"/>
      <c r="P376" s="51"/>
      <c r="Q376" s="21"/>
      <c r="R376" s="21"/>
      <c r="S376" s="51"/>
      <c r="T376" s="138">
        <v>1</v>
      </c>
    </row>
    <row r="377" spans="1:21" ht="16.5" hidden="1" customHeight="1" x14ac:dyDescent="0.35">
      <c r="B377" s="30" t="s">
        <v>483</v>
      </c>
      <c r="C377" s="21"/>
      <c r="D377" s="43"/>
      <c r="E377" s="21"/>
      <c r="F377" s="21"/>
      <c r="G377" s="43"/>
      <c r="H377" s="21"/>
      <c r="I377" s="21"/>
      <c r="J377" s="43"/>
      <c r="K377" s="44"/>
      <c r="L377" s="21"/>
      <c r="M377" s="43"/>
      <c r="N377" s="21"/>
      <c r="O377" s="21"/>
      <c r="P377" s="43"/>
      <c r="Q377" s="21"/>
      <c r="R377" s="21"/>
      <c r="S377" s="43"/>
      <c r="T377" s="138">
        <v>2</v>
      </c>
      <c r="U377" s="134">
        <v>0</v>
      </c>
    </row>
    <row r="378" spans="1:21" ht="16.5" hidden="1" customHeight="1" x14ac:dyDescent="0.3">
      <c r="A378" s="19" t="s">
        <v>484</v>
      </c>
      <c r="B378" s="19" t="s">
        <v>2026</v>
      </c>
      <c r="C378" s="41">
        <v>0</v>
      </c>
      <c r="D378" s="51">
        <v>0</v>
      </c>
      <c r="E378" s="41">
        <v>0</v>
      </c>
      <c r="F378" s="41">
        <v>0</v>
      </c>
      <c r="G378" s="51" t="s">
        <v>2230</v>
      </c>
      <c r="H378" s="41">
        <v>0</v>
      </c>
      <c r="I378" s="41">
        <v>0</v>
      </c>
      <c r="J378" s="51" t="s">
        <v>2230</v>
      </c>
      <c r="K378" s="44"/>
      <c r="L378" s="41">
        <v>0</v>
      </c>
      <c r="M378" s="51">
        <v>0</v>
      </c>
      <c r="N378" s="41">
        <v>0</v>
      </c>
      <c r="O378" s="41">
        <v>0</v>
      </c>
      <c r="P378" s="51" t="s">
        <v>2230</v>
      </c>
      <c r="Q378" s="41">
        <v>0</v>
      </c>
      <c r="R378" s="41">
        <v>0</v>
      </c>
      <c r="S378" s="51" t="s">
        <v>2230</v>
      </c>
      <c r="T378" s="138">
        <v>2</v>
      </c>
    </row>
    <row r="379" spans="1:21" ht="16.5" hidden="1" customHeight="1" x14ac:dyDescent="0.3">
      <c r="B379" s="19" t="s">
        <v>485</v>
      </c>
      <c r="C379" s="21">
        <v>0</v>
      </c>
      <c r="D379" s="51">
        <v>0</v>
      </c>
      <c r="E379" s="21">
        <v>0</v>
      </c>
      <c r="F379" s="21">
        <v>0</v>
      </c>
      <c r="G379" s="51" t="s">
        <v>2230</v>
      </c>
      <c r="H379" s="21">
        <v>0</v>
      </c>
      <c r="I379" s="21">
        <v>0</v>
      </c>
      <c r="J379" s="51" t="s">
        <v>2230</v>
      </c>
      <c r="K379" s="44"/>
      <c r="L379" s="21">
        <v>0</v>
      </c>
      <c r="M379" s="51">
        <v>0</v>
      </c>
      <c r="N379" s="21">
        <v>0</v>
      </c>
      <c r="O379" s="21">
        <v>0</v>
      </c>
      <c r="P379" s="51" t="s">
        <v>2230</v>
      </c>
      <c r="Q379" s="21">
        <v>0</v>
      </c>
      <c r="R379" s="21">
        <v>0</v>
      </c>
      <c r="S379" s="51" t="s">
        <v>2230</v>
      </c>
      <c r="T379" s="138">
        <v>2</v>
      </c>
    </row>
    <row r="380" spans="1:21" ht="16.5" hidden="1" customHeight="1" x14ac:dyDescent="0.3">
      <c r="B380" s="19" t="s">
        <v>312</v>
      </c>
      <c r="C380" s="21"/>
      <c r="D380" s="43"/>
      <c r="E380" s="21"/>
      <c r="F380" s="21"/>
      <c r="G380" s="43"/>
      <c r="H380" s="21"/>
      <c r="I380" s="21"/>
      <c r="J380" s="43"/>
      <c r="K380" s="44"/>
      <c r="L380" s="21"/>
      <c r="M380" s="43"/>
      <c r="N380" s="21"/>
      <c r="O380" s="21"/>
      <c r="P380" s="43"/>
      <c r="Q380" s="21"/>
      <c r="R380" s="21"/>
      <c r="S380" s="43"/>
      <c r="T380" s="138">
        <v>2</v>
      </c>
    </row>
    <row r="381" spans="1:21" ht="16.5" hidden="1" customHeight="1" x14ac:dyDescent="0.3">
      <c r="A381" s="19" t="s">
        <v>486</v>
      </c>
      <c r="B381" s="19" t="s">
        <v>2027</v>
      </c>
      <c r="C381" s="21">
        <v>0</v>
      </c>
      <c r="D381" s="51">
        <v>0</v>
      </c>
      <c r="E381" s="21">
        <v>0</v>
      </c>
      <c r="F381" s="21">
        <v>0</v>
      </c>
      <c r="G381" s="51" t="s">
        <v>2230</v>
      </c>
      <c r="H381" s="21">
        <v>0</v>
      </c>
      <c r="I381" s="21">
        <v>0</v>
      </c>
      <c r="J381" s="51" t="s">
        <v>2230</v>
      </c>
      <c r="K381" s="44"/>
      <c r="L381" s="21">
        <v>0</v>
      </c>
      <c r="M381" s="51">
        <v>0</v>
      </c>
      <c r="N381" s="21">
        <v>0</v>
      </c>
      <c r="O381" s="21">
        <v>0</v>
      </c>
      <c r="P381" s="51" t="s">
        <v>2230</v>
      </c>
      <c r="Q381" s="21">
        <v>0</v>
      </c>
      <c r="R381" s="21">
        <v>0</v>
      </c>
      <c r="S381" s="51" t="s">
        <v>2230</v>
      </c>
      <c r="T381" s="138">
        <v>2</v>
      </c>
    </row>
    <row r="382" spans="1:21" ht="16.5" hidden="1" customHeight="1" x14ac:dyDescent="0.3">
      <c r="A382" s="19" t="s">
        <v>487</v>
      </c>
      <c r="B382" s="19" t="s">
        <v>2028</v>
      </c>
      <c r="C382" s="21">
        <v>0</v>
      </c>
      <c r="D382" s="51">
        <v>0</v>
      </c>
      <c r="E382" s="21">
        <v>0</v>
      </c>
      <c r="F382" s="21">
        <v>0</v>
      </c>
      <c r="G382" s="51" t="s">
        <v>2230</v>
      </c>
      <c r="H382" s="21">
        <v>0</v>
      </c>
      <c r="I382" s="21">
        <v>0</v>
      </c>
      <c r="J382" s="51" t="s">
        <v>2230</v>
      </c>
      <c r="K382" s="44"/>
      <c r="L382" s="21">
        <v>0</v>
      </c>
      <c r="M382" s="51">
        <v>0</v>
      </c>
      <c r="N382" s="21">
        <v>0</v>
      </c>
      <c r="O382" s="21">
        <v>0</v>
      </c>
      <c r="P382" s="51" t="s">
        <v>2230</v>
      </c>
      <c r="Q382" s="21">
        <v>0</v>
      </c>
      <c r="R382" s="21">
        <v>0</v>
      </c>
      <c r="S382" s="51" t="s">
        <v>2230</v>
      </c>
      <c r="T382" s="138">
        <v>2</v>
      </c>
    </row>
    <row r="383" spans="1:21" ht="16.5" hidden="1" customHeight="1" x14ac:dyDescent="0.3">
      <c r="A383" s="19" t="s">
        <v>488</v>
      </c>
      <c r="B383" s="19" t="s">
        <v>2029</v>
      </c>
      <c r="C383" s="41">
        <v>0</v>
      </c>
      <c r="D383" s="51">
        <v>0</v>
      </c>
      <c r="E383" s="41">
        <v>0</v>
      </c>
      <c r="F383" s="41">
        <v>0</v>
      </c>
      <c r="G383" s="51" t="s">
        <v>2230</v>
      </c>
      <c r="H383" s="41">
        <v>0</v>
      </c>
      <c r="I383" s="41">
        <v>0</v>
      </c>
      <c r="J383" s="51" t="s">
        <v>2230</v>
      </c>
      <c r="K383" s="44"/>
      <c r="L383" s="41">
        <v>0</v>
      </c>
      <c r="M383" s="51">
        <v>0</v>
      </c>
      <c r="N383" s="41">
        <v>0</v>
      </c>
      <c r="O383" s="41">
        <v>0</v>
      </c>
      <c r="P383" s="51" t="s">
        <v>2230</v>
      </c>
      <c r="Q383" s="41">
        <v>0</v>
      </c>
      <c r="R383" s="41">
        <v>0</v>
      </c>
      <c r="S383" s="51" t="s">
        <v>2230</v>
      </c>
      <c r="T383" s="138">
        <v>2</v>
      </c>
    </row>
    <row r="384" spans="1:21" ht="16.5" hidden="1" customHeight="1" x14ac:dyDescent="0.3">
      <c r="B384" s="19" t="s">
        <v>394</v>
      </c>
      <c r="C384" s="41">
        <v>0</v>
      </c>
      <c r="D384" s="51">
        <v>0</v>
      </c>
      <c r="E384" s="41">
        <v>0</v>
      </c>
      <c r="F384" s="41">
        <v>0</v>
      </c>
      <c r="G384" s="51" t="s">
        <v>2230</v>
      </c>
      <c r="H384" s="41">
        <v>0</v>
      </c>
      <c r="I384" s="41">
        <v>0</v>
      </c>
      <c r="J384" s="51" t="s">
        <v>2230</v>
      </c>
      <c r="K384" s="44"/>
      <c r="L384" s="41">
        <v>0</v>
      </c>
      <c r="M384" s="51">
        <v>0</v>
      </c>
      <c r="N384" s="41">
        <v>0</v>
      </c>
      <c r="O384" s="41">
        <v>0</v>
      </c>
      <c r="P384" s="51" t="s">
        <v>2230</v>
      </c>
      <c r="Q384" s="41">
        <v>0</v>
      </c>
      <c r="R384" s="41">
        <v>0</v>
      </c>
      <c r="S384" s="51" t="s">
        <v>2230</v>
      </c>
      <c r="T384" s="138">
        <v>2</v>
      </c>
    </row>
    <row r="385" spans="1:20" ht="16.5" hidden="1" customHeight="1" x14ac:dyDescent="0.3">
      <c r="B385" s="19" t="s">
        <v>489</v>
      </c>
      <c r="C385" s="21">
        <v>0</v>
      </c>
      <c r="D385" s="51">
        <v>0</v>
      </c>
      <c r="E385" s="21">
        <v>0</v>
      </c>
      <c r="F385" s="21">
        <v>0</v>
      </c>
      <c r="G385" s="51" t="s">
        <v>2230</v>
      </c>
      <c r="H385" s="21">
        <v>0</v>
      </c>
      <c r="I385" s="21">
        <v>0</v>
      </c>
      <c r="J385" s="51" t="s">
        <v>2230</v>
      </c>
      <c r="K385" s="44"/>
      <c r="L385" s="21">
        <v>0</v>
      </c>
      <c r="M385" s="51">
        <v>0</v>
      </c>
      <c r="N385" s="21">
        <v>0</v>
      </c>
      <c r="O385" s="21">
        <v>0</v>
      </c>
      <c r="P385" s="51" t="s">
        <v>2230</v>
      </c>
      <c r="Q385" s="21">
        <v>0</v>
      </c>
      <c r="R385" s="21">
        <v>0</v>
      </c>
      <c r="S385" s="51" t="s">
        <v>2230</v>
      </c>
      <c r="T385" s="138">
        <v>2</v>
      </c>
    </row>
    <row r="386" spans="1:20" ht="16.5" hidden="1" customHeight="1" x14ac:dyDescent="0.3">
      <c r="B386" s="19" t="s">
        <v>312</v>
      </c>
      <c r="C386" s="21"/>
      <c r="D386" s="43"/>
      <c r="E386" s="21"/>
      <c r="F386" s="21"/>
      <c r="G386" s="43"/>
      <c r="H386" s="21"/>
      <c r="I386" s="21"/>
      <c r="J386" s="43"/>
      <c r="K386" s="44"/>
      <c r="L386" s="21"/>
      <c r="M386" s="43"/>
      <c r="N386" s="21"/>
      <c r="O386" s="21"/>
      <c r="P386" s="43"/>
      <c r="Q386" s="21"/>
      <c r="R386" s="21"/>
      <c r="S386" s="43"/>
      <c r="T386" s="138">
        <v>2</v>
      </c>
    </row>
    <row r="387" spans="1:20" ht="16.5" hidden="1" customHeight="1" x14ac:dyDescent="0.3">
      <c r="A387" s="19" t="s">
        <v>490</v>
      </c>
      <c r="B387" s="19" t="s">
        <v>2030</v>
      </c>
      <c r="C387" s="21">
        <v>0</v>
      </c>
      <c r="D387" s="51">
        <v>0</v>
      </c>
      <c r="E387" s="21">
        <v>0</v>
      </c>
      <c r="F387" s="21">
        <v>0</v>
      </c>
      <c r="G387" s="51" t="s">
        <v>2230</v>
      </c>
      <c r="H387" s="21">
        <v>0</v>
      </c>
      <c r="I387" s="21">
        <v>0</v>
      </c>
      <c r="J387" s="51" t="s">
        <v>2230</v>
      </c>
      <c r="K387" s="44"/>
      <c r="L387" s="21">
        <v>0</v>
      </c>
      <c r="M387" s="51">
        <v>0</v>
      </c>
      <c r="N387" s="21">
        <v>0</v>
      </c>
      <c r="O387" s="21">
        <v>0</v>
      </c>
      <c r="P387" s="51" t="s">
        <v>2230</v>
      </c>
      <c r="Q387" s="21">
        <v>0</v>
      </c>
      <c r="R387" s="21">
        <v>0</v>
      </c>
      <c r="S387" s="51" t="s">
        <v>2230</v>
      </c>
      <c r="T387" s="138">
        <v>2</v>
      </c>
    </row>
    <row r="388" spans="1:20" ht="16.5" hidden="1" customHeight="1" x14ac:dyDescent="0.3">
      <c r="A388" s="19" t="s">
        <v>491</v>
      </c>
      <c r="B388" s="19" t="s">
        <v>2031</v>
      </c>
      <c r="C388" s="21">
        <v>0</v>
      </c>
      <c r="D388" s="51">
        <v>0</v>
      </c>
      <c r="E388" s="21">
        <v>0</v>
      </c>
      <c r="F388" s="21">
        <v>0</v>
      </c>
      <c r="G388" s="51" t="s">
        <v>2230</v>
      </c>
      <c r="H388" s="21">
        <v>0</v>
      </c>
      <c r="I388" s="21">
        <v>0</v>
      </c>
      <c r="J388" s="51" t="s">
        <v>2230</v>
      </c>
      <c r="K388" s="44"/>
      <c r="L388" s="21">
        <v>0</v>
      </c>
      <c r="M388" s="51">
        <v>0</v>
      </c>
      <c r="N388" s="21">
        <v>0</v>
      </c>
      <c r="O388" s="21">
        <v>0</v>
      </c>
      <c r="P388" s="51" t="s">
        <v>2230</v>
      </c>
      <c r="Q388" s="21">
        <v>0</v>
      </c>
      <c r="R388" s="21">
        <v>0</v>
      </c>
      <c r="S388" s="51" t="s">
        <v>2230</v>
      </c>
      <c r="T388" s="138">
        <v>2</v>
      </c>
    </row>
    <row r="389" spans="1:20" ht="16.5" hidden="1" customHeight="1" x14ac:dyDescent="0.3">
      <c r="A389" s="19" t="s">
        <v>492</v>
      </c>
      <c r="B389" s="19" t="s">
        <v>2032</v>
      </c>
      <c r="C389" s="21">
        <v>0</v>
      </c>
      <c r="D389" s="51">
        <v>0</v>
      </c>
      <c r="E389" s="21">
        <v>0</v>
      </c>
      <c r="F389" s="21">
        <v>0</v>
      </c>
      <c r="G389" s="51" t="s">
        <v>2230</v>
      </c>
      <c r="H389" s="21">
        <v>0</v>
      </c>
      <c r="I389" s="21">
        <v>0</v>
      </c>
      <c r="J389" s="51" t="s">
        <v>2230</v>
      </c>
      <c r="K389" s="44"/>
      <c r="L389" s="21">
        <v>0</v>
      </c>
      <c r="M389" s="51">
        <v>0</v>
      </c>
      <c r="N389" s="21">
        <v>0</v>
      </c>
      <c r="O389" s="21">
        <v>0</v>
      </c>
      <c r="P389" s="51" t="s">
        <v>2230</v>
      </c>
      <c r="Q389" s="21">
        <v>0</v>
      </c>
      <c r="R389" s="21">
        <v>0</v>
      </c>
      <c r="S389" s="51" t="s">
        <v>2230</v>
      </c>
      <c r="T389" s="138">
        <v>2</v>
      </c>
    </row>
    <row r="390" spans="1:20" ht="16.5" hidden="1" customHeight="1" x14ac:dyDescent="0.3">
      <c r="A390" s="19" t="s">
        <v>493</v>
      </c>
      <c r="B390" s="19" t="s">
        <v>2033</v>
      </c>
      <c r="C390" s="21">
        <v>0</v>
      </c>
      <c r="D390" s="51">
        <v>0</v>
      </c>
      <c r="E390" s="21">
        <v>0</v>
      </c>
      <c r="F390" s="21">
        <v>0</v>
      </c>
      <c r="G390" s="51" t="s">
        <v>2230</v>
      </c>
      <c r="H390" s="21">
        <v>0</v>
      </c>
      <c r="I390" s="21">
        <v>0</v>
      </c>
      <c r="J390" s="51" t="s">
        <v>2230</v>
      </c>
      <c r="K390" s="44"/>
      <c r="L390" s="21">
        <v>0</v>
      </c>
      <c r="M390" s="51">
        <v>0</v>
      </c>
      <c r="N390" s="21">
        <v>0</v>
      </c>
      <c r="O390" s="21">
        <v>0</v>
      </c>
      <c r="P390" s="51" t="s">
        <v>2230</v>
      </c>
      <c r="Q390" s="21">
        <v>0</v>
      </c>
      <c r="R390" s="21">
        <v>0</v>
      </c>
      <c r="S390" s="51" t="s">
        <v>2230</v>
      </c>
      <c r="T390" s="138">
        <v>2</v>
      </c>
    </row>
    <row r="391" spans="1:20" ht="16.5" hidden="1" customHeight="1" x14ac:dyDescent="0.3">
      <c r="A391" s="19" t="s">
        <v>494</v>
      </c>
      <c r="B391" s="19" t="s">
        <v>2034</v>
      </c>
      <c r="C391" s="21">
        <v>0</v>
      </c>
      <c r="D391" s="51">
        <v>0</v>
      </c>
      <c r="E391" s="21">
        <v>0</v>
      </c>
      <c r="F391" s="21">
        <v>0</v>
      </c>
      <c r="G391" s="51" t="s">
        <v>2230</v>
      </c>
      <c r="H391" s="21">
        <v>0</v>
      </c>
      <c r="I391" s="21">
        <v>0</v>
      </c>
      <c r="J391" s="51" t="s">
        <v>2230</v>
      </c>
      <c r="K391" s="44"/>
      <c r="L391" s="21">
        <v>0</v>
      </c>
      <c r="M391" s="51">
        <v>0</v>
      </c>
      <c r="N391" s="21">
        <v>0</v>
      </c>
      <c r="O391" s="21">
        <v>0</v>
      </c>
      <c r="P391" s="51" t="s">
        <v>2230</v>
      </c>
      <c r="Q391" s="21">
        <v>0</v>
      </c>
      <c r="R391" s="21">
        <v>0</v>
      </c>
      <c r="S391" s="51" t="s">
        <v>2230</v>
      </c>
      <c r="T391" s="138">
        <v>2</v>
      </c>
    </row>
    <row r="392" spans="1:20" ht="16.5" hidden="1" customHeight="1" x14ac:dyDescent="0.3">
      <c r="A392" s="19" t="s">
        <v>495</v>
      </c>
      <c r="B392" s="19" t="s">
        <v>2035</v>
      </c>
      <c r="C392" s="21">
        <v>0</v>
      </c>
      <c r="D392" s="51">
        <v>0</v>
      </c>
      <c r="E392" s="21">
        <v>0</v>
      </c>
      <c r="F392" s="21">
        <v>0</v>
      </c>
      <c r="G392" s="51" t="s">
        <v>2230</v>
      </c>
      <c r="H392" s="21">
        <v>0</v>
      </c>
      <c r="I392" s="21">
        <v>0</v>
      </c>
      <c r="J392" s="51" t="s">
        <v>2230</v>
      </c>
      <c r="K392" s="44"/>
      <c r="L392" s="21">
        <v>0</v>
      </c>
      <c r="M392" s="51">
        <v>0</v>
      </c>
      <c r="N392" s="21">
        <v>0</v>
      </c>
      <c r="O392" s="21">
        <v>0</v>
      </c>
      <c r="P392" s="51" t="s">
        <v>2230</v>
      </c>
      <c r="Q392" s="21">
        <v>0</v>
      </c>
      <c r="R392" s="21">
        <v>0</v>
      </c>
      <c r="S392" s="51" t="s">
        <v>2230</v>
      </c>
      <c r="T392" s="138">
        <v>2</v>
      </c>
    </row>
    <row r="393" spans="1:20" ht="16.5" hidden="1" customHeight="1" x14ac:dyDescent="0.3">
      <c r="A393" s="19" t="s">
        <v>496</v>
      </c>
      <c r="B393" s="19" t="s">
        <v>2036</v>
      </c>
      <c r="C393" s="21">
        <v>0</v>
      </c>
      <c r="D393" s="51">
        <v>0</v>
      </c>
      <c r="E393" s="21">
        <v>0</v>
      </c>
      <c r="F393" s="21">
        <v>0</v>
      </c>
      <c r="G393" s="51" t="s">
        <v>2230</v>
      </c>
      <c r="H393" s="21">
        <v>0</v>
      </c>
      <c r="I393" s="21">
        <v>0</v>
      </c>
      <c r="J393" s="51" t="s">
        <v>2230</v>
      </c>
      <c r="K393" s="44"/>
      <c r="L393" s="21">
        <v>0</v>
      </c>
      <c r="M393" s="51">
        <v>0</v>
      </c>
      <c r="N393" s="21">
        <v>0</v>
      </c>
      <c r="O393" s="21">
        <v>0</v>
      </c>
      <c r="P393" s="51" t="s">
        <v>2230</v>
      </c>
      <c r="Q393" s="21">
        <v>0</v>
      </c>
      <c r="R393" s="21">
        <v>0</v>
      </c>
      <c r="S393" s="51" t="s">
        <v>2230</v>
      </c>
      <c r="T393" s="138">
        <v>2</v>
      </c>
    </row>
    <row r="394" spans="1:20" ht="16.5" hidden="1" customHeight="1" x14ac:dyDescent="0.3">
      <c r="A394" s="19" t="s">
        <v>497</v>
      </c>
      <c r="B394" s="19" t="s">
        <v>2037</v>
      </c>
      <c r="C394" s="21">
        <v>0</v>
      </c>
      <c r="D394" s="51">
        <v>0</v>
      </c>
      <c r="E394" s="21">
        <v>0</v>
      </c>
      <c r="F394" s="21">
        <v>0</v>
      </c>
      <c r="G394" s="51" t="s">
        <v>2230</v>
      </c>
      <c r="H394" s="21">
        <v>0</v>
      </c>
      <c r="I394" s="21">
        <v>0</v>
      </c>
      <c r="J394" s="51" t="s">
        <v>2230</v>
      </c>
      <c r="K394" s="44"/>
      <c r="L394" s="21">
        <v>0</v>
      </c>
      <c r="M394" s="51">
        <v>0</v>
      </c>
      <c r="N394" s="21">
        <v>0</v>
      </c>
      <c r="O394" s="21">
        <v>0</v>
      </c>
      <c r="P394" s="51" t="s">
        <v>2230</v>
      </c>
      <c r="Q394" s="21">
        <v>0</v>
      </c>
      <c r="R394" s="21">
        <v>0</v>
      </c>
      <c r="S394" s="51" t="s">
        <v>2230</v>
      </c>
      <c r="T394" s="138">
        <v>2</v>
      </c>
    </row>
    <row r="395" spans="1:20" ht="16.5" hidden="1" customHeight="1" x14ac:dyDescent="0.3">
      <c r="A395" s="19" t="s">
        <v>498</v>
      </c>
      <c r="B395" s="19" t="s">
        <v>2038</v>
      </c>
      <c r="C395" s="21">
        <v>0</v>
      </c>
      <c r="D395" s="51">
        <v>0</v>
      </c>
      <c r="E395" s="21">
        <v>0</v>
      </c>
      <c r="F395" s="21">
        <v>0</v>
      </c>
      <c r="G395" s="51" t="s">
        <v>2230</v>
      </c>
      <c r="H395" s="21">
        <v>0</v>
      </c>
      <c r="I395" s="21">
        <v>0</v>
      </c>
      <c r="J395" s="51" t="s">
        <v>2230</v>
      </c>
      <c r="K395" s="44"/>
      <c r="L395" s="21">
        <v>0</v>
      </c>
      <c r="M395" s="51">
        <v>0</v>
      </c>
      <c r="N395" s="21">
        <v>0</v>
      </c>
      <c r="O395" s="21">
        <v>0</v>
      </c>
      <c r="P395" s="51" t="s">
        <v>2230</v>
      </c>
      <c r="Q395" s="21">
        <v>0</v>
      </c>
      <c r="R395" s="21">
        <v>0</v>
      </c>
      <c r="S395" s="51" t="s">
        <v>2230</v>
      </c>
      <c r="T395" s="138">
        <v>2</v>
      </c>
    </row>
    <row r="396" spans="1:20" ht="16.5" hidden="1" customHeight="1" x14ac:dyDescent="0.3">
      <c r="A396" s="19" t="s">
        <v>499</v>
      </c>
      <c r="B396" s="19" t="s">
        <v>2039</v>
      </c>
      <c r="C396" s="21">
        <v>0</v>
      </c>
      <c r="D396" s="51">
        <v>0</v>
      </c>
      <c r="E396" s="21">
        <v>0</v>
      </c>
      <c r="F396" s="21">
        <v>0</v>
      </c>
      <c r="G396" s="51" t="s">
        <v>2230</v>
      </c>
      <c r="H396" s="21">
        <v>0</v>
      </c>
      <c r="I396" s="21">
        <v>0</v>
      </c>
      <c r="J396" s="51" t="s">
        <v>2230</v>
      </c>
      <c r="K396" s="44"/>
      <c r="L396" s="21">
        <v>0</v>
      </c>
      <c r="M396" s="51">
        <v>0</v>
      </c>
      <c r="N396" s="21">
        <v>0</v>
      </c>
      <c r="O396" s="21">
        <v>0</v>
      </c>
      <c r="P396" s="51" t="s">
        <v>2230</v>
      </c>
      <c r="Q396" s="21">
        <v>0</v>
      </c>
      <c r="R396" s="21">
        <v>0</v>
      </c>
      <c r="S396" s="51" t="s">
        <v>2230</v>
      </c>
      <c r="T396" s="138">
        <v>2</v>
      </c>
    </row>
    <row r="397" spans="1:20" ht="16.5" hidden="1" customHeight="1" x14ac:dyDescent="0.3">
      <c r="A397" s="19" t="s">
        <v>500</v>
      </c>
      <c r="B397" s="19" t="s">
        <v>2040</v>
      </c>
      <c r="C397" s="21">
        <v>0</v>
      </c>
      <c r="D397" s="51">
        <v>0</v>
      </c>
      <c r="E397" s="21">
        <v>0</v>
      </c>
      <c r="F397" s="21">
        <v>0</v>
      </c>
      <c r="G397" s="51" t="s">
        <v>2230</v>
      </c>
      <c r="H397" s="21">
        <v>0</v>
      </c>
      <c r="I397" s="21">
        <v>0</v>
      </c>
      <c r="J397" s="51" t="s">
        <v>2230</v>
      </c>
      <c r="K397" s="44"/>
      <c r="L397" s="21">
        <v>0</v>
      </c>
      <c r="M397" s="51">
        <v>0</v>
      </c>
      <c r="N397" s="21">
        <v>0</v>
      </c>
      <c r="O397" s="21">
        <v>0</v>
      </c>
      <c r="P397" s="51" t="s">
        <v>2230</v>
      </c>
      <c r="Q397" s="21">
        <v>0</v>
      </c>
      <c r="R397" s="21">
        <v>0</v>
      </c>
      <c r="S397" s="51" t="s">
        <v>2230</v>
      </c>
      <c r="T397" s="138">
        <v>2</v>
      </c>
    </row>
    <row r="398" spans="1:20" ht="16.5" hidden="1" customHeight="1" x14ac:dyDescent="0.3">
      <c r="A398" s="19" t="s">
        <v>1194</v>
      </c>
      <c r="B398" s="19" t="s">
        <v>2041</v>
      </c>
      <c r="C398" s="21">
        <v>0</v>
      </c>
      <c r="D398" s="51">
        <v>0</v>
      </c>
      <c r="E398" s="21">
        <v>0</v>
      </c>
      <c r="F398" s="21">
        <v>0</v>
      </c>
      <c r="G398" s="51" t="s">
        <v>2230</v>
      </c>
      <c r="H398" s="21">
        <v>0</v>
      </c>
      <c r="I398" s="21">
        <v>0</v>
      </c>
      <c r="J398" s="51" t="s">
        <v>2230</v>
      </c>
      <c r="K398" s="44"/>
      <c r="L398" s="21">
        <v>0</v>
      </c>
      <c r="M398" s="51">
        <v>0</v>
      </c>
      <c r="N398" s="21">
        <v>0</v>
      </c>
      <c r="O398" s="21">
        <v>0</v>
      </c>
      <c r="P398" s="51" t="s">
        <v>2230</v>
      </c>
      <c r="Q398" s="21">
        <v>0</v>
      </c>
      <c r="R398" s="21">
        <v>0</v>
      </c>
      <c r="S398" s="51" t="s">
        <v>2230</v>
      </c>
      <c r="T398" s="138">
        <v>2</v>
      </c>
    </row>
    <row r="399" spans="1:20" ht="16.5" hidden="1" customHeight="1" x14ac:dyDescent="0.3">
      <c r="A399" s="19" t="s">
        <v>501</v>
      </c>
      <c r="B399" s="19" t="s">
        <v>2042</v>
      </c>
      <c r="C399" s="21">
        <v>0</v>
      </c>
      <c r="D399" s="51">
        <v>0</v>
      </c>
      <c r="E399" s="21">
        <v>0</v>
      </c>
      <c r="F399" s="21">
        <v>0</v>
      </c>
      <c r="G399" s="51" t="s">
        <v>2230</v>
      </c>
      <c r="H399" s="21">
        <v>0</v>
      </c>
      <c r="I399" s="21">
        <v>0</v>
      </c>
      <c r="J399" s="51" t="s">
        <v>2230</v>
      </c>
      <c r="K399" s="44"/>
      <c r="L399" s="21">
        <v>0</v>
      </c>
      <c r="M399" s="51">
        <v>0</v>
      </c>
      <c r="N399" s="21">
        <v>0</v>
      </c>
      <c r="O399" s="21">
        <v>0</v>
      </c>
      <c r="P399" s="51" t="s">
        <v>2230</v>
      </c>
      <c r="Q399" s="21">
        <v>0</v>
      </c>
      <c r="R399" s="21">
        <v>0</v>
      </c>
      <c r="S399" s="51" t="s">
        <v>2230</v>
      </c>
      <c r="T399" s="138">
        <v>2</v>
      </c>
    </row>
    <row r="400" spans="1:20" ht="16.5" hidden="1" customHeight="1" x14ac:dyDescent="0.3">
      <c r="B400" s="19" t="s">
        <v>414</v>
      </c>
      <c r="C400" s="45">
        <v>0</v>
      </c>
      <c r="D400" s="51">
        <v>0</v>
      </c>
      <c r="E400" s="45">
        <v>0</v>
      </c>
      <c r="F400" s="45">
        <v>0</v>
      </c>
      <c r="G400" s="43" t="s">
        <v>2230</v>
      </c>
      <c r="H400" s="45">
        <v>0</v>
      </c>
      <c r="I400" s="45">
        <v>0</v>
      </c>
      <c r="J400" s="51" t="s">
        <v>2230</v>
      </c>
      <c r="K400" s="44"/>
      <c r="L400" s="45">
        <v>0</v>
      </c>
      <c r="M400" s="51">
        <v>0</v>
      </c>
      <c r="N400" s="45">
        <v>0</v>
      </c>
      <c r="O400" s="45">
        <v>0</v>
      </c>
      <c r="P400" s="43" t="s">
        <v>2230</v>
      </c>
      <c r="Q400" s="45">
        <v>0</v>
      </c>
      <c r="R400" s="45">
        <v>0</v>
      </c>
      <c r="S400" s="43" t="s">
        <v>2230</v>
      </c>
      <c r="T400" s="138">
        <v>2</v>
      </c>
    </row>
    <row r="401" spans="1:20" ht="16.5" hidden="1" customHeight="1" x14ac:dyDescent="0.3">
      <c r="B401" s="19" t="s">
        <v>416</v>
      </c>
      <c r="C401" s="21">
        <v>0</v>
      </c>
      <c r="D401" s="51">
        <v>0</v>
      </c>
      <c r="E401" s="21">
        <v>0</v>
      </c>
      <c r="F401" s="21">
        <v>0</v>
      </c>
      <c r="G401" s="51" t="s">
        <v>2230</v>
      </c>
      <c r="H401" s="21">
        <v>0</v>
      </c>
      <c r="I401" s="21">
        <v>0</v>
      </c>
      <c r="J401" s="51" t="s">
        <v>2230</v>
      </c>
      <c r="K401" s="44"/>
      <c r="L401" s="21">
        <v>0</v>
      </c>
      <c r="M401" s="51">
        <v>0</v>
      </c>
      <c r="N401" s="21">
        <v>0</v>
      </c>
      <c r="O401" s="21">
        <v>0</v>
      </c>
      <c r="P401" s="51" t="s">
        <v>2230</v>
      </c>
      <c r="Q401" s="21">
        <v>0</v>
      </c>
      <c r="R401" s="21">
        <v>0</v>
      </c>
      <c r="S401" s="51" t="s">
        <v>2230</v>
      </c>
      <c r="T401" s="138">
        <v>2</v>
      </c>
    </row>
    <row r="402" spans="1:20" ht="16.5" hidden="1" customHeight="1" x14ac:dyDescent="0.3">
      <c r="C402" s="21"/>
      <c r="D402" s="51"/>
      <c r="E402" s="21"/>
      <c r="F402" s="21"/>
      <c r="G402" s="51"/>
      <c r="H402" s="21"/>
      <c r="I402" s="21"/>
      <c r="J402" s="51"/>
      <c r="K402" s="44"/>
      <c r="L402" s="21"/>
      <c r="M402" s="51"/>
      <c r="N402" s="21"/>
      <c r="O402" s="21"/>
      <c r="P402" s="51"/>
      <c r="Q402" s="21"/>
      <c r="R402" s="21"/>
      <c r="S402" s="51"/>
      <c r="T402" s="138">
        <v>2</v>
      </c>
    </row>
    <row r="403" spans="1:20" ht="17.25" hidden="1" x14ac:dyDescent="0.35">
      <c r="B403" s="30" t="s">
        <v>2043</v>
      </c>
      <c r="C403" s="21"/>
      <c r="D403" s="43"/>
      <c r="E403" s="21"/>
      <c r="F403" s="21"/>
      <c r="G403" s="43"/>
      <c r="H403" s="21"/>
      <c r="I403" s="21"/>
      <c r="J403" s="43"/>
      <c r="K403" s="44"/>
      <c r="L403" s="21"/>
      <c r="M403" s="43"/>
      <c r="N403" s="21"/>
      <c r="O403" s="21"/>
      <c r="P403" s="43"/>
      <c r="Q403" s="21"/>
      <c r="R403" s="21"/>
      <c r="S403" s="43"/>
      <c r="T403" s="138">
        <v>2</v>
      </c>
    </row>
    <row r="404" spans="1:20" ht="16.5" hidden="1" customHeight="1" x14ac:dyDescent="0.3">
      <c r="A404" s="19" t="s">
        <v>1217</v>
      </c>
      <c r="B404" s="19" t="s">
        <v>2044</v>
      </c>
      <c r="C404" s="21">
        <v>0</v>
      </c>
      <c r="D404" s="51">
        <v>0</v>
      </c>
      <c r="E404" s="21">
        <v>0</v>
      </c>
      <c r="F404" s="21">
        <v>0</v>
      </c>
      <c r="G404" s="51">
        <v>0</v>
      </c>
      <c r="H404" s="21">
        <v>0</v>
      </c>
      <c r="I404" s="21">
        <v>0</v>
      </c>
      <c r="J404" s="51">
        <v>0</v>
      </c>
      <c r="K404" s="44"/>
      <c r="L404" s="21">
        <v>0</v>
      </c>
      <c r="M404" s="51">
        <v>0</v>
      </c>
      <c r="N404" s="21">
        <v>0</v>
      </c>
      <c r="O404" s="21">
        <v>0</v>
      </c>
      <c r="P404" s="51">
        <v>0</v>
      </c>
      <c r="Q404" s="21">
        <v>0</v>
      </c>
      <c r="R404" s="21">
        <v>0</v>
      </c>
      <c r="S404" s="51">
        <v>0</v>
      </c>
      <c r="T404" s="138">
        <v>2</v>
      </c>
    </row>
    <row r="405" spans="1:20" hidden="1" x14ac:dyDescent="0.3">
      <c r="A405" s="19" t="s">
        <v>1244</v>
      </c>
      <c r="B405" s="19" t="s">
        <v>2045</v>
      </c>
      <c r="C405" s="21">
        <v>0</v>
      </c>
      <c r="D405" s="51">
        <v>0</v>
      </c>
      <c r="E405" s="21">
        <v>0</v>
      </c>
      <c r="F405" s="21">
        <v>0</v>
      </c>
      <c r="G405" s="51">
        <v>0</v>
      </c>
      <c r="H405" s="21">
        <v>0</v>
      </c>
      <c r="I405" s="21">
        <v>0</v>
      </c>
      <c r="J405" s="51">
        <v>0</v>
      </c>
      <c r="K405" s="44"/>
      <c r="L405" s="21">
        <v>0</v>
      </c>
      <c r="M405" s="51">
        <v>0</v>
      </c>
      <c r="N405" s="21">
        <v>0</v>
      </c>
      <c r="O405" s="21">
        <v>0</v>
      </c>
      <c r="P405" s="51">
        <v>0</v>
      </c>
      <c r="Q405" s="21">
        <v>0</v>
      </c>
      <c r="R405" s="21">
        <v>0</v>
      </c>
      <c r="S405" s="51">
        <v>0</v>
      </c>
      <c r="T405" s="138">
        <v>2</v>
      </c>
    </row>
    <row r="406" spans="1:20" hidden="1" x14ac:dyDescent="0.3">
      <c r="A406" s="19" t="s">
        <v>1218</v>
      </c>
      <c r="B406" s="19" t="s">
        <v>2046</v>
      </c>
      <c r="C406" s="21">
        <v>0</v>
      </c>
      <c r="D406" s="51">
        <v>0</v>
      </c>
      <c r="E406" s="21">
        <v>0</v>
      </c>
      <c r="F406" s="21">
        <v>0</v>
      </c>
      <c r="G406" s="51">
        <v>0</v>
      </c>
      <c r="H406" s="21">
        <v>0</v>
      </c>
      <c r="I406" s="21">
        <v>0</v>
      </c>
      <c r="J406" s="51">
        <v>0</v>
      </c>
      <c r="K406" s="44"/>
      <c r="L406" s="21">
        <v>0</v>
      </c>
      <c r="M406" s="51">
        <v>0</v>
      </c>
      <c r="N406" s="21">
        <v>0</v>
      </c>
      <c r="O406" s="21">
        <v>0</v>
      </c>
      <c r="P406" s="51">
        <v>0</v>
      </c>
      <c r="Q406" s="21">
        <v>0</v>
      </c>
      <c r="R406" s="21">
        <v>0</v>
      </c>
      <c r="S406" s="51">
        <v>0</v>
      </c>
      <c r="T406" s="138">
        <v>2</v>
      </c>
    </row>
    <row r="407" spans="1:20" hidden="1" x14ac:dyDescent="0.3">
      <c r="A407" s="19" t="s">
        <v>1222</v>
      </c>
      <c r="B407" s="19" t="s">
        <v>2047</v>
      </c>
      <c r="C407" s="21">
        <v>0</v>
      </c>
      <c r="D407" s="51">
        <v>0</v>
      </c>
      <c r="E407" s="21">
        <v>0</v>
      </c>
      <c r="F407" s="21">
        <v>0</v>
      </c>
      <c r="G407" s="51">
        <v>0</v>
      </c>
      <c r="H407" s="21">
        <v>0</v>
      </c>
      <c r="I407" s="21">
        <v>0</v>
      </c>
      <c r="J407" s="51">
        <v>0</v>
      </c>
      <c r="K407" s="44"/>
      <c r="L407" s="21">
        <v>0</v>
      </c>
      <c r="M407" s="51">
        <v>0</v>
      </c>
      <c r="N407" s="21">
        <v>0</v>
      </c>
      <c r="O407" s="21">
        <v>0</v>
      </c>
      <c r="P407" s="51">
        <v>0</v>
      </c>
      <c r="Q407" s="21">
        <v>0</v>
      </c>
      <c r="R407" s="21">
        <v>0</v>
      </c>
      <c r="S407" s="51">
        <v>0</v>
      </c>
      <c r="T407" s="138">
        <v>2</v>
      </c>
    </row>
    <row r="408" spans="1:20" hidden="1" x14ac:dyDescent="0.3">
      <c r="A408" s="19" t="s">
        <v>1223</v>
      </c>
      <c r="B408" s="19" t="s">
        <v>2048</v>
      </c>
      <c r="C408" s="21">
        <v>0</v>
      </c>
      <c r="D408" s="51">
        <v>0</v>
      </c>
      <c r="E408" s="21">
        <v>0</v>
      </c>
      <c r="F408" s="21">
        <v>0</v>
      </c>
      <c r="G408" s="51">
        <v>0</v>
      </c>
      <c r="H408" s="21">
        <v>0</v>
      </c>
      <c r="I408" s="21">
        <v>0</v>
      </c>
      <c r="J408" s="51">
        <v>0</v>
      </c>
      <c r="K408" s="44"/>
      <c r="L408" s="21">
        <v>0</v>
      </c>
      <c r="M408" s="51">
        <v>0</v>
      </c>
      <c r="N408" s="21">
        <v>0</v>
      </c>
      <c r="O408" s="21">
        <v>0</v>
      </c>
      <c r="P408" s="51">
        <v>0</v>
      </c>
      <c r="Q408" s="21">
        <v>0</v>
      </c>
      <c r="R408" s="21">
        <v>0</v>
      </c>
      <c r="S408" s="51">
        <v>0</v>
      </c>
      <c r="T408" s="138">
        <v>2</v>
      </c>
    </row>
    <row r="409" spans="1:20" hidden="1" x14ac:dyDescent="0.3">
      <c r="A409" s="19" t="s">
        <v>1224</v>
      </c>
      <c r="B409" s="19" t="s">
        <v>2049</v>
      </c>
      <c r="C409" s="21">
        <v>0</v>
      </c>
      <c r="D409" s="51">
        <v>0</v>
      </c>
      <c r="E409" s="21">
        <v>0</v>
      </c>
      <c r="F409" s="21">
        <v>0</v>
      </c>
      <c r="G409" s="51">
        <v>0</v>
      </c>
      <c r="H409" s="21">
        <v>0</v>
      </c>
      <c r="I409" s="21">
        <v>0</v>
      </c>
      <c r="J409" s="51">
        <v>0</v>
      </c>
      <c r="K409" s="44"/>
      <c r="L409" s="21">
        <v>0</v>
      </c>
      <c r="M409" s="51">
        <v>0</v>
      </c>
      <c r="N409" s="21">
        <v>0</v>
      </c>
      <c r="O409" s="21">
        <v>0</v>
      </c>
      <c r="P409" s="51">
        <v>0</v>
      </c>
      <c r="Q409" s="21">
        <v>0</v>
      </c>
      <c r="R409" s="21">
        <v>0</v>
      </c>
      <c r="S409" s="51">
        <v>0</v>
      </c>
      <c r="T409" s="138">
        <v>2</v>
      </c>
    </row>
    <row r="410" spans="1:20" hidden="1" x14ac:dyDescent="0.3">
      <c r="A410" s="19" t="s">
        <v>1225</v>
      </c>
      <c r="B410" s="19" t="s">
        <v>2050</v>
      </c>
      <c r="C410" s="21">
        <v>0</v>
      </c>
      <c r="D410" s="51">
        <v>0</v>
      </c>
      <c r="E410" s="21">
        <v>0</v>
      </c>
      <c r="F410" s="21">
        <v>0</v>
      </c>
      <c r="G410" s="51">
        <v>0</v>
      </c>
      <c r="H410" s="21">
        <v>0</v>
      </c>
      <c r="I410" s="21">
        <v>0</v>
      </c>
      <c r="J410" s="51">
        <v>0</v>
      </c>
      <c r="K410" s="44"/>
      <c r="L410" s="21">
        <v>0</v>
      </c>
      <c r="M410" s="51">
        <v>0</v>
      </c>
      <c r="N410" s="21">
        <v>0</v>
      </c>
      <c r="O410" s="21">
        <v>0</v>
      </c>
      <c r="P410" s="51">
        <v>0</v>
      </c>
      <c r="Q410" s="21">
        <v>0</v>
      </c>
      <c r="R410" s="21">
        <v>0</v>
      </c>
      <c r="S410" s="51">
        <v>0</v>
      </c>
      <c r="T410" s="138">
        <v>2</v>
      </c>
    </row>
    <row r="411" spans="1:20" hidden="1" x14ac:dyDescent="0.3">
      <c r="A411" s="19" t="s">
        <v>1226</v>
      </c>
      <c r="B411" s="19" t="s">
        <v>2051</v>
      </c>
      <c r="C411" s="21">
        <v>0</v>
      </c>
      <c r="D411" s="51">
        <v>0</v>
      </c>
      <c r="E411" s="21">
        <v>0</v>
      </c>
      <c r="F411" s="21">
        <v>0</v>
      </c>
      <c r="G411" s="51">
        <v>0</v>
      </c>
      <c r="H411" s="21">
        <v>0</v>
      </c>
      <c r="I411" s="21">
        <v>0</v>
      </c>
      <c r="J411" s="51">
        <v>0</v>
      </c>
      <c r="K411" s="44"/>
      <c r="L411" s="21">
        <v>0</v>
      </c>
      <c r="M411" s="51">
        <v>0</v>
      </c>
      <c r="N411" s="21">
        <v>0</v>
      </c>
      <c r="O411" s="21">
        <v>0</v>
      </c>
      <c r="P411" s="51">
        <v>0</v>
      </c>
      <c r="Q411" s="21">
        <v>0</v>
      </c>
      <c r="R411" s="21">
        <v>0</v>
      </c>
      <c r="S411" s="51">
        <v>0</v>
      </c>
      <c r="T411" s="138">
        <v>2</v>
      </c>
    </row>
    <row r="412" spans="1:20" hidden="1" x14ac:dyDescent="0.3">
      <c r="A412" s="19" t="s">
        <v>503</v>
      </c>
      <c r="B412" s="19" t="s">
        <v>2052</v>
      </c>
      <c r="C412" s="21">
        <v>0</v>
      </c>
      <c r="D412" s="51">
        <v>0</v>
      </c>
      <c r="E412" s="21">
        <v>0</v>
      </c>
      <c r="F412" s="21">
        <v>0</v>
      </c>
      <c r="G412" s="51">
        <v>0</v>
      </c>
      <c r="H412" s="21">
        <v>0</v>
      </c>
      <c r="I412" s="21">
        <v>0</v>
      </c>
      <c r="J412" s="51">
        <v>0</v>
      </c>
      <c r="K412" s="44"/>
      <c r="L412" s="21">
        <v>0</v>
      </c>
      <c r="M412" s="51">
        <v>0</v>
      </c>
      <c r="N412" s="21">
        <v>0</v>
      </c>
      <c r="O412" s="21">
        <v>0</v>
      </c>
      <c r="P412" s="51">
        <v>0</v>
      </c>
      <c r="Q412" s="21">
        <v>0</v>
      </c>
      <c r="R412" s="21">
        <v>0</v>
      </c>
      <c r="S412" s="51">
        <v>0</v>
      </c>
      <c r="T412" s="138">
        <v>2</v>
      </c>
    </row>
    <row r="413" spans="1:20" hidden="1" x14ac:dyDescent="0.3">
      <c r="A413" s="19" t="s">
        <v>1219</v>
      </c>
      <c r="B413" s="19" t="s">
        <v>2053</v>
      </c>
      <c r="C413" s="21">
        <v>0</v>
      </c>
      <c r="D413" s="51">
        <v>0</v>
      </c>
      <c r="E413" s="21">
        <v>0</v>
      </c>
      <c r="F413" s="21">
        <v>0</v>
      </c>
      <c r="G413" s="51">
        <v>0</v>
      </c>
      <c r="H413" s="21">
        <v>0</v>
      </c>
      <c r="I413" s="21">
        <v>0</v>
      </c>
      <c r="J413" s="51">
        <v>0</v>
      </c>
      <c r="K413" s="44"/>
      <c r="L413" s="21">
        <v>0</v>
      </c>
      <c r="M413" s="51">
        <v>0</v>
      </c>
      <c r="N413" s="21">
        <v>0</v>
      </c>
      <c r="O413" s="21">
        <v>0</v>
      </c>
      <c r="P413" s="51">
        <v>0</v>
      </c>
      <c r="Q413" s="21">
        <v>0</v>
      </c>
      <c r="R413" s="21">
        <v>0</v>
      </c>
      <c r="S413" s="51">
        <v>0</v>
      </c>
      <c r="T413" s="138">
        <v>2</v>
      </c>
    </row>
    <row r="414" spans="1:20" hidden="1" x14ac:dyDescent="0.3">
      <c r="A414" s="19" t="s">
        <v>1227</v>
      </c>
      <c r="B414" s="19" t="s">
        <v>2054</v>
      </c>
      <c r="C414" s="21">
        <v>0</v>
      </c>
      <c r="D414" s="51">
        <v>0</v>
      </c>
      <c r="E414" s="21">
        <v>0</v>
      </c>
      <c r="F414" s="21">
        <v>0</v>
      </c>
      <c r="G414" s="51">
        <v>0</v>
      </c>
      <c r="H414" s="21">
        <v>0</v>
      </c>
      <c r="I414" s="21">
        <v>0</v>
      </c>
      <c r="J414" s="51">
        <v>0</v>
      </c>
      <c r="K414" s="44"/>
      <c r="L414" s="21">
        <v>0</v>
      </c>
      <c r="M414" s="51">
        <v>0</v>
      </c>
      <c r="N414" s="21">
        <v>0</v>
      </c>
      <c r="O414" s="21">
        <v>0</v>
      </c>
      <c r="P414" s="51">
        <v>0</v>
      </c>
      <c r="Q414" s="21">
        <v>0</v>
      </c>
      <c r="R414" s="21">
        <v>0</v>
      </c>
      <c r="S414" s="51">
        <v>0</v>
      </c>
      <c r="T414" s="138">
        <v>2</v>
      </c>
    </row>
    <row r="415" spans="1:20" hidden="1" x14ac:dyDescent="0.3">
      <c r="A415" s="19" t="s">
        <v>1228</v>
      </c>
      <c r="B415" s="19" t="s">
        <v>2055</v>
      </c>
      <c r="C415" s="21">
        <v>0</v>
      </c>
      <c r="D415" s="51">
        <v>0</v>
      </c>
      <c r="E415" s="21">
        <v>0</v>
      </c>
      <c r="F415" s="21">
        <v>0</v>
      </c>
      <c r="G415" s="51">
        <v>0</v>
      </c>
      <c r="H415" s="21">
        <v>0</v>
      </c>
      <c r="I415" s="21">
        <v>0</v>
      </c>
      <c r="J415" s="51">
        <v>0</v>
      </c>
      <c r="K415" s="44"/>
      <c r="L415" s="21">
        <v>0</v>
      </c>
      <c r="M415" s="51">
        <v>0</v>
      </c>
      <c r="N415" s="21">
        <v>0</v>
      </c>
      <c r="O415" s="21">
        <v>0</v>
      </c>
      <c r="P415" s="51">
        <v>0</v>
      </c>
      <c r="Q415" s="21">
        <v>0</v>
      </c>
      <c r="R415" s="21">
        <v>0</v>
      </c>
      <c r="S415" s="51">
        <v>0</v>
      </c>
      <c r="T415" s="138">
        <v>2</v>
      </c>
    </row>
    <row r="416" spans="1:20" hidden="1" x14ac:dyDescent="0.3">
      <c r="A416" s="19" t="s">
        <v>1229</v>
      </c>
      <c r="B416" s="19" t="s">
        <v>2056</v>
      </c>
      <c r="C416" s="21">
        <v>0</v>
      </c>
      <c r="D416" s="51">
        <v>0</v>
      </c>
      <c r="E416" s="21">
        <v>0</v>
      </c>
      <c r="F416" s="21">
        <v>0</v>
      </c>
      <c r="G416" s="51">
        <v>0</v>
      </c>
      <c r="H416" s="21">
        <v>0</v>
      </c>
      <c r="I416" s="21">
        <v>0</v>
      </c>
      <c r="J416" s="51">
        <v>0</v>
      </c>
      <c r="K416" s="44"/>
      <c r="L416" s="21">
        <v>0</v>
      </c>
      <c r="M416" s="51">
        <v>0</v>
      </c>
      <c r="N416" s="21">
        <v>0</v>
      </c>
      <c r="O416" s="21">
        <v>0</v>
      </c>
      <c r="P416" s="51">
        <v>0</v>
      </c>
      <c r="Q416" s="21">
        <v>0</v>
      </c>
      <c r="R416" s="21">
        <v>0</v>
      </c>
      <c r="S416" s="51">
        <v>0</v>
      </c>
      <c r="T416" s="138">
        <v>2</v>
      </c>
    </row>
    <row r="417" spans="1:20" hidden="1" x14ac:dyDescent="0.3">
      <c r="A417" s="19" t="s">
        <v>1230</v>
      </c>
      <c r="B417" s="19" t="s">
        <v>2057</v>
      </c>
      <c r="C417" s="21">
        <v>0</v>
      </c>
      <c r="D417" s="51">
        <v>0</v>
      </c>
      <c r="E417" s="21">
        <v>0</v>
      </c>
      <c r="F417" s="21">
        <v>0</v>
      </c>
      <c r="G417" s="51">
        <v>0</v>
      </c>
      <c r="H417" s="21">
        <v>0</v>
      </c>
      <c r="I417" s="21">
        <v>0</v>
      </c>
      <c r="J417" s="51">
        <v>0</v>
      </c>
      <c r="K417" s="44"/>
      <c r="L417" s="21">
        <v>0</v>
      </c>
      <c r="M417" s="51">
        <v>0</v>
      </c>
      <c r="N417" s="21">
        <v>0</v>
      </c>
      <c r="O417" s="21">
        <v>0</v>
      </c>
      <c r="P417" s="51">
        <v>0</v>
      </c>
      <c r="Q417" s="21">
        <v>0</v>
      </c>
      <c r="R417" s="21">
        <v>0</v>
      </c>
      <c r="S417" s="51">
        <v>0</v>
      </c>
      <c r="T417" s="138">
        <v>2</v>
      </c>
    </row>
    <row r="418" spans="1:20" hidden="1" x14ac:dyDescent="0.3">
      <c r="A418" s="19" t="s">
        <v>1220</v>
      </c>
      <c r="B418" s="19" t="s">
        <v>2058</v>
      </c>
      <c r="C418" s="21">
        <v>0</v>
      </c>
      <c r="D418" s="51">
        <v>0</v>
      </c>
      <c r="E418" s="21">
        <v>0</v>
      </c>
      <c r="F418" s="21">
        <v>0</v>
      </c>
      <c r="G418" s="51">
        <v>0</v>
      </c>
      <c r="H418" s="21">
        <v>0</v>
      </c>
      <c r="I418" s="21">
        <v>0</v>
      </c>
      <c r="J418" s="51">
        <v>0</v>
      </c>
      <c r="K418" s="44"/>
      <c r="L418" s="21">
        <v>0</v>
      </c>
      <c r="M418" s="51">
        <v>0</v>
      </c>
      <c r="N418" s="21">
        <v>0</v>
      </c>
      <c r="O418" s="21">
        <v>0</v>
      </c>
      <c r="P418" s="51">
        <v>0</v>
      </c>
      <c r="Q418" s="21">
        <v>0</v>
      </c>
      <c r="R418" s="21">
        <v>0</v>
      </c>
      <c r="S418" s="51">
        <v>0</v>
      </c>
      <c r="T418" s="138">
        <v>2</v>
      </c>
    </row>
    <row r="419" spans="1:20" hidden="1" x14ac:dyDescent="0.3">
      <c r="A419" s="19" t="s">
        <v>1221</v>
      </c>
      <c r="B419" s="19" t="s">
        <v>2059</v>
      </c>
      <c r="C419" s="21">
        <v>0</v>
      </c>
      <c r="D419" s="51">
        <v>0</v>
      </c>
      <c r="E419" s="21">
        <v>0</v>
      </c>
      <c r="F419" s="21">
        <v>0</v>
      </c>
      <c r="G419" s="51">
        <v>0</v>
      </c>
      <c r="H419" s="21">
        <v>0</v>
      </c>
      <c r="I419" s="21">
        <v>0</v>
      </c>
      <c r="J419" s="51">
        <v>0</v>
      </c>
      <c r="K419" s="44"/>
      <c r="L419" s="21">
        <v>0</v>
      </c>
      <c r="M419" s="51">
        <v>0</v>
      </c>
      <c r="N419" s="21">
        <v>0</v>
      </c>
      <c r="O419" s="21">
        <v>0</v>
      </c>
      <c r="P419" s="51">
        <v>0</v>
      </c>
      <c r="Q419" s="21">
        <v>0</v>
      </c>
      <c r="R419" s="21">
        <v>0</v>
      </c>
      <c r="S419" s="51">
        <v>0</v>
      </c>
      <c r="T419" s="138">
        <v>2</v>
      </c>
    </row>
    <row r="420" spans="1:20" hidden="1" x14ac:dyDescent="0.3">
      <c r="A420" s="19" t="s">
        <v>1231</v>
      </c>
      <c r="B420" s="19" t="s">
        <v>2060</v>
      </c>
      <c r="C420" s="21">
        <v>0</v>
      </c>
      <c r="D420" s="51">
        <v>0</v>
      </c>
      <c r="E420" s="21">
        <v>0</v>
      </c>
      <c r="F420" s="21">
        <v>0</v>
      </c>
      <c r="G420" s="51">
        <v>0</v>
      </c>
      <c r="H420" s="21">
        <v>0</v>
      </c>
      <c r="I420" s="21">
        <v>0</v>
      </c>
      <c r="J420" s="51">
        <v>0</v>
      </c>
      <c r="K420" s="44"/>
      <c r="L420" s="21">
        <v>0</v>
      </c>
      <c r="M420" s="51">
        <v>0</v>
      </c>
      <c r="N420" s="21">
        <v>0</v>
      </c>
      <c r="O420" s="21">
        <v>0</v>
      </c>
      <c r="P420" s="51">
        <v>0</v>
      </c>
      <c r="Q420" s="21">
        <v>0</v>
      </c>
      <c r="R420" s="21">
        <v>0</v>
      </c>
      <c r="S420" s="51">
        <v>0</v>
      </c>
      <c r="T420" s="138">
        <v>2</v>
      </c>
    </row>
    <row r="421" spans="1:20" hidden="1" x14ac:dyDescent="0.3">
      <c r="A421" s="19" t="s">
        <v>1232</v>
      </c>
      <c r="B421" s="19" t="s">
        <v>2061</v>
      </c>
      <c r="C421" s="21">
        <v>0</v>
      </c>
      <c r="D421" s="51">
        <v>0</v>
      </c>
      <c r="E421" s="21">
        <v>0</v>
      </c>
      <c r="F421" s="21">
        <v>0</v>
      </c>
      <c r="G421" s="51">
        <v>0</v>
      </c>
      <c r="H421" s="21">
        <v>0</v>
      </c>
      <c r="I421" s="21">
        <v>0</v>
      </c>
      <c r="J421" s="51">
        <v>0</v>
      </c>
      <c r="K421" s="44"/>
      <c r="L421" s="21">
        <v>0</v>
      </c>
      <c r="M421" s="51">
        <v>0</v>
      </c>
      <c r="N421" s="21">
        <v>0</v>
      </c>
      <c r="O421" s="21">
        <v>0</v>
      </c>
      <c r="P421" s="51">
        <v>0</v>
      </c>
      <c r="Q421" s="21">
        <v>0</v>
      </c>
      <c r="R421" s="21">
        <v>0</v>
      </c>
      <c r="S421" s="51">
        <v>0</v>
      </c>
      <c r="T421" s="138">
        <v>2</v>
      </c>
    </row>
    <row r="422" spans="1:20" hidden="1" x14ac:dyDescent="0.3">
      <c r="A422" s="19" t="s">
        <v>1233</v>
      </c>
      <c r="B422" s="19" t="s">
        <v>2062</v>
      </c>
      <c r="C422" s="21">
        <v>0</v>
      </c>
      <c r="D422" s="51">
        <v>0</v>
      </c>
      <c r="E422" s="21">
        <v>0</v>
      </c>
      <c r="F422" s="21">
        <v>0</v>
      </c>
      <c r="G422" s="51">
        <v>0</v>
      </c>
      <c r="H422" s="21">
        <v>0</v>
      </c>
      <c r="I422" s="21">
        <v>0</v>
      </c>
      <c r="J422" s="51">
        <v>0</v>
      </c>
      <c r="K422" s="44"/>
      <c r="L422" s="21">
        <v>0</v>
      </c>
      <c r="M422" s="51">
        <v>0</v>
      </c>
      <c r="N422" s="21">
        <v>0</v>
      </c>
      <c r="O422" s="21">
        <v>0</v>
      </c>
      <c r="P422" s="51">
        <v>0</v>
      </c>
      <c r="Q422" s="21">
        <v>0</v>
      </c>
      <c r="R422" s="21">
        <v>0</v>
      </c>
      <c r="S422" s="51">
        <v>0</v>
      </c>
      <c r="T422" s="138">
        <v>2</v>
      </c>
    </row>
    <row r="423" spans="1:20" hidden="1" x14ac:dyDescent="0.3">
      <c r="A423" s="19" t="s">
        <v>1234</v>
      </c>
      <c r="B423" s="19" t="s">
        <v>2063</v>
      </c>
      <c r="C423" s="21">
        <v>0</v>
      </c>
      <c r="D423" s="51">
        <v>0</v>
      </c>
      <c r="E423" s="21">
        <v>0</v>
      </c>
      <c r="F423" s="21">
        <v>0</v>
      </c>
      <c r="G423" s="51">
        <v>0</v>
      </c>
      <c r="H423" s="21">
        <v>0</v>
      </c>
      <c r="I423" s="21">
        <v>0</v>
      </c>
      <c r="J423" s="51">
        <v>0</v>
      </c>
      <c r="K423" s="44"/>
      <c r="L423" s="21">
        <v>0</v>
      </c>
      <c r="M423" s="51">
        <v>0</v>
      </c>
      <c r="N423" s="21">
        <v>0</v>
      </c>
      <c r="O423" s="21">
        <v>0</v>
      </c>
      <c r="P423" s="51">
        <v>0</v>
      </c>
      <c r="Q423" s="21">
        <v>0</v>
      </c>
      <c r="R423" s="21">
        <v>0</v>
      </c>
      <c r="S423" s="51">
        <v>0</v>
      </c>
      <c r="T423" s="138">
        <v>2</v>
      </c>
    </row>
    <row r="424" spans="1:20" hidden="1" x14ac:dyDescent="0.3">
      <c r="A424" s="19" t="s">
        <v>1235</v>
      </c>
      <c r="B424" s="19" t="s">
        <v>2064</v>
      </c>
      <c r="C424" s="21">
        <v>0</v>
      </c>
      <c r="D424" s="51">
        <v>0</v>
      </c>
      <c r="E424" s="21">
        <v>0</v>
      </c>
      <c r="F424" s="21">
        <v>0</v>
      </c>
      <c r="G424" s="51">
        <v>0</v>
      </c>
      <c r="H424" s="21">
        <v>0</v>
      </c>
      <c r="I424" s="21">
        <v>0</v>
      </c>
      <c r="J424" s="51">
        <v>0</v>
      </c>
      <c r="K424" s="44"/>
      <c r="L424" s="21">
        <v>0</v>
      </c>
      <c r="M424" s="51">
        <v>0</v>
      </c>
      <c r="N424" s="21">
        <v>0</v>
      </c>
      <c r="O424" s="21">
        <v>0</v>
      </c>
      <c r="P424" s="51">
        <v>0</v>
      </c>
      <c r="Q424" s="21">
        <v>0</v>
      </c>
      <c r="R424" s="21">
        <v>0</v>
      </c>
      <c r="S424" s="51">
        <v>0</v>
      </c>
      <c r="T424" s="138">
        <v>2</v>
      </c>
    </row>
    <row r="425" spans="1:20" hidden="1" x14ac:dyDescent="0.3">
      <c r="A425" s="19" t="s">
        <v>1236</v>
      </c>
      <c r="B425" s="19" t="s">
        <v>2065</v>
      </c>
      <c r="C425" s="21">
        <v>0</v>
      </c>
      <c r="D425" s="51">
        <v>0</v>
      </c>
      <c r="E425" s="21">
        <v>0</v>
      </c>
      <c r="F425" s="21">
        <v>0</v>
      </c>
      <c r="G425" s="51">
        <v>0</v>
      </c>
      <c r="H425" s="21">
        <v>0</v>
      </c>
      <c r="I425" s="21">
        <v>0</v>
      </c>
      <c r="J425" s="51">
        <v>0</v>
      </c>
      <c r="K425" s="44"/>
      <c r="L425" s="21">
        <v>0</v>
      </c>
      <c r="M425" s="51">
        <v>0</v>
      </c>
      <c r="N425" s="21">
        <v>0</v>
      </c>
      <c r="O425" s="21">
        <v>0</v>
      </c>
      <c r="P425" s="51">
        <v>0</v>
      </c>
      <c r="Q425" s="21">
        <v>0</v>
      </c>
      <c r="R425" s="21">
        <v>0</v>
      </c>
      <c r="S425" s="51">
        <v>0</v>
      </c>
      <c r="T425" s="138">
        <v>2</v>
      </c>
    </row>
    <row r="426" spans="1:20" hidden="1" x14ac:dyDescent="0.3">
      <c r="A426" s="19" t="s">
        <v>1237</v>
      </c>
      <c r="B426" s="19" t="s">
        <v>2066</v>
      </c>
      <c r="C426" s="21">
        <v>0</v>
      </c>
      <c r="D426" s="51">
        <v>0</v>
      </c>
      <c r="E426" s="21">
        <v>0</v>
      </c>
      <c r="F426" s="21">
        <v>0</v>
      </c>
      <c r="G426" s="51">
        <v>0</v>
      </c>
      <c r="H426" s="21">
        <v>0</v>
      </c>
      <c r="I426" s="21">
        <v>0</v>
      </c>
      <c r="J426" s="51">
        <v>0</v>
      </c>
      <c r="K426" s="44"/>
      <c r="L426" s="21">
        <v>0</v>
      </c>
      <c r="M426" s="51">
        <v>0</v>
      </c>
      <c r="N426" s="21">
        <v>0</v>
      </c>
      <c r="O426" s="21">
        <v>0</v>
      </c>
      <c r="P426" s="51">
        <v>0</v>
      </c>
      <c r="Q426" s="21">
        <v>0</v>
      </c>
      <c r="R426" s="21">
        <v>0</v>
      </c>
      <c r="S426" s="51">
        <v>0</v>
      </c>
      <c r="T426" s="138">
        <v>2</v>
      </c>
    </row>
    <row r="427" spans="1:20" hidden="1" x14ac:dyDescent="0.3">
      <c r="A427" s="19" t="s">
        <v>1238</v>
      </c>
      <c r="B427" s="19" t="s">
        <v>2067</v>
      </c>
      <c r="C427" s="21">
        <v>0</v>
      </c>
      <c r="D427" s="51">
        <v>0</v>
      </c>
      <c r="E427" s="21">
        <v>0</v>
      </c>
      <c r="F427" s="21">
        <v>0</v>
      </c>
      <c r="G427" s="51">
        <v>0</v>
      </c>
      <c r="H427" s="21">
        <v>0</v>
      </c>
      <c r="I427" s="21">
        <v>0</v>
      </c>
      <c r="J427" s="51">
        <v>0</v>
      </c>
      <c r="K427" s="44"/>
      <c r="L427" s="21">
        <v>0</v>
      </c>
      <c r="M427" s="51">
        <v>0</v>
      </c>
      <c r="N427" s="21">
        <v>0</v>
      </c>
      <c r="O427" s="21">
        <v>0</v>
      </c>
      <c r="P427" s="51">
        <v>0</v>
      </c>
      <c r="Q427" s="21">
        <v>0</v>
      </c>
      <c r="R427" s="21">
        <v>0</v>
      </c>
      <c r="S427" s="51">
        <v>0</v>
      </c>
      <c r="T427" s="138">
        <v>2</v>
      </c>
    </row>
    <row r="428" spans="1:20" hidden="1" x14ac:dyDescent="0.3">
      <c r="A428" s="19" t="s">
        <v>1239</v>
      </c>
      <c r="B428" s="19" t="s">
        <v>2068</v>
      </c>
      <c r="C428" s="21">
        <v>0</v>
      </c>
      <c r="D428" s="51">
        <v>0</v>
      </c>
      <c r="E428" s="21">
        <v>0</v>
      </c>
      <c r="F428" s="21">
        <v>0</v>
      </c>
      <c r="G428" s="51">
        <v>0</v>
      </c>
      <c r="H428" s="21">
        <v>0</v>
      </c>
      <c r="I428" s="21">
        <v>0</v>
      </c>
      <c r="J428" s="51">
        <v>0</v>
      </c>
      <c r="K428" s="44"/>
      <c r="L428" s="21">
        <v>0</v>
      </c>
      <c r="M428" s="51">
        <v>0</v>
      </c>
      <c r="N428" s="21">
        <v>0</v>
      </c>
      <c r="O428" s="21">
        <v>0</v>
      </c>
      <c r="P428" s="51">
        <v>0</v>
      </c>
      <c r="Q428" s="21">
        <v>0</v>
      </c>
      <c r="R428" s="21">
        <v>0</v>
      </c>
      <c r="S428" s="51">
        <v>0</v>
      </c>
      <c r="T428" s="138">
        <v>2</v>
      </c>
    </row>
    <row r="429" spans="1:20" hidden="1" x14ac:dyDescent="0.3">
      <c r="A429" s="19" t="s">
        <v>1240</v>
      </c>
      <c r="B429" s="19" t="s">
        <v>2069</v>
      </c>
      <c r="C429" s="21">
        <v>0</v>
      </c>
      <c r="D429" s="51">
        <v>0</v>
      </c>
      <c r="E429" s="21">
        <v>0</v>
      </c>
      <c r="F429" s="21">
        <v>0</v>
      </c>
      <c r="G429" s="51">
        <v>0</v>
      </c>
      <c r="H429" s="21">
        <v>0</v>
      </c>
      <c r="I429" s="21">
        <v>0</v>
      </c>
      <c r="J429" s="51">
        <v>0</v>
      </c>
      <c r="K429" s="44"/>
      <c r="L429" s="21">
        <v>0</v>
      </c>
      <c r="M429" s="51">
        <v>0</v>
      </c>
      <c r="N429" s="21">
        <v>0</v>
      </c>
      <c r="O429" s="21">
        <v>0</v>
      </c>
      <c r="P429" s="51">
        <v>0</v>
      </c>
      <c r="Q429" s="21">
        <v>0</v>
      </c>
      <c r="R429" s="21">
        <v>0</v>
      </c>
      <c r="S429" s="51">
        <v>0</v>
      </c>
      <c r="T429" s="138">
        <v>2</v>
      </c>
    </row>
    <row r="430" spans="1:20" ht="16.5" hidden="1" customHeight="1" x14ac:dyDescent="0.3">
      <c r="A430" s="19" t="s">
        <v>1241</v>
      </c>
      <c r="B430" s="19" t="s">
        <v>2070</v>
      </c>
      <c r="C430" s="21">
        <v>0</v>
      </c>
      <c r="D430" s="51">
        <v>0</v>
      </c>
      <c r="E430" s="21">
        <v>0</v>
      </c>
      <c r="F430" s="21">
        <v>0</v>
      </c>
      <c r="G430" s="51">
        <v>0</v>
      </c>
      <c r="H430" s="21">
        <v>0</v>
      </c>
      <c r="I430" s="21">
        <v>0</v>
      </c>
      <c r="J430" s="51">
        <v>0</v>
      </c>
      <c r="K430" s="44"/>
      <c r="L430" s="21">
        <v>0</v>
      </c>
      <c r="M430" s="51">
        <v>0</v>
      </c>
      <c r="N430" s="21">
        <v>0</v>
      </c>
      <c r="O430" s="21">
        <v>0</v>
      </c>
      <c r="P430" s="51">
        <v>0</v>
      </c>
      <c r="Q430" s="21">
        <v>0</v>
      </c>
      <c r="R430" s="21">
        <v>0</v>
      </c>
      <c r="S430" s="51">
        <v>0</v>
      </c>
      <c r="T430" s="138">
        <v>2</v>
      </c>
    </row>
    <row r="431" spans="1:20" ht="16.5" hidden="1" customHeight="1" x14ac:dyDescent="0.3">
      <c r="A431" s="19" t="s">
        <v>1242</v>
      </c>
      <c r="B431" s="19" t="s">
        <v>2071</v>
      </c>
      <c r="C431" s="21">
        <v>0</v>
      </c>
      <c r="D431" s="51">
        <v>0</v>
      </c>
      <c r="E431" s="21">
        <v>0</v>
      </c>
      <c r="F431" s="21">
        <v>0</v>
      </c>
      <c r="G431" s="51">
        <v>0</v>
      </c>
      <c r="H431" s="21">
        <v>0</v>
      </c>
      <c r="I431" s="21">
        <v>0</v>
      </c>
      <c r="J431" s="51">
        <v>0</v>
      </c>
      <c r="K431" s="44"/>
      <c r="L431" s="21">
        <v>0</v>
      </c>
      <c r="M431" s="51">
        <v>0</v>
      </c>
      <c r="N431" s="21">
        <v>0</v>
      </c>
      <c r="O431" s="21">
        <v>0</v>
      </c>
      <c r="P431" s="51">
        <v>0</v>
      </c>
      <c r="Q431" s="21">
        <v>0</v>
      </c>
      <c r="R431" s="21">
        <v>0</v>
      </c>
      <c r="S431" s="51">
        <v>0</v>
      </c>
      <c r="T431" s="138">
        <v>2</v>
      </c>
    </row>
    <row r="432" spans="1:20" ht="16.5" hidden="1" customHeight="1" x14ac:dyDescent="0.3">
      <c r="A432" s="19" t="s">
        <v>1243</v>
      </c>
      <c r="B432" s="19" t="s">
        <v>2072</v>
      </c>
      <c r="C432" s="21">
        <v>0</v>
      </c>
      <c r="D432" s="51">
        <v>0</v>
      </c>
      <c r="E432" s="21">
        <v>0</v>
      </c>
      <c r="F432" s="21">
        <v>0</v>
      </c>
      <c r="G432" s="51">
        <v>0</v>
      </c>
      <c r="H432" s="21">
        <v>0</v>
      </c>
      <c r="I432" s="21">
        <v>0</v>
      </c>
      <c r="J432" s="51">
        <v>0</v>
      </c>
      <c r="K432" s="44"/>
      <c r="L432" s="21">
        <v>0</v>
      </c>
      <c r="M432" s="51">
        <v>0</v>
      </c>
      <c r="N432" s="21">
        <v>0</v>
      </c>
      <c r="O432" s="21">
        <v>0</v>
      </c>
      <c r="P432" s="51">
        <v>0</v>
      </c>
      <c r="Q432" s="21">
        <v>0</v>
      </c>
      <c r="R432" s="21">
        <v>0</v>
      </c>
      <c r="S432" s="51">
        <v>0</v>
      </c>
      <c r="T432" s="138">
        <v>2</v>
      </c>
    </row>
    <row r="433" spans="1:20" ht="16.5" hidden="1" customHeight="1" x14ac:dyDescent="0.3">
      <c r="A433" s="19" t="s">
        <v>1256</v>
      </c>
      <c r="B433" s="19" t="s">
        <v>2073</v>
      </c>
      <c r="C433" s="21">
        <v>0</v>
      </c>
      <c r="D433" s="51">
        <v>0</v>
      </c>
      <c r="E433" s="21">
        <v>0</v>
      </c>
      <c r="F433" s="21">
        <v>0</v>
      </c>
      <c r="G433" s="51">
        <v>0</v>
      </c>
      <c r="H433" s="21">
        <v>0</v>
      </c>
      <c r="I433" s="21">
        <v>0</v>
      </c>
      <c r="J433" s="51">
        <v>0</v>
      </c>
      <c r="K433" s="44"/>
      <c r="L433" s="21">
        <v>0</v>
      </c>
      <c r="M433" s="51">
        <v>0</v>
      </c>
      <c r="N433" s="21">
        <v>0</v>
      </c>
      <c r="O433" s="21">
        <v>0</v>
      </c>
      <c r="P433" s="51">
        <v>0</v>
      </c>
      <c r="Q433" s="21">
        <v>0</v>
      </c>
      <c r="R433" s="21">
        <v>0</v>
      </c>
      <c r="S433" s="51">
        <v>0</v>
      </c>
      <c r="T433" s="138">
        <v>2</v>
      </c>
    </row>
    <row r="434" spans="1:20" ht="16.5" hidden="1" customHeight="1" x14ac:dyDescent="0.3">
      <c r="A434" s="19" t="s">
        <v>1245</v>
      </c>
      <c r="B434" s="19" t="s">
        <v>2074</v>
      </c>
      <c r="C434" s="41">
        <v>0</v>
      </c>
      <c r="D434" s="51">
        <v>0</v>
      </c>
      <c r="E434" s="41">
        <v>0</v>
      </c>
      <c r="F434" s="41">
        <v>0</v>
      </c>
      <c r="G434" s="51">
        <v>0</v>
      </c>
      <c r="H434" s="41">
        <v>0</v>
      </c>
      <c r="I434" s="41">
        <v>0</v>
      </c>
      <c r="J434" s="51">
        <v>0</v>
      </c>
      <c r="K434" s="44"/>
      <c r="L434" s="41">
        <v>0</v>
      </c>
      <c r="M434" s="51">
        <v>0</v>
      </c>
      <c r="N434" s="41">
        <v>0</v>
      </c>
      <c r="O434" s="41">
        <v>0</v>
      </c>
      <c r="P434" s="51">
        <v>0</v>
      </c>
      <c r="Q434" s="41">
        <v>0</v>
      </c>
      <c r="R434" s="41">
        <v>0</v>
      </c>
      <c r="S434" s="51">
        <v>0</v>
      </c>
      <c r="T434" s="138">
        <v>2</v>
      </c>
    </row>
    <row r="435" spans="1:20" ht="16.5" hidden="1" customHeight="1" x14ac:dyDescent="0.3">
      <c r="B435" s="19" t="s">
        <v>2075</v>
      </c>
      <c r="C435" s="57">
        <v>0</v>
      </c>
      <c r="D435" s="51">
        <v>0</v>
      </c>
      <c r="E435" s="57">
        <v>0</v>
      </c>
      <c r="F435" s="57">
        <v>0</v>
      </c>
      <c r="G435" s="51">
        <v>0</v>
      </c>
      <c r="H435" s="57">
        <v>0</v>
      </c>
      <c r="I435" s="57">
        <v>0</v>
      </c>
      <c r="J435" s="51">
        <v>0</v>
      </c>
      <c r="K435" s="44"/>
      <c r="L435" s="57">
        <v>0</v>
      </c>
      <c r="M435" s="51">
        <v>0</v>
      </c>
      <c r="N435" s="57">
        <v>0</v>
      </c>
      <c r="O435" s="57">
        <v>0</v>
      </c>
      <c r="P435" s="51">
        <v>0</v>
      </c>
      <c r="Q435" s="57">
        <v>0</v>
      </c>
      <c r="R435" s="57">
        <v>0</v>
      </c>
      <c r="S435" s="51">
        <v>0</v>
      </c>
      <c r="T435" s="138">
        <v>2</v>
      </c>
    </row>
    <row r="436" spans="1:20" ht="16.5" hidden="1" customHeight="1" x14ac:dyDescent="0.3">
      <c r="B436" s="19" t="s">
        <v>312</v>
      </c>
      <c r="C436" s="21"/>
      <c r="D436" s="43"/>
      <c r="E436" s="21"/>
      <c r="F436" s="21"/>
      <c r="G436" s="43"/>
      <c r="H436" s="21"/>
      <c r="I436" s="21"/>
      <c r="J436" s="43"/>
      <c r="K436" s="44"/>
      <c r="L436" s="21"/>
      <c r="M436" s="43"/>
      <c r="N436" s="21"/>
      <c r="O436" s="21"/>
      <c r="P436" s="43"/>
      <c r="Q436" s="21"/>
      <c r="R436" s="21"/>
      <c r="S436" s="43"/>
      <c r="T436" s="138">
        <v>2</v>
      </c>
    </row>
    <row r="437" spans="1:20" ht="16.5" hidden="1" customHeight="1" x14ac:dyDescent="0.3">
      <c r="A437" s="19" t="s">
        <v>502</v>
      </c>
      <c r="B437" s="19" t="s">
        <v>2076</v>
      </c>
      <c r="C437" s="21">
        <v>0</v>
      </c>
      <c r="D437" s="51">
        <v>0</v>
      </c>
      <c r="E437" s="21">
        <v>0</v>
      </c>
      <c r="F437" s="21">
        <v>0</v>
      </c>
      <c r="G437" s="51">
        <v>0</v>
      </c>
      <c r="H437" s="21">
        <v>0</v>
      </c>
      <c r="I437" s="21">
        <v>0</v>
      </c>
      <c r="J437" s="51">
        <v>0</v>
      </c>
      <c r="K437" s="44"/>
      <c r="L437" s="21">
        <v>0</v>
      </c>
      <c r="M437" s="51">
        <v>0</v>
      </c>
      <c r="N437" s="21">
        <v>0</v>
      </c>
      <c r="O437" s="21">
        <v>0</v>
      </c>
      <c r="P437" s="51">
        <v>0</v>
      </c>
      <c r="Q437" s="21">
        <v>0</v>
      </c>
      <c r="R437" s="21">
        <v>0</v>
      </c>
      <c r="S437" s="51">
        <v>0</v>
      </c>
      <c r="T437" s="138">
        <v>2</v>
      </c>
    </row>
    <row r="438" spans="1:20" ht="16.5" hidden="1" customHeight="1" x14ac:dyDescent="0.3">
      <c r="A438" s="19" t="s">
        <v>504</v>
      </c>
      <c r="B438" s="19" t="s">
        <v>2077</v>
      </c>
      <c r="C438" s="21">
        <v>0</v>
      </c>
      <c r="D438" s="51">
        <v>0</v>
      </c>
      <c r="E438" s="21">
        <v>0</v>
      </c>
      <c r="F438" s="21">
        <v>0</v>
      </c>
      <c r="G438" s="51">
        <v>0</v>
      </c>
      <c r="H438" s="21">
        <v>0</v>
      </c>
      <c r="I438" s="21">
        <v>0</v>
      </c>
      <c r="J438" s="51">
        <v>0</v>
      </c>
      <c r="K438" s="44"/>
      <c r="L438" s="21">
        <v>0</v>
      </c>
      <c r="M438" s="51">
        <v>0</v>
      </c>
      <c r="N438" s="21">
        <v>0</v>
      </c>
      <c r="O438" s="21">
        <v>0</v>
      </c>
      <c r="P438" s="51">
        <v>0</v>
      </c>
      <c r="Q438" s="21">
        <v>0</v>
      </c>
      <c r="R438" s="21">
        <v>0</v>
      </c>
      <c r="S438" s="51">
        <v>0</v>
      </c>
      <c r="T438" s="138">
        <v>2</v>
      </c>
    </row>
    <row r="439" spans="1:20" ht="16.5" hidden="1" customHeight="1" x14ac:dyDescent="0.3">
      <c r="A439" s="19" t="s">
        <v>505</v>
      </c>
      <c r="B439" s="19" t="s">
        <v>2078</v>
      </c>
      <c r="C439" s="41">
        <v>0</v>
      </c>
      <c r="D439" s="51">
        <v>0</v>
      </c>
      <c r="E439" s="41">
        <v>0</v>
      </c>
      <c r="F439" s="41">
        <v>0</v>
      </c>
      <c r="G439" s="51">
        <v>0</v>
      </c>
      <c r="H439" s="41">
        <v>0</v>
      </c>
      <c r="I439" s="41">
        <v>0</v>
      </c>
      <c r="J439" s="51">
        <v>0</v>
      </c>
      <c r="K439" s="44"/>
      <c r="L439" s="41">
        <v>0</v>
      </c>
      <c r="M439" s="51">
        <v>0</v>
      </c>
      <c r="N439" s="41">
        <v>0</v>
      </c>
      <c r="O439" s="41">
        <v>0</v>
      </c>
      <c r="P439" s="51">
        <v>0</v>
      </c>
      <c r="Q439" s="41">
        <v>0</v>
      </c>
      <c r="R439" s="41">
        <v>0</v>
      </c>
      <c r="S439" s="51">
        <v>0</v>
      </c>
      <c r="T439" s="138">
        <v>2</v>
      </c>
    </row>
    <row r="440" spans="1:20" ht="16.5" hidden="1" customHeight="1" x14ac:dyDescent="0.3">
      <c r="B440" s="19" t="s">
        <v>394</v>
      </c>
      <c r="C440" s="57">
        <v>0</v>
      </c>
      <c r="D440" s="51">
        <v>0</v>
      </c>
      <c r="E440" s="57">
        <v>0</v>
      </c>
      <c r="F440" s="57">
        <v>0</v>
      </c>
      <c r="G440" s="51">
        <v>0</v>
      </c>
      <c r="H440" s="57">
        <v>0</v>
      </c>
      <c r="I440" s="57">
        <v>0</v>
      </c>
      <c r="J440" s="51">
        <v>0</v>
      </c>
      <c r="K440" s="44"/>
      <c r="L440" s="57">
        <v>0</v>
      </c>
      <c r="M440" s="51">
        <v>0</v>
      </c>
      <c r="N440" s="57">
        <v>0</v>
      </c>
      <c r="O440" s="57">
        <v>0</v>
      </c>
      <c r="P440" s="51">
        <v>0</v>
      </c>
      <c r="Q440" s="57">
        <v>0</v>
      </c>
      <c r="R440" s="57">
        <v>0</v>
      </c>
      <c r="S440" s="51">
        <v>0</v>
      </c>
      <c r="T440" s="138">
        <v>2</v>
      </c>
    </row>
    <row r="441" spans="1:20" ht="16.5" hidden="1" customHeight="1" x14ac:dyDescent="0.3">
      <c r="B441" s="19" t="s">
        <v>2079</v>
      </c>
      <c r="C441" s="57">
        <v>0</v>
      </c>
      <c r="D441" s="51">
        <v>0</v>
      </c>
      <c r="E441" s="57">
        <v>0</v>
      </c>
      <c r="F441" s="57">
        <v>0</v>
      </c>
      <c r="G441" s="51">
        <v>0</v>
      </c>
      <c r="H441" s="57">
        <v>0</v>
      </c>
      <c r="I441" s="57">
        <v>0</v>
      </c>
      <c r="J441" s="51">
        <v>0</v>
      </c>
      <c r="K441" s="44"/>
      <c r="L441" s="57">
        <v>0</v>
      </c>
      <c r="M441" s="51">
        <v>0</v>
      </c>
      <c r="N441" s="57">
        <v>0</v>
      </c>
      <c r="O441" s="57">
        <v>0</v>
      </c>
      <c r="P441" s="51">
        <v>0</v>
      </c>
      <c r="Q441" s="57">
        <v>0</v>
      </c>
      <c r="R441" s="57">
        <v>0</v>
      </c>
      <c r="S441" s="51">
        <v>0</v>
      </c>
      <c r="T441" s="138">
        <v>2</v>
      </c>
    </row>
    <row r="442" spans="1:20" ht="16.5" hidden="1" customHeight="1" x14ac:dyDescent="0.3">
      <c r="B442" s="19" t="s">
        <v>312</v>
      </c>
      <c r="C442" s="21"/>
      <c r="D442" s="43"/>
      <c r="E442" s="21"/>
      <c r="F442" s="21"/>
      <c r="G442" s="43"/>
      <c r="H442" s="21"/>
      <c r="I442" s="21"/>
      <c r="J442" s="43"/>
      <c r="K442" s="44"/>
      <c r="L442" s="21"/>
      <c r="M442" s="43"/>
      <c r="N442" s="21"/>
      <c r="O442" s="21"/>
      <c r="P442" s="43"/>
      <c r="Q442" s="21"/>
      <c r="R442" s="21"/>
      <c r="S442" s="43"/>
      <c r="T442" s="138">
        <v>2</v>
      </c>
    </row>
    <row r="443" spans="1:20" ht="16.5" hidden="1" customHeight="1" x14ac:dyDescent="0.3">
      <c r="A443" s="19" t="s">
        <v>506</v>
      </c>
      <c r="B443" s="19" t="s">
        <v>2080</v>
      </c>
      <c r="C443" s="21">
        <v>0</v>
      </c>
      <c r="D443" s="51">
        <v>0</v>
      </c>
      <c r="E443" s="21">
        <v>0</v>
      </c>
      <c r="F443" s="21">
        <v>0</v>
      </c>
      <c r="G443" s="51">
        <v>0</v>
      </c>
      <c r="H443" s="21">
        <v>0</v>
      </c>
      <c r="I443" s="21">
        <v>0</v>
      </c>
      <c r="J443" s="51">
        <v>0</v>
      </c>
      <c r="K443" s="44"/>
      <c r="L443" s="21">
        <v>0</v>
      </c>
      <c r="M443" s="51">
        <v>0</v>
      </c>
      <c r="N443" s="21">
        <v>0</v>
      </c>
      <c r="O443" s="21">
        <v>0</v>
      </c>
      <c r="P443" s="51">
        <v>0</v>
      </c>
      <c r="Q443" s="21">
        <v>0</v>
      </c>
      <c r="R443" s="21">
        <v>0</v>
      </c>
      <c r="S443" s="51">
        <v>0</v>
      </c>
      <c r="T443" s="138">
        <v>2</v>
      </c>
    </row>
    <row r="444" spans="1:20" ht="16.5" hidden="1" customHeight="1" x14ac:dyDescent="0.3">
      <c r="A444" s="19" t="s">
        <v>507</v>
      </c>
      <c r="B444" s="19" t="s">
        <v>2081</v>
      </c>
      <c r="C444" s="21">
        <v>0</v>
      </c>
      <c r="D444" s="51">
        <v>0</v>
      </c>
      <c r="E444" s="21">
        <v>0</v>
      </c>
      <c r="F444" s="21">
        <v>0</v>
      </c>
      <c r="G444" s="51">
        <v>0</v>
      </c>
      <c r="H444" s="21">
        <v>0</v>
      </c>
      <c r="I444" s="21">
        <v>0</v>
      </c>
      <c r="J444" s="51">
        <v>0</v>
      </c>
      <c r="K444" s="44"/>
      <c r="L444" s="21">
        <v>0</v>
      </c>
      <c r="M444" s="51">
        <v>0</v>
      </c>
      <c r="N444" s="21">
        <v>0</v>
      </c>
      <c r="O444" s="21">
        <v>0</v>
      </c>
      <c r="P444" s="51">
        <v>0</v>
      </c>
      <c r="Q444" s="21">
        <v>0</v>
      </c>
      <c r="R444" s="21">
        <v>0</v>
      </c>
      <c r="S444" s="51">
        <v>0</v>
      </c>
      <c r="T444" s="138">
        <v>2</v>
      </c>
    </row>
    <row r="445" spans="1:20" ht="16.5" hidden="1" customHeight="1" x14ac:dyDescent="0.3">
      <c r="A445" s="19" t="s">
        <v>508</v>
      </c>
      <c r="B445" s="19" t="s">
        <v>2082</v>
      </c>
      <c r="C445" s="21">
        <v>0</v>
      </c>
      <c r="D445" s="51">
        <v>0</v>
      </c>
      <c r="E445" s="21">
        <v>0</v>
      </c>
      <c r="F445" s="21">
        <v>0</v>
      </c>
      <c r="G445" s="51">
        <v>0</v>
      </c>
      <c r="H445" s="21">
        <v>0</v>
      </c>
      <c r="I445" s="21">
        <v>0</v>
      </c>
      <c r="J445" s="51">
        <v>0</v>
      </c>
      <c r="K445" s="44"/>
      <c r="L445" s="21">
        <v>0</v>
      </c>
      <c r="M445" s="51">
        <v>0</v>
      </c>
      <c r="N445" s="21">
        <v>0</v>
      </c>
      <c r="O445" s="21">
        <v>0</v>
      </c>
      <c r="P445" s="51">
        <v>0</v>
      </c>
      <c r="Q445" s="21">
        <v>0</v>
      </c>
      <c r="R445" s="21">
        <v>0</v>
      </c>
      <c r="S445" s="51">
        <v>0</v>
      </c>
      <c r="T445" s="138">
        <v>2</v>
      </c>
    </row>
    <row r="446" spans="1:20" ht="16.5" hidden="1" customHeight="1" x14ac:dyDescent="0.3">
      <c r="A446" s="19" t="s">
        <v>509</v>
      </c>
      <c r="B446" s="19" t="s">
        <v>858</v>
      </c>
      <c r="C446" s="21">
        <v>0</v>
      </c>
      <c r="D446" s="51">
        <v>0</v>
      </c>
      <c r="E446" s="21">
        <v>0</v>
      </c>
      <c r="F446" s="21">
        <v>0</v>
      </c>
      <c r="G446" s="51">
        <v>0</v>
      </c>
      <c r="H446" s="21">
        <v>0</v>
      </c>
      <c r="I446" s="21">
        <v>0</v>
      </c>
      <c r="J446" s="51">
        <v>0</v>
      </c>
      <c r="K446" s="44"/>
      <c r="L446" s="21">
        <v>0</v>
      </c>
      <c r="M446" s="51">
        <v>0</v>
      </c>
      <c r="N446" s="21">
        <v>0</v>
      </c>
      <c r="O446" s="21">
        <v>0</v>
      </c>
      <c r="P446" s="51">
        <v>0</v>
      </c>
      <c r="Q446" s="21">
        <v>0</v>
      </c>
      <c r="R446" s="21">
        <v>0</v>
      </c>
      <c r="S446" s="51">
        <v>0</v>
      </c>
      <c r="T446" s="138">
        <v>2</v>
      </c>
    </row>
    <row r="447" spans="1:20" ht="16.5" hidden="1" customHeight="1" x14ac:dyDescent="0.3">
      <c r="A447" s="19" t="s">
        <v>510</v>
      </c>
      <c r="B447" s="19" t="s">
        <v>2083</v>
      </c>
      <c r="C447" s="21">
        <v>0</v>
      </c>
      <c r="D447" s="51">
        <v>0</v>
      </c>
      <c r="E447" s="21">
        <v>0</v>
      </c>
      <c r="F447" s="21">
        <v>0</v>
      </c>
      <c r="G447" s="51">
        <v>0</v>
      </c>
      <c r="H447" s="21">
        <v>0</v>
      </c>
      <c r="I447" s="21">
        <v>0</v>
      </c>
      <c r="J447" s="51">
        <v>0</v>
      </c>
      <c r="K447" s="44"/>
      <c r="L447" s="21">
        <v>0</v>
      </c>
      <c r="M447" s="51">
        <v>0</v>
      </c>
      <c r="N447" s="21">
        <v>0</v>
      </c>
      <c r="O447" s="21">
        <v>0</v>
      </c>
      <c r="P447" s="51">
        <v>0</v>
      </c>
      <c r="Q447" s="21">
        <v>0</v>
      </c>
      <c r="R447" s="21">
        <v>0</v>
      </c>
      <c r="S447" s="51">
        <v>0</v>
      </c>
      <c r="T447" s="138">
        <v>2</v>
      </c>
    </row>
    <row r="448" spans="1:20" ht="16.5" hidden="1" customHeight="1" x14ac:dyDescent="0.3">
      <c r="A448" s="19" t="s">
        <v>511</v>
      </c>
      <c r="B448" s="19" t="s">
        <v>403</v>
      </c>
      <c r="C448" s="21">
        <v>0</v>
      </c>
      <c r="D448" s="51">
        <v>0</v>
      </c>
      <c r="E448" s="21">
        <v>0</v>
      </c>
      <c r="F448" s="21">
        <v>0</v>
      </c>
      <c r="G448" s="51">
        <v>0</v>
      </c>
      <c r="H448" s="21">
        <v>0</v>
      </c>
      <c r="I448" s="21">
        <v>0</v>
      </c>
      <c r="J448" s="51">
        <v>0</v>
      </c>
      <c r="K448" s="44"/>
      <c r="L448" s="21">
        <v>0</v>
      </c>
      <c r="M448" s="51">
        <v>0</v>
      </c>
      <c r="N448" s="21">
        <v>0</v>
      </c>
      <c r="O448" s="21">
        <v>0</v>
      </c>
      <c r="P448" s="51">
        <v>0</v>
      </c>
      <c r="Q448" s="21">
        <v>0</v>
      </c>
      <c r="R448" s="21">
        <v>0</v>
      </c>
      <c r="S448" s="51">
        <v>0</v>
      </c>
      <c r="T448" s="138">
        <v>2</v>
      </c>
    </row>
    <row r="449" spans="1:21" ht="16.5" hidden="1" customHeight="1" x14ac:dyDescent="0.3">
      <c r="A449" s="19" t="s">
        <v>512</v>
      </c>
      <c r="B449" s="19" t="s">
        <v>405</v>
      </c>
      <c r="C449" s="21">
        <v>0</v>
      </c>
      <c r="D449" s="51">
        <v>0</v>
      </c>
      <c r="E449" s="21">
        <v>0</v>
      </c>
      <c r="F449" s="21">
        <v>0</v>
      </c>
      <c r="G449" s="51">
        <v>0</v>
      </c>
      <c r="H449" s="21">
        <v>0</v>
      </c>
      <c r="I449" s="21">
        <v>0</v>
      </c>
      <c r="J449" s="51">
        <v>0</v>
      </c>
      <c r="K449" s="44"/>
      <c r="L449" s="21">
        <v>0</v>
      </c>
      <c r="M449" s="51">
        <v>0</v>
      </c>
      <c r="N449" s="21">
        <v>0</v>
      </c>
      <c r="O449" s="21">
        <v>0</v>
      </c>
      <c r="P449" s="51">
        <v>0</v>
      </c>
      <c r="Q449" s="21">
        <v>0</v>
      </c>
      <c r="R449" s="21">
        <v>0</v>
      </c>
      <c r="S449" s="51">
        <v>0</v>
      </c>
      <c r="T449" s="138">
        <v>2</v>
      </c>
    </row>
    <row r="450" spans="1:21" ht="16.5" hidden="1" customHeight="1" x14ac:dyDescent="0.3">
      <c r="A450" s="19" t="s">
        <v>513</v>
      </c>
      <c r="B450" s="19" t="s">
        <v>2084</v>
      </c>
      <c r="C450" s="21">
        <v>0</v>
      </c>
      <c r="D450" s="51">
        <v>0</v>
      </c>
      <c r="E450" s="21">
        <v>0</v>
      </c>
      <c r="F450" s="21">
        <v>0</v>
      </c>
      <c r="G450" s="51">
        <v>0</v>
      </c>
      <c r="H450" s="21">
        <v>0</v>
      </c>
      <c r="I450" s="21">
        <v>0</v>
      </c>
      <c r="J450" s="51">
        <v>0</v>
      </c>
      <c r="K450" s="44"/>
      <c r="L450" s="21">
        <v>0</v>
      </c>
      <c r="M450" s="51">
        <v>0</v>
      </c>
      <c r="N450" s="21">
        <v>0</v>
      </c>
      <c r="O450" s="21">
        <v>0</v>
      </c>
      <c r="P450" s="51">
        <v>0</v>
      </c>
      <c r="Q450" s="21">
        <v>0</v>
      </c>
      <c r="R450" s="21">
        <v>0</v>
      </c>
      <c r="S450" s="51">
        <v>0</v>
      </c>
      <c r="T450" s="138">
        <v>2</v>
      </c>
    </row>
    <row r="451" spans="1:21" ht="16.5" hidden="1" customHeight="1" x14ac:dyDescent="0.3">
      <c r="A451" s="19" t="s">
        <v>514</v>
      </c>
      <c r="B451" s="19" t="s">
        <v>408</v>
      </c>
      <c r="C451" s="21">
        <v>0</v>
      </c>
      <c r="D451" s="51">
        <v>0</v>
      </c>
      <c r="E451" s="21">
        <v>0</v>
      </c>
      <c r="F451" s="21">
        <v>0</v>
      </c>
      <c r="G451" s="51">
        <v>0</v>
      </c>
      <c r="H451" s="21">
        <v>0</v>
      </c>
      <c r="I451" s="21">
        <v>0</v>
      </c>
      <c r="J451" s="51">
        <v>0</v>
      </c>
      <c r="K451" s="44"/>
      <c r="L451" s="21">
        <v>0</v>
      </c>
      <c r="M451" s="51">
        <v>0</v>
      </c>
      <c r="N451" s="21">
        <v>0</v>
      </c>
      <c r="O451" s="21">
        <v>0</v>
      </c>
      <c r="P451" s="51">
        <v>0</v>
      </c>
      <c r="Q451" s="21">
        <v>0</v>
      </c>
      <c r="R451" s="21">
        <v>0</v>
      </c>
      <c r="S451" s="51">
        <v>0</v>
      </c>
      <c r="T451" s="138">
        <v>2</v>
      </c>
    </row>
    <row r="452" spans="1:21" ht="16.5" hidden="1" customHeight="1" x14ac:dyDescent="0.3">
      <c r="A452" s="19" t="s">
        <v>515</v>
      </c>
      <c r="B452" s="19" t="s">
        <v>861</v>
      </c>
      <c r="C452" s="21">
        <v>0</v>
      </c>
      <c r="D452" s="51">
        <v>0</v>
      </c>
      <c r="E452" s="21">
        <v>0</v>
      </c>
      <c r="F452" s="21">
        <v>0</v>
      </c>
      <c r="G452" s="51">
        <v>0</v>
      </c>
      <c r="H452" s="21">
        <v>0</v>
      </c>
      <c r="I452" s="21">
        <v>0</v>
      </c>
      <c r="J452" s="51">
        <v>0</v>
      </c>
      <c r="K452" s="44"/>
      <c r="L452" s="21">
        <v>0</v>
      </c>
      <c r="M452" s="51">
        <v>0</v>
      </c>
      <c r="N452" s="21">
        <v>0</v>
      </c>
      <c r="O452" s="21">
        <v>0</v>
      </c>
      <c r="P452" s="51">
        <v>0</v>
      </c>
      <c r="Q452" s="21">
        <v>0</v>
      </c>
      <c r="R452" s="21">
        <v>0</v>
      </c>
      <c r="S452" s="51">
        <v>0</v>
      </c>
      <c r="T452" s="138">
        <v>2</v>
      </c>
    </row>
    <row r="453" spans="1:21" ht="16.5" hidden="1" customHeight="1" x14ac:dyDescent="0.3">
      <c r="A453" s="19" t="s">
        <v>516</v>
      </c>
      <c r="B453" s="19" t="s">
        <v>412</v>
      </c>
      <c r="C453" s="21">
        <v>0</v>
      </c>
      <c r="D453" s="51">
        <v>0</v>
      </c>
      <c r="E453" s="21">
        <v>0</v>
      </c>
      <c r="F453" s="21">
        <v>0</v>
      </c>
      <c r="G453" s="51">
        <v>0</v>
      </c>
      <c r="H453" s="21">
        <v>0</v>
      </c>
      <c r="I453" s="21">
        <v>0</v>
      </c>
      <c r="J453" s="51">
        <v>0</v>
      </c>
      <c r="K453" s="44"/>
      <c r="L453" s="21">
        <v>0</v>
      </c>
      <c r="M453" s="51">
        <v>0</v>
      </c>
      <c r="N453" s="21">
        <v>0</v>
      </c>
      <c r="O453" s="21">
        <v>0</v>
      </c>
      <c r="P453" s="51">
        <v>0</v>
      </c>
      <c r="Q453" s="21">
        <v>0</v>
      </c>
      <c r="R453" s="21">
        <v>0</v>
      </c>
      <c r="S453" s="51">
        <v>0</v>
      </c>
      <c r="T453" s="138">
        <v>2</v>
      </c>
    </row>
    <row r="454" spans="1:21" ht="16.5" hidden="1" customHeight="1" x14ac:dyDescent="0.3">
      <c r="A454" s="19" t="s">
        <v>1195</v>
      </c>
      <c r="B454" s="19" t="s">
        <v>2085</v>
      </c>
      <c r="C454" s="21">
        <v>0</v>
      </c>
      <c r="D454" s="51">
        <v>0</v>
      </c>
      <c r="E454" s="21">
        <v>0</v>
      </c>
      <c r="F454" s="21">
        <v>0</v>
      </c>
      <c r="G454" s="51">
        <v>0</v>
      </c>
      <c r="H454" s="21">
        <v>0</v>
      </c>
      <c r="I454" s="21">
        <v>0</v>
      </c>
      <c r="J454" s="51">
        <v>0</v>
      </c>
      <c r="K454" s="44"/>
      <c r="L454" s="21">
        <v>0</v>
      </c>
      <c r="M454" s="51">
        <v>0</v>
      </c>
      <c r="N454" s="21">
        <v>0</v>
      </c>
      <c r="O454" s="21">
        <v>0</v>
      </c>
      <c r="P454" s="51">
        <v>0</v>
      </c>
      <c r="Q454" s="21">
        <v>0</v>
      </c>
      <c r="R454" s="21">
        <v>0</v>
      </c>
      <c r="S454" s="51">
        <v>0</v>
      </c>
      <c r="T454" s="138">
        <v>2</v>
      </c>
    </row>
    <row r="455" spans="1:21" ht="16.5" hidden="1" customHeight="1" x14ac:dyDescent="0.3">
      <c r="A455" s="19" t="s">
        <v>517</v>
      </c>
      <c r="B455" s="19" t="s">
        <v>2086</v>
      </c>
      <c r="C455" s="21">
        <v>0</v>
      </c>
      <c r="D455" s="51">
        <v>0</v>
      </c>
      <c r="E455" s="21">
        <v>0</v>
      </c>
      <c r="F455" s="21">
        <v>0</v>
      </c>
      <c r="G455" s="51">
        <v>0</v>
      </c>
      <c r="H455" s="21">
        <v>0</v>
      </c>
      <c r="I455" s="21">
        <v>0</v>
      </c>
      <c r="J455" s="51">
        <v>0</v>
      </c>
      <c r="K455" s="44"/>
      <c r="L455" s="21">
        <v>0</v>
      </c>
      <c r="M455" s="51">
        <v>0</v>
      </c>
      <c r="N455" s="21">
        <v>0</v>
      </c>
      <c r="O455" s="21">
        <v>0</v>
      </c>
      <c r="P455" s="51">
        <v>0</v>
      </c>
      <c r="Q455" s="21">
        <v>0</v>
      </c>
      <c r="R455" s="21">
        <v>0</v>
      </c>
      <c r="S455" s="51">
        <v>0</v>
      </c>
      <c r="T455" s="138">
        <v>2</v>
      </c>
    </row>
    <row r="456" spans="1:21" ht="16.5" hidden="1" customHeight="1" x14ac:dyDescent="0.3">
      <c r="B456" s="19" t="s">
        <v>414</v>
      </c>
      <c r="C456" s="45">
        <v>0</v>
      </c>
      <c r="D456" s="51">
        <v>0</v>
      </c>
      <c r="E456" s="45">
        <v>0</v>
      </c>
      <c r="F456" s="45">
        <v>0</v>
      </c>
      <c r="G456" s="51">
        <v>0</v>
      </c>
      <c r="H456" s="45">
        <v>0</v>
      </c>
      <c r="I456" s="45">
        <v>0</v>
      </c>
      <c r="J456" s="51">
        <v>0</v>
      </c>
      <c r="K456" s="44"/>
      <c r="L456" s="45">
        <v>0</v>
      </c>
      <c r="M456" s="51">
        <v>0</v>
      </c>
      <c r="N456" s="45">
        <v>0</v>
      </c>
      <c r="O456" s="45">
        <v>0</v>
      </c>
      <c r="P456" s="51">
        <v>0</v>
      </c>
      <c r="Q456" s="45">
        <v>0</v>
      </c>
      <c r="R456" s="45">
        <v>0</v>
      </c>
      <c r="S456" s="51">
        <v>0</v>
      </c>
      <c r="T456" s="138">
        <v>2</v>
      </c>
    </row>
    <row r="457" spans="1:21" ht="16.5" hidden="1" customHeight="1" x14ac:dyDescent="0.3">
      <c r="B457" s="19" t="s">
        <v>416</v>
      </c>
      <c r="C457" s="21">
        <v>0</v>
      </c>
      <c r="D457" s="51">
        <v>0</v>
      </c>
      <c r="E457" s="21">
        <v>0</v>
      </c>
      <c r="F457" s="21">
        <v>0</v>
      </c>
      <c r="G457" s="51">
        <v>0</v>
      </c>
      <c r="H457" s="21">
        <v>0</v>
      </c>
      <c r="I457" s="21">
        <v>0</v>
      </c>
      <c r="J457" s="51">
        <v>0</v>
      </c>
      <c r="K457" s="44"/>
      <c r="L457" s="21">
        <v>0</v>
      </c>
      <c r="M457" s="51">
        <v>0</v>
      </c>
      <c r="N457" s="21">
        <v>0</v>
      </c>
      <c r="O457" s="21">
        <v>0</v>
      </c>
      <c r="P457" s="51">
        <v>0</v>
      </c>
      <c r="Q457" s="21">
        <v>0</v>
      </c>
      <c r="R457" s="21">
        <v>0</v>
      </c>
      <c r="S457" s="51">
        <v>0</v>
      </c>
      <c r="T457" s="138">
        <v>2</v>
      </c>
    </row>
    <row r="458" spans="1:21" ht="16.5" hidden="1" customHeight="1" x14ac:dyDescent="0.3">
      <c r="C458" s="21"/>
      <c r="D458" s="43"/>
      <c r="E458" s="21"/>
      <c r="F458" s="21"/>
      <c r="G458" s="43"/>
      <c r="H458" s="21"/>
      <c r="I458" s="21"/>
      <c r="J458" s="43"/>
      <c r="K458" s="44"/>
      <c r="L458" s="21"/>
      <c r="M458" s="43"/>
      <c r="N458" s="21"/>
      <c r="O458" s="21"/>
      <c r="P458" s="43"/>
      <c r="Q458" s="21"/>
      <c r="R458" s="21"/>
      <c r="S458" s="43"/>
      <c r="T458" s="138">
        <v>2</v>
      </c>
    </row>
    <row r="459" spans="1:21" ht="17.25" hidden="1" x14ac:dyDescent="0.35">
      <c r="B459" s="30" t="s">
        <v>1451</v>
      </c>
      <c r="C459" s="21"/>
      <c r="D459" s="43"/>
      <c r="E459" s="21"/>
      <c r="F459" s="21"/>
      <c r="G459" s="43"/>
      <c r="H459" s="21"/>
      <c r="I459" s="21"/>
      <c r="J459" s="43"/>
      <c r="K459" s="44"/>
      <c r="L459" s="21"/>
      <c r="M459" s="43"/>
      <c r="N459" s="21"/>
      <c r="O459" s="21"/>
      <c r="P459" s="43"/>
      <c r="Q459" s="21"/>
      <c r="R459" s="21"/>
      <c r="S459" s="43"/>
      <c r="T459" s="138">
        <v>2</v>
      </c>
      <c r="U459" s="134">
        <v>0</v>
      </c>
    </row>
    <row r="460" spans="1:21" ht="16.5" hidden="1" customHeight="1" x14ac:dyDescent="0.3">
      <c r="A460" s="19" t="s">
        <v>1480</v>
      </c>
      <c r="B460" s="19" t="s">
        <v>2087</v>
      </c>
      <c r="C460" s="21">
        <v>0</v>
      </c>
      <c r="D460" s="51">
        <v>0</v>
      </c>
      <c r="E460" s="21">
        <v>0</v>
      </c>
      <c r="F460" s="21">
        <v>0</v>
      </c>
      <c r="G460" s="51">
        <v>0</v>
      </c>
      <c r="H460" s="21">
        <v>0</v>
      </c>
      <c r="I460" s="21">
        <v>0</v>
      </c>
      <c r="J460" s="51">
        <v>0</v>
      </c>
      <c r="K460" s="44"/>
      <c r="L460" s="21">
        <v>0</v>
      </c>
      <c r="M460" s="51">
        <v>0</v>
      </c>
      <c r="N460" s="21">
        <v>0</v>
      </c>
      <c r="O460" s="21">
        <v>0</v>
      </c>
      <c r="P460" s="51">
        <v>0</v>
      </c>
      <c r="Q460" s="21">
        <v>0</v>
      </c>
      <c r="R460" s="21">
        <v>0</v>
      </c>
      <c r="S460" s="51">
        <v>0</v>
      </c>
      <c r="T460" s="138">
        <v>2</v>
      </c>
    </row>
    <row r="461" spans="1:21" hidden="1" x14ac:dyDescent="0.3">
      <c r="A461" s="19" t="s">
        <v>1481</v>
      </c>
      <c r="B461" s="19" t="s">
        <v>2088</v>
      </c>
      <c r="C461" s="21">
        <v>0</v>
      </c>
      <c r="D461" s="51">
        <v>0</v>
      </c>
      <c r="E461" s="21">
        <v>0</v>
      </c>
      <c r="F461" s="21">
        <v>0</v>
      </c>
      <c r="G461" s="51">
        <v>0</v>
      </c>
      <c r="H461" s="21">
        <v>0</v>
      </c>
      <c r="I461" s="21">
        <v>0</v>
      </c>
      <c r="J461" s="51">
        <v>0</v>
      </c>
      <c r="K461" s="44"/>
      <c r="L461" s="21">
        <v>0</v>
      </c>
      <c r="M461" s="51">
        <v>0</v>
      </c>
      <c r="N461" s="21">
        <v>0</v>
      </c>
      <c r="O461" s="21">
        <v>0</v>
      </c>
      <c r="P461" s="51">
        <v>0</v>
      </c>
      <c r="Q461" s="21">
        <v>0</v>
      </c>
      <c r="R461" s="21">
        <v>0</v>
      </c>
      <c r="S461" s="51">
        <v>0</v>
      </c>
      <c r="T461" s="138">
        <v>2</v>
      </c>
    </row>
    <row r="462" spans="1:21" hidden="1" x14ac:dyDescent="0.3">
      <c r="A462" s="19" t="s">
        <v>1482</v>
      </c>
      <c r="B462" s="19" t="s">
        <v>2089</v>
      </c>
      <c r="C462" s="21">
        <v>0</v>
      </c>
      <c r="D462" s="51">
        <v>0</v>
      </c>
      <c r="E462" s="21">
        <v>0</v>
      </c>
      <c r="F462" s="21">
        <v>0</v>
      </c>
      <c r="G462" s="51">
        <v>0</v>
      </c>
      <c r="H462" s="21">
        <v>0</v>
      </c>
      <c r="I462" s="21">
        <v>0</v>
      </c>
      <c r="J462" s="51">
        <v>0</v>
      </c>
      <c r="K462" s="44"/>
      <c r="L462" s="21">
        <v>0</v>
      </c>
      <c r="M462" s="51">
        <v>0</v>
      </c>
      <c r="N462" s="21">
        <v>0</v>
      </c>
      <c r="O462" s="21">
        <v>0</v>
      </c>
      <c r="P462" s="51">
        <v>0</v>
      </c>
      <c r="Q462" s="21">
        <v>0</v>
      </c>
      <c r="R462" s="21">
        <v>0</v>
      </c>
      <c r="S462" s="51">
        <v>0</v>
      </c>
      <c r="T462" s="138">
        <v>2</v>
      </c>
    </row>
    <row r="463" spans="1:21" hidden="1" x14ac:dyDescent="0.3">
      <c r="A463" s="19" t="s">
        <v>1483</v>
      </c>
      <c r="B463" s="19" t="s">
        <v>2090</v>
      </c>
      <c r="C463" s="21">
        <v>0</v>
      </c>
      <c r="D463" s="51">
        <v>0</v>
      </c>
      <c r="E463" s="21">
        <v>0</v>
      </c>
      <c r="F463" s="21">
        <v>0</v>
      </c>
      <c r="G463" s="51">
        <v>0</v>
      </c>
      <c r="H463" s="21">
        <v>0</v>
      </c>
      <c r="I463" s="21">
        <v>0</v>
      </c>
      <c r="J463" s="51">
        <v>0</v>
      </c>
      <c r="K463" s="44"/>
      <c r="L463" s="21">
        <v>0</v>
      </c>
      <c r="M463" s="51">
        <v>0</v>
      </c>
      <c r="N463" s="21">
        <v>0</v>
      </c>
      <c r="O463" s="21">
        <v>0</v>
      </c>
      <c r="P463" s="51">
        <v>0</v>
      </c>
      <c r="Q463" s="21">
        <v>0</v>
      </c>
      <c r="R463" s="21">
        <v>0</v>
      </c>
      <c r="S463" s="51">
        <v>0</v>
      </c>
      <c r="T463" s="138">
        <v>2</v>
      </c>
    </row>
    <row r="464" spans="1:21" hidden="1" x14ac:dyDescent="0.3">
      <c r="A464" s="19" t="s">
        <v>1484</v>
      </c>
      <c r="B464" s="19" t="s">
        <v>2091</v>
      </c>
      <c r="C464" s="21">
        <v>0</v>
      </c>
      <c r="D464" s="51">
        <v>0</v>
      </c>
      <c r="E464" s="21">
        <v>0</v>
      </c>
      <c r="F464" s="21">
        <v>0</v>
      </c>
      <c r="G464" s="51">
        <v>0</v>
      </c>
      <c r="H464" s="21">
        <v>0</v>
      </c>
      <c r="I464" s="21">
        <v>0</v>
      </c>
      <c r="J464" s="51">
        <v>0</v>
      </c>
      <c r="K464" s="44"/>
      <c r="L464" s="21">
        <v>0</v>
      </c>
      <c r="M464" s="51">
        <v>0</v>
      </c>
      <c r="N464" s="21">
        <v>0</v>
      </c>
      <c r="O464" s="21">
        <v>0</v>
      </c>
      <c r="P464" s="51">
        <v>0</v>
      </c>
      <c r="Q464" s="21">
        <v>0</v>
      </c>
      <c r="R464" s="21">
        <v>0</v>
      </c>
      <c r="S464" s="51">
        <v>0</v>
      </c>
      <c r="T464" s="138">
        <v>2</v>
      </c>
    </row>
    <row r="465" spans="1:20" hidden="1" x14ac:dyDescent="0.3">
      <c r="A465" s="19" t="s">
        <v>1485</v>
      </c>
      <c r="B465" s="19" t="s">
        <v>2092</v>
      </c>
      <c r="C465" s="21">
        <v>0</v>
      </c>
      <c r="D465" s="51">
        <v>0</v>
      </c>
      <c r="E465" s="21">
        <v>0</v>
      </c>
      <c r="F465" s="21">
        <v>0</v>
      </c>
      <c r="G465" s="51">
        <v>0</v>
      </c>
      <c r="H465" s="21">
        <v>0</v>
      </c>
      <c r="I465" s="21">
        <v>0</v>
      </c>
      <c r="J465" s="51">
        <v>0</v>
      </c>
      <c r="K465" s="44"/>
      <c r="L465" s="21">
        <v>0</v>
      </c>
      <c r="M465" s="51">
        <v>0</v>
      </c>
      <c r="N465" s="21">
        <v>0</v>
      </c>
      <c r="O465" s="21">
        <v>0</v>
      </c>
      <c r="P465" s="51">
        <v>0</v>
      </c>
      <c r="Q465" s="21">
        <v>0</v>
      </c>
      <c r="R465" s="21">
        <v>0</v>
      </c>
      <c r="S465" s="51">
        <v>0</v>
      </c>
      <c r="T465" s="138">
        <v>2</v>
      </c>
    </row>
    <row r="466" spans="1:20" hidden="1" x14ac:dyDescent="0.3">
      <c r="A466" s="19" t="s">
        <v>1486</v>
      </c>
      <c r="B466" s="19" t="s">
        <v>2093</v>
      </c>
      <c r="C466" s="21">
        <v>0</v>
      </c>
      <c r="D466" s="51">
        <v>0</v>
      </c>
      <c r="E466" s="21">
        <v>0</v>
      </c>
      <c r="F466" s="21">
        <v>0</v>
      </c>
      <c r="G466" s="51">
        <v>0</v>
      </c>
      <c r="H466" s="21">
        <v>0</v>
      </c>
      <c r="I466" s="21">
        <v>0</v>
      </c>
      <c r="J466" s="51">
        <v>0</v>
      </c>
      <c r="K466" s="44"/>
      <c r="L466" s="21">
        <v>0</v>
      </c>
      <c r="M466" s="51">
        <v>0</v>
      </c>
      <c r="N466" s="21">
        <v>0</v>
      </c>
      <c r="O466" s="21">
        <v>0</v>
      </c>
      <c r="P466" s="51">
        <v>0</v>
      </c>
      <c r="Q466" s="21">
        <v>0</v>
      </c>
      <c r="R466" s="21">
        <v>0</v>
      </c>
      <c r="S466" s="51">
        <v>0</v>
      </c>
      <c r="T466" s="138">
        <v>2</v>
      </c>
    </row>
    <row r="467" spans="1:20" ht="16.5" hidden="1" customHeight="1" x14ac:dyDescent="0.3">
      <c r="A467" s="19" t="s">
        <v>1487</v>
      </c>
      <c r="B467" s="19" t="s">
        <v>2094</v>
      </c>
      <c r="C467" s="21">
        <v>0</v>
      </c>
      <c r="D467" s="51">
        <v>0</v>
      </c>
      <c r="E467" s="21">
        <v>0</v>
      </c>
      <c r="F467" s="21">
        <v>0</v>
      </c>
      <c r="G467" s="51">
        <v>0</v>
      </c>
      <c r="H467" s="21">
        <v>0</v>
      </c>
      <c r="I467" s="21">
        <v>0</v>
      </c>
      <c r="J467" s="51">
        <v>0</v>
      </c>
      <c r="K467" s="44"/>
      <c r="L467" s="21">
        <v>0</v>
      </c>
      <c r="M467" s="51">
        <v>0</v>
      </c>
      <c r="N467" s="21">
        <v>0</v>
      </c>
      <c r="O467" s="21">
        <v>0</v>
      </c>
      <c r="P467" s="51">
        <v>0</v>
      </c>
      <c r="Q467" s="21">
        <v>0</v>
      </c>
      <c r="R467" s="21">
        <v>0</v>
      </c>
      <c r="S467" s="51">
        <v>0</v>
      </c>
      <c r="T467" s="138">
        <v>2</v>
      </c>
    </row>
    <row r="468" spans="1:20" ht="16.5" hidden="1" customHeight="1" x14ac:dyDescent="0.3">
      <c r="A468" s="19" t="s">
        <v>1488</v>
      </c>
      <c r="B468" s="19" t="s">
        <v>2095</v>
      </c>
      <c r="C468" s="21">
        <v>0</v>
      </c>
      <c r="D468" s="51">
        <v>0</v>
      </c>
      <c r="E468" s="21">
        <v>0</v>
      </c>
      <c r="F468" s="21">
        <v>0</v>
      </c>
      <c r="G468" s="51">
        <v>0</v>
      </c>
      <c r="H468" s="21">
        <v>0</v>
      </c>
      <c r="I468" s="21">
        <v>0</v>
      </c>
      <c r="J468" s="51">
        <v>0</v>
      </c>
      <c r="K468" s="44"/>
      <c r="L468" s="21">
        <v>0</v>
      </c>
      <c r="M468" s="51">
        <v>0</v>
      </c>
      <c r="N468" s="21">
        <v>0</v>
      </c>
      <c r="O468" s="21">
        <v>0</v>
      </c>
      <c r="P468" s="51">
        <v>0</v>
      </c>
      <c r="Q468" s="21">
        <v>0</v>
      </c>
      <c r="R468" s="21">
        <v>0</v>
      </c>
      <c r="S468" s="51">
        <v>0</v>
      </c>
      <c r="T468" s="138">
        <v>2</v>
      </c>
    </row>
    <row r="469" spans="1:20" ht="16.5" hidden="1" customHeight="1" x14ac:dyDescent="0.3">
      <c r="A469" s="19" t="s">
        <v>1489</v>
      </c>
      <c r="B469" s="19" t="s">
        <v>2096</v>
      </c>
      <c r="C469" s="21">
        <v>0</v>
      </c>
      <c r="D469" s="51">
        <v>0</v>
      </c>
      <c r="E469" s="21">
        <v>0</v>
      </c>
      <c r="F469" s="21">
        <v>0</v>
      </c>
      <c r="G469" s="51">
        <v>0</v>
      </c>
      <c r="H469" s="21">
        <v>0</v>
      </c>
      <c r="I469" s="21">
        <v>0</v>
      </c>
      <c r="J469" s="51">
        <v>0</v>
      </c>
      <c r="K469" s="44"/>
      <c r="L469" s="21">
        <v>0</v>
      </c>
      <c r="M469" s="51">
        <v>0</v>
      </c>
      <c r="N469" s="21">
        <v>0</v>
      </c>
      <c r="O469" s="21">
        <v>0</v>
      </c>
      <c r="P469" s="51">
        <v>0</v>
      </c>
      <c r="Q469" s="21">
        <v>0</v>
      </c>
      <c r="R469" s="21">
        <v>0</v>
      </c>
      <c r="S469" s="51">
        <v>0</v>
      </c>
      <c r="T469" s="138">
        <v>2</v>
      </c>
    </row>
    <row r="470" spans="1:20" ht="16.5" hidden="1" customHeight="1" x14ac:dyDescent="0.3">
      <c r="A470" s="19" t="s">
        <v>1490</v>
      </c>
      <c r="B470" s="19" t="s">
        <v>2097</v>
      </c>
      <c r="C470" s="21">
        <v>0</v>
      </c>
      <c r="D470" s="51">
        <v>0</v>
      </c>
      <c r="E470" s="21">
        <v>0</v>
      </c>
      <c r="F470" s="21">
        <v>0</v>
      </c>
      <c r="G470" s="51">
        <v>0</v>
      </c>
      <c r="H470" s="21">
        <v>0</v>
      </c>
      <c r="I470" s="21">
        <v>0</v>
      </c>
      <c r="J470" s="51">
        <v>0</v>
      </c>
      <c r="K470" s="44"/>
      <c r="L470" s="21">
        <v>0</v>
      </c>
      <c r="M470" s="51">
        <v>0</v>
      </c>
      <c r="N470" s="21">
        <v>0</v>
      </c>
      <c r="O470" s="21">
        <v>0</v>
      </c>
      <c r="P470" s="51">
        <v>0</v>
      </c>
      <c r="Q470" s="21">
        <v>0</v>
      </c>
      <c r="R470" s="21">
        <v>0</v>
      </c>
      <c r="S470" s="51">
        <v>0</v>
      </c>
      <c r="T470" s="138">
        <v>2</v>
      </c>
    </row>
    <row r="471" spans="1:20" ht="16.5" hidden="1" customHeight="1" x14ac:dyDescent="0.3">
      <c r="A471" s="19" t="s">
        <v>1491</v>
      </c>
      <c r="B471" s="19" t="s">
        <v>1257</v>
      </c>
      <c r="C471" s="41">
        <v>0</v>
      </c>
      <c r="D471" s="51">
        <v>0</v>
      </c>
      <c r="E471" s="41">
        <v>0</v>
      </c>
      <c r="F471" s="41">
        <v>0</v>
      </c>
      <c r="G471" s="51">
        <v>0</v>
      </c>
      <c r="H471" s="41">
        <v>0</v>
      </c>
      <c r="I471" s="41">
        <v>0</v>
      </c>
      <c r="J471" s="51">
        <v>0</v>
      </c>
      <c r="K471" s="44"/>
      <c r="L471" s="41">
        <v>0</v>
      </c>
      <c r="M471" s="51">
        <v>0</v>
      </c>
      <c r="N471" s="41">
        <v>0</v>
      </c>
      <c r="O471" s="41">
        <v>0</v>
      </c>
      <c r="P471" s="51">
        <v>0</v>
      </c>
      <c r="Q471" s="41">
        <v>0</v>
      </c>
      <c r="R471" s="41">
        <v>0</v>
      </c>
      <c r="S471" s="51">
        <v>0</v>
      </c>
      <c r="T471" s="138">
        <v>2</v>
      </c>
    </row>
    <row r="472" spans="1:20" ht="16.5" hidden="1" customHeight="1" x14ac:dyDescent="0.3">
      <c r="B472" s="19" t="s">
        <v>2456</v>
      </c>
      <c r="C472" s="57">
        <v>0</v>
      </c>
      <c r="D472" s="51">
        <v>0</v>
      </c>
      <c r="E472" s="57">
        <v>0</v>
      </c>
      <c r="F472" s="57">
        <v>0</v>
      </c>
      <c r="G472" s="51">
        <v>0</v>
      </c>
      <c r="H472" s="57">
        <v>0</v>
      </c>
      <c r="I472" s="57">
        <v>0</v>
      </c>
      <c r="J472" s="51">
        <v>0</v>
      </c>
      <c r="K472" s="44"/>
      <c r="L472" s="57">
        <v>0</v>
      </c>
      <c r="M472" s="51">
        <v>0</v>
      </c>
      <c r="N472" s="57">
        <v>0</v>
      </c>
      <c r="O472" s="57">
        <v>0</v>
      </c>
      <c r="P472" s="51">
        <v>0</v>
      </c>
      <c r="Q472" s="57">
        <v>0</v>
      </c>
      <c r="R472" s="57">
        <v>0</v>
      </c>
      <c r="S472" s="51">
        <v>0</v>
      </c>
      <c r="T472" s="138">
        <v>2</v>
      </c>
    </row>
    <row r="473" spans="1:20" ht="16.5" hidden="1" customHeight="1" x14ac:dyDescent="0.3">
      <c r="B473" s="19" t="s">
        <v>312</v>
      </c>
      <c r="C473" s="21"/>
      <c r="D473" s="43"/>
      <c r="E473" s="21"/>
      <c r="F473" s="21"/>
      <c r="G473" s="43"/>
      <c r="H473" s="21"/>
      <c r="I473" s="21"/>
      <c r="J473" s="43"/>
      <c r="K473" s="44"/>
      <c r="L473" s="21"/>
      <c r="M473" s="43"/>
      <c r="N473" s="21"/>
      <c r="O473" s="21"/>
      <c r="P473" s="43"/>
      <c r="Q473" s="21"/>
      <c r="R473" s="21"/>
      <c r="S473" s="43"/>
      <c r="T473" s="138">
        <v>2</v>
      </c>
    </row>
    <row r="474" spans="1:20" ht="16.5" hidden="1" customHeight="1" x14ac:dyDescent="0.3">
      <c r="A474" s="19" t="s">
        <v>1492</v>
      </c>
      <c r="B474" s="19" t="s">
        <v>2099</v>
      </c>
      <c r="C474" s="21">
        <v>0</v>
      </c>
      <c r="D474" s="51">
        <v>0</v>
      </c>
      <c r="E474" s="21">
        <v>0</v>
      </c>
      <c r="F474" s="21">
        <v>0</v>
      </c>
      <c r="G474" s="51">
        <v>0</v>
      </c>
      <c r="H474" s="21">
        <v>0</v>
      </c>
      <c r="I474" s="21">
        <v>0</v>
      </c>
      <c r="J474" s="51">
        <v>0</v>
      </c>
      <c r="K474" s="44"/>
      <c r="L474" s="21">
        <v>0</v>
      </c>
      <c r="M474" s="51">
        <v>0</v>
      </c>
      <c r="N474" s="21">
        <v>0</v>
      </c>
      <c r="O474" s="21">
        <v>0</v>
      </c>
      <c r="P474" s="51">
        <v>0</v>
      </c>
      <c r="Q474" s="21">
        <v>0</v>
      </c>
      <c r="R474" s="21">
        <v>0</v>
      </c>
      <c r="S474" s="51">
        <v>0</v>
      </c>
      <c r="T474" s="138">
        <v>2</v>
      </c>
    </row>
    <row r="475" spans="1:20" ht="16.5" hidden="1" customHeight="1" x14ac:dyDescent="0.3">
      <c r="A475" s="19" t="s">
        <v>1493</v>
      </c>
      <c r="B475" s="19" t="s">
        <v>2100</v>
      </c>
      <c r="C475" s="21">
        <v>0</v>
      </c>
      <c r="D475" s="51">
        <v>0</v>
      </c>
      <c r="E475" s="21">
        <v>0</v>
      </c>
      <c r="F475" s="21">
        <v>0</v>
      </c>
      <c r="G475" s="51">
        <v>0</v>
      </c>
      <c r="H475" s="21">
        <v>0</v>
      </c>
      <c r="I475" s="21">
        <v>0</v>
      </c>
      <c r="J475" s="51">
        <v>0</v>
      </c>
      <c r="K475" s="44"/>
      <c r="L475" s="21">
        <v>0</v>
      </c>
      <c r="M475" s="51">
        <v>0</v>
      </c>
      <c r="N475" s="21">
        <v>0</v>
      </c>
      <c r="O475" s="21">
        <v>0</v>
      </c>
      <c r="P475" s="51">
        <v>0</v>
      </c>
      <c r="Q475" s="21">
        <v>0</v>
      </c>
      <c r="R475" s="21">
        <v>0</v>
      </c>
      <c r="S475" s="51">
        <v>0</v>
      </c>
      <c r="T475" s="138">
        <v>2</v>
      </c>
    </row>
    <row r="476" spans="1:20" ht="16.5" hidden="1" customHeight="1" x14ac:dyDescent="0.3">
      <c r="A476" s="19" t="s">
        <v>1494</v>
      </c>
      <c r="B476" s="19" t="s">
        <v>2101</v>
      </c>
      <c r="C476" s="41">
        <v>0</v>
      </c>
      <c r="D476" s="51">
        <v>0</v>
      </c>
      <c r="E476" s="41">
        <v>0</v>
      </c>
      <c r="F476" s="41">
        <v>0</v>
      </c>
      <c r="G476" s="51">
        <v>0</v>
      </c>
      <c r="H476" s="41">
        <v>0</v>
      </c>
      <c r="I476" s="41">
        <v>0</v>
      </c>
      <c r="J476" s="51">
        <v>0</v>
      </c>
      <c r="K476" s="44"/>
      <c r="L476" s="41">
        <v>0</v>
      </c>
      <c r="M476" s="51">
        <v>0</v>
      </c>
      <c r="N476" s="41">
        <v>0</v>
      </c>
      <c r="O476" s="41">
        <v>0</v>
      </c>
      <c r="P476" s="51">
        <v>0</v>
      </c>
      <c r="Q476" s="41">
        <v>0</v>
      </c>
      <c r="R476" s="41">
        <v>0</v>
      </c>
      <c r="S476" s="51">
        <v>0</v>
      </c>
      <c r="T476" s="138">
        <v>2</v>
      </c>
    </row>
    <row r="477" spans="1:20" ht="16.5" hidden="1" customHeight="1" x14ac:dyDescent="0.3">
      <c r="B477" s="19" t="s">
        <v>394</v>
      </c>
      <c r="C477" s="57">
        <v>0</v>
      </c>
      <c r="D477" s="51">
        <v>0</v>
      </c>
      <c r="E477" s="57">
        <v>0</v>
      </c>
      <c r="F477" s="57">
        <v>0</v>
      </c>
      <c r="G477" s="51">
        <v>0</v>
      </c>
      <c r="H477" s="57">
        <v>0</v>
      </c>
      <c r="I477" s="57">
        <v>0</v>
      </c>
      <c r="J477" s="51">
        <v>0</v>
      </c>
      <c r="K477" s="44"/>
      <c r="L477" s="57">
        <v>0</v>
      </c>
      <c r="M477" s="51">
        <v>0</v>
      </c>
      <c r="N477" s="57">
        <v>0</v>
      </c>
      <c r="O477" s="57">
        <v>0</v>
      </c>
      <c r="P477" s="51">
        <v>0</v>
      </c>
      <c r="Q477" s="57">
        <v>0</v>
      </c>
      <c r="R477" s="57">
        <v>0</v>
      </c>
      <c r="S477" s="51">
        <v>0</v>
      </c>
      <c r="T477" s="138">
        <v>2</v>
      </c>
    </row>
    <row r="478" spans="1:20" ht="16.5" hidden="1" customHeight="1" x14ac:dyDescent="0.3">
      <c r="B478" s="19" t="s">
        <v>1258</v>
      </c>
      <c r="C478" s="57">
        <v>0</v>
      </c>
      <c r="D478" s="51">
        <v>0</v>
      </c>
      <c r="E478" s="57">
        <v>0</v>
      </c>
      <c r="F478" s="57">
        <v>0</v>
      </c>
      <c r="G478" s="51">
        <v>0</v>
      </c>
      <c r="H478" s="57">
        <v>0</v>
      </c>
      <c r="I478" s="57">
        <v>0</v>
      </c>
      <c r="J478" s="51">
        <v>0</v>
      </c>
      <c r="K478" s="44"/>
      <c r="L478" s="57">
        <v>0</v>
      </c>
      <c r="M478" s="51">
        <v>0</v>
      </c>
      <c r="N478" s="57">
        <v>0</v>
      </c>
      <c r="O478" s="57">
        <v>0</v>
      </c>
      <c r="P478" s="51">
        <v>0</v>
      </c>
      <c r="Q478" s="57">
        <v>0</v>
      </c>
      <c r="R478" s="57">
        <v>0</v>
      </c>
      <c r="S478" s="51">
        <v>0</v>
      </c>
      <c r="T478" s="138">
        <v>2</v>
      </c>
    </row>
    <row r="479" spans="1:20" ht="16.5" hidden="1" customHeight="1" x14ac:dyDescent="0.3">
      <c r="B479" s="19" t="s">
        <v>312</v>
      </c>
      <c r="C479" s="21"/>
      <c r="D479" s="43"/>
      <c r="E479" s="21"/>
      <c r="F479" s="21"/>
      <c r="G479" s="43"/>
      <c r="H479" s="21"/>
      <c r="I479" s="21"/>
      <c r="J479" s="43"/>
      <c r="K479" s="44"/>
      <c r="L479" s="21"/>
      <c r="M479" s="43"/>
      <c r="N479" s="21"/>
      <c r="O479" s="21"/>
      <c r="P479" s="43"/>
      <c r="Q479" s="21"/>
      <c r="R479" s="21"/>
      <c r="S479" s="43"/>
      <c r="T479" s="138">
        <v>2</v>
      </c>
    </row>
    <row r="480" spans="1:20" ht="16.5" hidden="1" customHeight="1" x14ac:dyDescent="0.3">
      <c r="A480" s="19" t="s">
        <v>1495</v>
      </c>
      <c r="B480" s="19" t="s">
        <v>2102</v>
      </c>
      <c r="C480" s="21">
        <v>0</v>
      </c>
      <c r="D480" s="51">
        <v>0</v>
      </c>
      <c r="E480" s="21">
        <v>0</v>
      </c>
      <c r="F480" s="21">
        <v>0</v>
      </c>
      <c r="G480" s="51">
        <v>0</v>
      </c>
      <c r="H480" s="21">
        <v>0</v>
      </c>
      <c r="I480" s="21">
        <v>0</v>
      </c>
      <c r="J480" s="51">
        <v>0</v>
      </c>
      <c r="K480" s="44"/>
      <c r="L480" s="21">
        <v>0</v>
      </c>
      <c r="M480" s="51">
        <v>0</v>
      </c>
      <c r="N480" s="21">
        <v>0</v>
      </c>
      <c r="O480" s="21">
        <v>0</v>
      </c>
      <c r="P480" s="51">
        <v>0</v>
      </c>
      <c r="Q480" s="21">
        <v>0</v>
      </c>
      <c r="R480" s="21">
        <v>0</v>
      </c>
      <c r="S480" s="51">
        <v>0</v>
      </c>
      <c r="T480" s="138">
        <v>2</v>
      </c>
    </row>
    <row r="481" spans="1:20" ht="16.5" hidden="1" customHeight="1" x14ac:dyDescent="0.3">
      <c r="A481" s="19" t="s">
        <v>1496</v>
      </c>
      <c r="B481" s="19" t="s">
        <v>2103</v>
      </c>
      <c r="C481" s="21">
        <v>0</v>
      </c>
      <c r="D481" s="51">
        <v>0</v>
      </c>
      <c r="E481" s="21">
        <v>0</v>
      </c>
      <c r="F481" s="21">
        <v>0</v>
      </c>
      <c r="G481" s="51">
        <v>0</v>
      </c>
      <c r="H481" s="21">
        <v>0</v>
      </c>
      <c r="I481" s="21">
        <v>0</v>
      </c>
      <c r="J481" s="51">
        <v>0</v>
      </c>
      <c r="K481" s="44"/>
      <c r="L481" s="21">
        <v>0</v>
      </c>
      <c r="M481" s="51">
        <v>0</v>
      </c>
      <c r="N481" s="21">
        <v>0</v>
      </c>
      <c r="O481" s="21">
        <v>0</v>
      </c>
      <c r="P481" s="51">
        <v>0</v>
      </c>
      <c r="Q481" s="21">
        <v>0</v>
      </c>
      <c r="R481" s="21">
        <v>0</v>
      </c>
      <c r="S481" s="51">
        <v>0</v>
      </c>
      <c r="T481" s="138">
        <v>2</v>
      </c>
    </row>
    <row r="482" spans="1:20" ht="16.5" hidden="1" customHeight="1" x14ac:dyDescent="0.3">
      <c r="A482" s="19" t="s">
        <v>1497</v>
      </c>
      <c r="B482" s="19" t="s">
        <v>2104</v>
      </c>
      <c r="C482" s="21">
        <v>0</v>
      </c>
      <c r="D482" s="51">
        <v>0</v>
      </c>
      <c r="E482" s="21">
        <v>0</v>
      </c>
      <c r="F482" s="21">
        <v>0</v>
      </c>
      <c r="G482" s="51">
        <v>0</v>
      </c>
      <c r="H482" s="21">
        <v>0</v>
      </c>
      <c r="I482" s="21">
        <v>0</v>
      </c>
      <c r="J482" s="51">
        <v>0</v>
      </c>
      <c r="K482" s="44"/>
      <c r="L482" s="21">
        <v>0</v>
      </c>
      <c r="M482" s="51">
        <v>0</v>
      </c>
      <c r="N482" s="21">
        <v>0</v>
      </c>
      <c r="O482" s="21">
        <v>0</v>
      </c>
      <c r="P482" s="51">
        <v>0</v>
      </c>
      <c r="Q482" s="21">
        <v>0</v>
      </c>
      <c r="R482" s="21">
        <v>0</v>
      </c>
      <c r="S482" s="51">
        <v>0</v>
      </c>
      <c r="T482" s="138">
        <v>2</v>
      </c>
    </row>
    <row r="483" spans="1:20" ht="16.5" hidden="1" customHeight="1" x14ac:dyDescent="0.3">
      <c r="A483" s="19" t="s">
        <v>1498</v>
      </c>
      <c r="B483" s="19" t="s">
        <v>2105</v>
      </c>
      <c r="C483" s="21">
        <v>0</v>
      </c>
      <c r="D483" s="51">
        <v>0</v>
      </c>
      <c r="E483" s="21">
        <v>0</v>
      </c>
      <c r="F483" s="21">
        <v>0</v>
      </c>
      <c r="G483" s="51">
        <v>0</v>
      </c>
      <c r="H483" s="21">
        <v>0</v>
      </c>
      <c r="I483" s="21">
        <v>0</v>
      </c>
      <c r="J483" s="51">
        <v>0</v>
      </c>
      <c r="K483" s="44"/>
      <c r="L483" s="21">
        <v>0</v>
      </c>
      <c r="M483" s="51">
        <v>0</v>
      </c>
      <c r="N483" s="21">
        <v>0</v>
      </c>
      <c r="O483" s="21">
        <v>0</v>
      </c>
      <c r="P483" s="51">
        <v>0</v>
      </c>
      <c r="Q483" s="21">
        <v>0</v>
      </c>
      <c r="R483" s="21">
        <v>0</v>
      </c>
      <c r="S483" s="51">
        <v>0</v>
      </c>
      <c r="T483" s="138">
        <v>2</v>
      </c>
    </row>
    <row r="484" spans="1:20" ht="16.5" hidden="1" customHeight="1" x14ac:dyDescent="0.3">
      <c r="A484" s="19" t="s">
        <v>1499</v>
      </c>
      <c r="B484" s="19" t="s">
        <v>2106</v>
      </c>
      <c r="C484" s="21">
        <v>0</v>
      </c>
      <c r="D484" s="51">
        <v>0</v>
      </c>
      <c r="E484" s="21">
        <v>0</v>
      </c>
      <c r="F484" s="21">
        <v>0</v>
      </c>
      <c r="G484" s="51">
        <v>0</v>
      </c>
      <c r="H484" s="21">
        <v>0</v>
      </c>
      <c r="I484" s="21">
        <v>0</v>
      </c>
      <c r="J484" s="51">
        <v>0</v>
      </c>
      <c r="K484" s="44"/>
      <c r="L484" s="21">
        <v>0</v>
      </c>
      <c r="M484" s="51">
        <v>0</v>
      </c>
      <c r="N484" s="21">
        <v>0</v>
      </c>
      <c r="O484" s="21">
        <v>0</v>
      </c>
      <c r="P484" s="51">
        <v>0</v>
      </c>
      <c r="Q484" s="21">
        <v>0</v>
      </c>
      <c r="R484" s="21">
        <v>0</v>
      </c>
      <c r="S484" s="51">
        <v>0</v>
      </c>
      <c r="T484" s="138">
        <v>2</v>
      </c>
    </row>
    <row r="485" spans="1:20" ht="16.5" hidden="1" customHeight="1" x14ac:dyDescent="0.3">
      <c r="A485" s="19" t="s">
        <v>1500</v>
      </c>
      <c r="B485" s="19" t="s">
        <v>2107</v>
      </c>
      <c r="C485" s="21">
        <v>0</v>
      </c>
      <c r="D485" s="51">
        <v>0</v>
      </c>
      <c r="E485" s="21">
        <v>0</v>
      </c>
      <c r="F485" s="21">
        <v>0</v>
      </c>
      <c r="G485" s="51">
        <v>0</v>
      </c>
      <c r="H485" s="21">
        <v>0</v>
      </c>
      <c r="I485" s="21">
        <v>0</v>
      </c>
      <c r="J485" s="51">
        <v>0</v>
      </c>
      <c r="K485" s="44"/>
      <c r="L485" s="21">
        <v>0</v>
      </c>
      <c r="M485" s="51">
        <v>0</v>
      </c>
      <c r="N485" s="21">
        <v>0</v>
      </c>
      <c r="O485" s="21">
        <v>0</v>
      </c>
      <c r="P485" s="51">
        <v>0</v>
      </c>
      <c r="Q485" s="21">
        <v>0</v>
      </c>
      <c r="R485" s="21">
        <v>0</v>
      </c>
      <c r="S485" s="51">
        <v>0</v>
      </c>
      <c r="T485" s="138">
        <v>2</v>
      </c>
    </row>
    <row r="486" spans="1:20" ht="16.5" hidden="1" customHeight="1" x14ac:dyDescent="0.3">
      <c r="A486" s="19" t="s">
        <v>1501</v>
      </c>
      <c r="B486" s="19" t="s">
        <v>2108</v>
      </c>
      <c r="C486" s="21">
        <v>0</v>
      </c>
      <c r="D486" s="51">
        <v>0</v>
      </c>
      <c r="E486" s="21">
        <v>0</v>
      </c>
      <c r="F486" s="21">
        <v>0</v>
      </c>
      <c r="G486" s="51">
        <v>0</v>
      </c>
      <c r="H486" s="21">
        <v>0</v>
      </c>
      <c r="I486" s="21">
        <v>0</v>
      </c>
      <c r="J486" s="51">
        <v>0</v>
      </c>
      <c r="K486" s="44"/>
      <c r="L486" s="21">
        <v>0</v>
      </c>
      <c r="M486" s="51">
        <v>0</v>
      </c>
      <c r="N486" s="21">
        <v>0</v>
      </c>
      <c r="O486" s="21">
        <v>0</v>
      </c>
      <c r="P486" s="51">
        <v>0</v>
      </c>
      <c r="Q486" s="21">
        <v>0</v>
      </c>
      <c r="R486" s="21">
        <v>0</v>
      </c>
      <c r="S486" s="51">
        <v>0</v>
      </c>
      <c r="T486" s="138">
        <v>2</v>
      </c>
    </row>
    <row r="487" spans="1:20" ht="16.5" hidden="1" customHeight="1" x14ac:dyDescent="0.3">
      <c r="A487" s="19" t="s">
        <v>1502</v>
      </c>
      <c r="B487" s="19" t="s">
        <v>2109</v>
      </c>
      <c r="C487" s="21">
        <v>0</v>
      </c>
      <c r="D487" s="51">
        <v>0</v>
      </c>
      <c r="E487" s="21">
        <v>0</v>
      </c>
      <c r="F487" s="21">
        <v>0</v>
      </c>
      <c r="G487" s="51">
        <v>0</v>
      </c>
      <c r="H487" s="21">
        <v>0</v>
      </c>
      <c r="I487" s="21">
        <v>0</v>
      </c>
      <c r="J487" s="51">
        <v>0</v>
      </c>
      <c r="K487" s="44"/>
      <c r="L487" s="21">
        <v>0</v>
      </c>
      <c r="M487" s="51">
        <v>0</v>
      </c>
      <c r="N487" s="21">
        <v>0</v>
      </c>
      <c r="O487" s="21">
        <v>0</v>
      </c>
      <c r="P487" s="51">
        <v>0</v>
      </c>
      <c r="Q487" s="21">
        <v>0</v>
      </c>
      <c r="R487" s="21">
        <v>0</v>
      </c>
      <c r="S487" s="51">
        <v>0</v>
      </c>
      <c r="T487" s="138">
        <v>2</v>
      </c>
    </row>
    <row r="488" spans="1:20" ht="16.5" hidden="1" customHeight="1" x14ac:dyDescent="0.3">
      <c r="A488" s="19" t="s">
        <v>1503</v>
      </c>
      <c r="B488" s="19" t="s">
        <v>2110</v>
      </c>
      <c r="C488" s="21">
        <v>0</v>
      </c>
      <c r="D488" s="51">
        <v>0</v>
      </c>
      <c r="E488" s="21">
        <v>0</v>
      </c>
      <c r="F488" s="21">
        <v>0</v>
      </c>
      <c r="G488" s="51">
        <v>0</v>
      </c>
      <c r="H488" s="21">
        <v>0</v>
      </c>
      <c r="I488" s="21">
        <v>0</v>
      </c>
      <c r="J488" s="51">
        <v>0</v>
      </c>
      <c r="K488" s="44"/>
      <c r="L488" s="21">
        <v>0</v>
      </c>
      <c r="M488" s="51">
        <v>0</v>
      </c>
      <c r="N488" s="21">
        <v>0</v>
      </c>
      <c r="O488" s="21">
        <v>0</v>
      </c>
      <c r="P488" s="51">
        <v>0</v>
      </c>
      <c r="Q488" s="21">
        <v>0</v>
      </c>
      <c r="R488" s="21">
        <v>0</v>
      </c>
      <c r="S488" s="51">
        <v>0</v>
      </c>
      <c r="T488" s="138">
        <v>2</v>
      </c>
    </row>
    <row r="489" spans="1:20" ht="16.5" hidden="1" customHeight="1" x14ac:dyDescent="0.3">
      <c r="A489" s="19" t="s">
        <v>1504</v>
      </c>
      <c r="B489" s="19" t="s">
        <v>2111</v>
      </c>
      <c r="C489" s="21">
        <v>0</v>
      </c>
      <c r="D489" s="51">
        <v>0</v>
      </c>
      <c r="E489" s="21">
        <v>0</v>
      </c>
      <c r="F489" s="21">
        <v>0</v>
      </c>
      <c r="G489" s="51">
        <v>0</v>
      </c>
      <c r="H489" s="21">
        <v>0</v>
      </c>
      <c r="I489" s="21">
        <v>0</v>
      </c>
      <c r="J489" s="51">
        <v>0</v>
      </c>
      <c r="K489" s="44"/>
      <c r="L489" s="21">
        <v>0</v>
      </c>
      <c r="M489" s="51">
        <v>0</v>
      </c>
      <c r="N489" s="21">
        <v>0</v>
      </c>
      <c r="O489" s="21">
        <v>0</v>
      </c>
      <c r="P489" s="51">
        <v>0</v>
      </c>
      <c r="Q489" s="21">
        <v>0</v>
      </c>
      <c r="R489" s="21">
        <v>0</v>
      </c>
      <c r="S489" s="51">
        <v>0</v>
      </c>
      <c r="T489" s="138">
        <v>2</v>
      </c>
    </row>
    <row r="490" spans="1:20" ht="16.5" hidden="1" customHeight="1" x14ac:dyDescent="0.3">
      <c r="A490" s="19" t="s">
        <v>1505</v>
      </c>
      <c r="B490" s="19" t="s">
        <v>2112</v>
      </c>
      <c r="C490" s="21">
        <v>0</v>
      </c>
      <c r="D490" s="51">
        <v>0</v>
      </c>
      <c r="E490" s="21">
        <v>0</v>
      </c>
      <c r="F490" s="21">
        <v>0</v>
      </c>
      <c r="G490" s="51">
        <v>0</v>
      </c>
      <c r="H490" s="21">
        <v>0</v>
      </c>
      <c r="I490" s="21">
        <v>0</v>
      </c>
      <c r="J490" s="51">
        <v>0</v>
      </c>
      <c r="K490" s="44"/>
      <c r="L490" s="21">
        <v>0</v>
      </c>
      <c r="M490" s="51">
        <v>0</v>
      </c>
      <c r="N490" s="21">
        <v>0</v>
      </c>
      <c r="O490" s="21">
        <v>0</v>
      </c>
      <c r="P490" s="51">
        <v>0</v>
      </c>
      <c r="Q490" s="21">
        <v>0</v>
      </c>
      <c r="R490" s="21">
        <v>0</v>
      </c>
      <c r="S490" s="51">
        <v>0</v>
      </c>
      <c r="T490" s="138">
        <v>2</v>
      </c>
    </row>
    <row r="491" spans="1:20" ht="16.5" hidden="1" customHeight="1" x14ac:dyDescent="0.3">
      <c r="A491" s="19" t="s">
        <v>1506</v>
      </c>
      <c r="B491" s="19" t="s">
        <v>2113</v>
      </c>
      <c r="C491" s="21">
        <v>0</v>
      </c>
      <c r="D491" s="51">
        <v>0</v>
      </c>
      <c r="E491" s="21">
        <v>0</v>
      </c>
      <c r="F491" s="21">
        <v>0</v>
      </c>
      <c r="G491" s="51">
        <v>0</v>
      </c>
      <c r="H491" s="21">
        <v>0</v>
      </c>
      <c r="I491" s="21">
        <v>0</v>
      </c>
      <c r="J491" s="51">
        <v>0</v>
      </c>
      <c r="K491" s="44"/>
      <c r="L491" s="21">
        <v>0</v>
      </c>
      <c r="M491" s="51">
        <v>0</v>
      </c>
      <c r="N491" s="21">
        <v>0</v>
      </c>
      <c r="O491" s="21">
        <v>0</v>
      </c>
      <c r="P491" s="51">
        <v>0</v>
      </c>
      <c r="Q491" s="21">
        <v>0</v>
      </c>
      <c r="R491" s="21">
        <v>0</v>
      </c>
      <c r="S491" s="51">
        <v>0</v>
      </c>
      <c r="T491" s="138">
        <v>2</v>
      </c>
    </row>
    <row r="492" spans="1:20" ht="16.5" hidden="1" customHeight="1" x14ac:dyDescent="0.3">
      <c r="A492" s="19" t="s">
        <v>1507</v>
      </c>
      <c r="B492" s="19" t="s">
        <v>2114</v>
      </c>
      <c r="C492" s="21">
        <v>0</v>
      </c>
      <c r="D492" s="51">
        <v>0</v>
      </c>
      <c r="E492" s="21">
        <v>0</v>
      </c>
      <c r="F492" s="21">
        <v>0</v>
      </c>
      <c r="G492" s="51">
        <v>0</v>
      </c>
      <c r="H492" s="21">
        <v>0</v>
      </c>
      <c r="I492" s="21">
        <v>0</v>
      </c>
      <c r="J492" s="51">
        <v>0</v>
      </c>
      <c r="K492" s="44"/>
      <c r="L492" s="21">
        <v>0</v>
      </c>
      <c r="M492" s="51">
        <v>0</v>
      </c>
      <c r="N492" s="21">
        <v>0</v>
      </c>
      <c r="O492" s="21">
        <v>0</v>
      </c>
      <c r="P492" s="51">
        <v>0</v>
      </c>
      <c r="Q492" s="21">
        <v>0</v>
      </c>
      <c r="R492" s="21">
        <v>0</v>
      </c>
      <c r="S492" s="51">
        <v>0</v>
      </c>
      <c r="T492" s="138">
        <v>2</v>
      </c>
    </row>
    <row r="493" spans="1:20" ht="16.5" hidden="1" customHeight="1" x14ac:dyDescent="0.3">
      <c r="B493" s="19" t="s">
        <v>414</v>
      </c>
      <c r="C493" s="45">
        <v>0</v>
      </c>
      <c r="D493" s="51">
        <v>0</v>
      </c>
      <c r="E493" s="45">
        <v>0</v>
      </c>
      <c r="F493" s="45">
        <v>0</v>
      </c>
      <c r="G493" s="51">
        <v>0</v>
      </c>
      <c r="H493" s="45">
        <v>0</v>
      </c>
      <c r="I493" s="45">
        <v>0</v>
      </c>
      <c r="J493" s="51">
        <v>0</v>
      </c>
      <c r="K493" s="44"/>
      <c r="L493" s="45">
        <v>0</v>
      </c>
      <c r="M493" s="51">
        <v>0</v>
      </c>
      <c r="N493" s="45">
        <v>0</v>
      </c>
      <c r="O493" s="45">
        <v>0</v>
      </c>
      <c r="P493" s="51">
        <v>0</v>
      </c>
      <c r="Q493" s="45">
        <v>0</v>
      </c>
      <c r="R493" s="45">
        <v>0</v>
      </c>
      <c r="S493" s="51">
        <v>0</v>
      </c>
      <c r="T493" s="138">
        <v>2</v>
      </c>
    </row>
    <row r="494" spans="1:20" ht="16.5" hidden="1" customHeight="1" x14ac:dyDescent="0.3">
      <c r="B494" s="19" t="s">
        <v>416</v>
      </c>
      <c r="C494" s="21">
        <v>0</v>
      </c>
      <c r="D494" s="51">
        <v>0</v>
      </c>
      <c r="E494" s="21">
        <v>0</v>
      </c>
      <c r="F494" s="21">
        <v>0</v>
      </c>
      <c r="G494" s="51">
        <v>0</v>
      </c>
      <c r="H494" s="21">
        <v>0</v>
      </c>
      <c r="I494" s="21">
        <v>0</v>
      </c>
      <c r="J494" s="51">
        <v>0</v>
      </c>
      <c r="K494" s="44"/>
      <c r="L494" s="21">
        <v>0</v>
      </c>
      <c r="M494" s="51">
        <v>0</v>
      </c>
      <c r="N494" s="21">
        <v>0</v>
      </c>
      <c r="O494" s="21">
        <v>0</v>
      </c>
      <c r="P494" s="51">
        <v>0</v>
      </c>
      <c r="Q494" s="21">
        <v>0</v>
      </c>
      <c r="R494" s="21">
        <v>0</v>
      </c>
      <c r="S494" s="51">
        <v>0</v>
      </c>
      <c r="T494" s="138">
        <v>2</v>
      </c>
    </row>
    <row r="495" spans="1:20" ht="16.5" hidden="1" customHeight="1" x14ac:dyDescent="0.3">
      <c r="C495" s="21"/>
      <c r="D495" s="43"/>
      <c r="E495" s="21"/>
      <c r="F495" s="21"/>
      <c r="G495" s="43"/>
      <c r="H495" s="21"/>
      <c r="I495" s="21"/>
      <c r="J495" s="43"/>
      <c r="K495" s="44"/>
      <c r="L495" s="21"/>
      <c r="M495" s="43"/>
      <c r="N495" s="21"/>
      <c r="O495" s="21"/>
      <c r="P495" s="43"/>
      <c r="Q495" s="21"/>
      <c r="R495" s="21"/>
      <c r="S495" s="43"/>
      <c r="T495" s="138">
        <v>2</v>
      </c>
    </row>
    <row r="496" spans="1:20" ht="16.5" customHeight="1" x14ac:dyDescent="0.35">
      <c r="B496" s="30" t="s">
        <v>518</v>
      </c>
      <c r="C496" s="21"/>
      <c r="D496" s="43"/>
      <c r="E496" s="21"/>
      <c r="F496" s="21"/>
      <c r="G496" s="43"/>
      <c r="H496" s="21"/>
      <c r="I496" s="21"/>
      <c r="J496" s="43"/>
      <c r="K496" s="44"/>
      <c r="L496" s="21"/>
      <c r="M496" s="43"/>
      <c r="N496" s="21"/>
      <c r="O496" s="21"/>
      <c r="P496" s="43"/>
      <c r="Q496" s="21"/>
      <c r="R496" s="21"/>
      <c r="S496" s="43"/>
      <c r="T496" s="138">
        <v>1</v>
      </c>
    </row>
    <row r="497" spans="1:20" ht="16.5" customHeight="1" x14ac:dyDescent="0.3">
      <c r="A497" s="19" t="s">
        <v>519</v>
      </c>
      <c r="B497" s="19" t="s">
        <v>1565</v>
      </c>
      <c r="C497" s="21">
        <v>11592.279999999999</v>
      </c>
      <c r="D497" s="55">
        <v>6.1693879723257048</v>
      </c>
      <c r="E497" s="21">
        <v>12307</v>
      </c>
      <c r="F497" s="21">
        <v>714.72000000000116</v>
      </c>
      <c r="G497" s="55">
        <v>6.2219413549039437</v>
      </c>
      <c r="H497" s="21">
        <v>12265.57</v>
      </c>
      <c r="I497" s="21">
        <v>673.29000000000087</v>
      </c>
      <c r="J497" s="55">
        <v>12.56718237704918</v>
      </c>
      <c r="K497" s="44"/>
      <c r="L497" s="21">
        <v>124853.83</v>
      </c>
      <c r="M497" s="55">
        <v>4.8933501861650006</v>
      </c>
      <c r="N497" s="21">
        <v>144556</v>
      </c>
      <c r="O497" s="21">
        <v>19702.169999999998</v>
      </c>
      <c r="P497" s="55">
        <v>5.4142851792201956</v>
      </c>
      <c r="Q497" s="21">
        <v>105349.20999999999</v>
      </c>
      <c r="R497" s="21">
        <v>-19504.62000000001</v>
      </c>
      <c r="S497" s="55">
        <v>7.5152810671993144</v>
      </c>
      <c r="T497" s="138">
        <v>1</v>
      </c>
    </row>
    <row r="498" spans="1:20" ht="16.5" hidden="1" customHeight="1" x14ac:dyDescent="0.3">
      <c r="A498" s="19" t="s">
        <v>520</v>
      </c>
      <c r="B498" s="19" t="s">
        <v>2115</v>
      </c>
      <c r="C498" s="21">
        <v>0</v>
      </c>
      <c r="D498" s="55">
        <v>0</v>
      </c>
      <c r="E498" s="21">
        <v>0</v>
      </c>
      <c r="F498" s="21">
        <v>0</v>
      </c>
      <c r="G498" s="55">
        <v>0</v>
      </c>
      <c r="H498" s="21">
        <v>0</v>
      </c>
      <c r="I498" s="21">
        <v>0</v>
      </c>
      <c r="J498" s="55">
        <v>0</v>
      </c>
      <c r="K498" s="44"/>
      <c r="L498" s="21">
        <v>0</v>
      </c>
      <c r="M498" s="55">
        <v>0</v>
      </c>
      <c r="N498" s="21">
        <v>0</v>
      </c>
      <c r="O498" s="21">
        <v>0</v>
      </c>
      <c r="P498" s="55">
        <v>0</v>
      </c>
      <c r="Q498" s="21">
        <v>0</v>
      </c>
      <c r="R498" s="21">
        <v>0</v>
      </c>
      <c r="S498" s="55">
        <v>0</v>
      </c>
      <c r="T498" s="138">
        <v>2</v>
      </c>
    </row>
    <row r="499" spans="1:20" ht="16.5" hidden="1" customHeight="1" x14ac:dyDescent="0.3">
      <c r="A499" s="19" t="s">
        <v>2116</v>
      </c>
      <c r="B499" s="19" t="s">
        <v>2117</v>
      </c>
      <c r="C499" s="21">
        <v>0</v>
      </c>
      <c r="D499" s="55">
        <v>0</v>
      </c>
      <c r="E499" s="21">
        <v>0</v>
      </c>
      <c r="F499" s="21">
        <v>0</v>
      </c>
      <c r="G499" s="55">
        <v>0</v>
      </c>
      <c r="H499" s="21">
        <v>0</v>
      </c>
      <c r="I499" s="21">
        <v>0</v>
      </c>
      <c r="J499" s="55">
        <v>0</v>
      </c>
      <c r="K499" s="44"/>
      <c r="L499" s="21">
        <v>0</v>
      </c>
      <c r="M499" s="55">
        <v>0</v>
      </c>
      <c r="N499" s="21">
        <v>0</v>
      </c>
      <c r="O499" s="21">
        <v>0</v>
      </c>
      <c r="P499" s="55">
        <v>0</v>
      </c>
      <c r="Q499" s="21">
        <v>0</v>
      </c>
      <c r="R499" s="21">
        <v>0</v>
      </c>
      <c r="S499" s="55">
        <v>0</v>
      </c>
      <c r="T499" s="138">
        <v>2</v>
      </c>
    </row>
    <row r="500" spans="1:20" ht="16.5" hidden="1" customHeight="1" x14ac:dyDescent="0.3">
      <c r="A500" s="19" t="s">
        <v>521</v>
      </c>
      <c r="B500" s="19" t="s">
        <v>2118</v>
      </c>
      <c r="C500" s="21">
        <v>0</v>
      </c>
      <c r="D500" s="55">
        <v>0</v>
      </c>
      <c r="E500" s="21">
        <v>0</v>
      </c>
      <c r="F500" s="21">
        <v>0</v>
      </c>
      <c r="G500" s="55">
        <v>0</v>
      </c>
      <c r="H500" s="21">
        <v>0</v>
      </c>
      <c r="I500" s="21">
        <v>0</v>
      </c>
      <c r="J500" s="55">
        <v>0</v>
      </c>
      <c r="K500" s="44"/>
      <c r="L500" s="21">
        <v>0</v>
      </c>
      <c r="M500" s="55">
        <v>0</v>
      </c>
      <c r="N500" s="21">
        <v>0</v>
      </c>
      <c r="O500" s="21">
        <v>0</v>
      </c>
      <c r="P500" s="55">
        <v>0</v>
      </c>
      <c r="Q500" s="21">
        <v>0</v>
      </c>
      <c r="R500" s="21">
        <v>0</v>
      </c>
      <c r="S500" s="55">
        <v>0</v>
      </c>
      <c r="T500" s="138">
        <v>2</v>
      </c>
    </row>
    <row r="501" spans="1:20" ht="16.5" hidden="1" customHeight="1" x14ac:dyDescent="0.3">
      <c r="A501" s="19" t="s">
        <v>522</v>
      </c>
      <c r="B501" s="19" t="s">
        <v>2119</v>
      </c>
      <c r="C501" s="21">
        <v>0</v>
      </c>
      <c r="D501" s="55">
        <v>0</v>
      </c>
      <c r="E501" s="21">
        <v>0</v>
      </c>
      <c r="F501" s="21">
        <v>0</v>
      </c>
      <c r="G501" s="55">
        <v>0</v>
      </c>
      <c r="H501" s="21">
        <v>0</v>
      </c>
      <c r="I501" s="21">
        <v>0</v>
      </c>
      <c r="J501" s="55">
        <v>0</v>
      </c>
      <c r="K501" s="44"/>
      <c r="L501" s="21">
        <v>0</v>
      </c>
      <c r="M501" s="55">
        <v>0</v>
      </c>
      <c r="N501" s="21">
        <v>0</v>
      </c>
      <c r="O501" s="21">
        <v>0</v>
      </c>
      <c r="P501" s="55">
        <v>0</v>
      </c>
      <c r="Q501" s="21">
        <v>0</v>
      </c>
      <c r="R501" s="21">
        <v>0</v>
      </c>
      <c r="S501" s="55">
        <v>0</v>
      </c>
      <c r="T501" s="138">
        <v>2</v>
      </c>
    </row>
    <row r="502" spans="1:20" ht="16.5" hidden="1" customHeight="1" x14ac:dyDescent="0.3">
      <c r="A502" s="19" t="s">
        <v>1196</v>
      </c>
      <c r="B502" s="19" t="s">
        <v>2120</v>
      </c>
      <c r="C502" s="21">
        <v>0</v>
      </c>
      <c r="D502" s="55">
        <v>0</v>
      </c>
      <c r="E502" s="21">
        <v>0</v>
      </c>
      <c r="F502" s="21">
        <v>0</v>
      </c>
      <c r="G502" s="55">
        <v>0</v>
      </c>
      <c r="H502" s="21">
        <v>0</v>
      </c>
      <c r="I502" s="21">
        <v>0</v>
      </c>
      <c r="J502" s="55">
        <v>0</v>
      </c>
      <c r="K502" s="44"/>
      <c r="L502" s="21">
        <v>0</v>
      </c>
      <c r="M502" s="55">
        <v>0</v>
      </c>
      <c r="N502" s="21">
        <v>0</v>
      </c>
      <c r="O502" s="21">
        <v>0</v>
      </c>
      <c r="P502" s="55">
        <v>0</v>
      </c>
      <c r="Q502" s="21">
        <v>0</v>
      </c>
      <c r="R502" s="21">
        <v>0</v>
      </c>
      <c r="S502" s="55">
        <v>0</v>
      </c>
      <c r="T502" s="138">
        <v>2</v>
      </c>
    </row>
    <row r="503" spans="1:20" ht="16.5" hidden="1" customHeight="1" x14ac:dyDescent="0.3">
      <c r="A503" s="19" t="s">
        <v>1197</v>
      </c>
      <c r="B503" s="19" t="s">
        <v>2121</v>
      </c>
      <c r="C503" s="21">
        <v>0</v>
      </c>
      <c r="D503" s="55">
        <v>0</v>
      </c>
      <c r="E503" s="21">
        <v>0</v>
      </c>
      <c r="F503" s="21">
        <v>0</v>
      </c>
      <c r="G503" s="55">
        <v>0</v>
      </c>
      <c r="H503" s="21">
        <v>0</v>
      </c>
      <c r="I503" s="21">
        <v>0</v>
      </c>
      <c r="J503" s="55">
        <v>0</v>
      </c>
      <c r="K503" s="44"/>
      <c r="L503" s="21">
        <v>0</v>
      </c>
      <c r="M503" s="55">
        <v>0</v>
      </c>
      <c r="N503" s="21">
        <v>0</v>
      </c>
      <c r="O503" s="21">
        <v>0</v>
      </c>
      <c r="P503" s="55">
        <v>0</v>
      </c>
      <c r="Q503" s="21">
        <v>0</v>
      </c>
      <c r="R503" s="21">
        <v>0</v>
      </c>
      <c r="S503" s="55">
        <v>0</v>
      </c>
      <c r="T503" s="138">
        <v>2</v>
      </c>
    </row>
    <row r="504" spans="1:20" ht="16.5" hidden="1" customHeight="1" x14ac:dyDescent="0.3">
      <c r="A504" s="19" t="s">
        <v>523</v>
      </c>
      <c r="B504" s="19" t="s">
        <v>2122</v>
      </c>
      <c r="C504" s="21">
        <v>0</v>
      </c>
      <c r="D504" s="55">
        <v>0</v>
      </c>
      <c r="E504" s="21">
        <v>0</v>
      </c>
      <c r="F504" s="21">
        <v>0</v>
      </c>
      <c r="G504" s="55">
        <v>0</v>
      </c>
      <c r="H504" s="21">
        <v>0</v>
      </c>
      <c r="I504" s="21">
        <v>0</v>
      </c>
      <c r="J504" s="55">
        <v>0</v>
      </c>
      <c r="K504" s="44"/>
      <c r="L504" s="21">
        <v>0</v>
      </c>
      <c r="M504" s="55">
        <v>0</v>
      </c>
      <c r="N504" s="21">
        <v>0</v>
      </c>
      <c r="O504" s="21">
        <v>0</v>
      </c>
      <c r="P504" s="55">
        <v>0</v>
      </c>
      <c r="Q504" s="21">
        <v>0</v>
      </c>
      <c r="R504" s="21">
        <v>0</v>
      </c>
      <c r="S504" s="55">
        <v>0</v>
      </c>
      <c r="T504" s="138">
        <v>2</v>
      </c>
    </row>
    <row r="505" spans="1:20" ht="16.5" hidden="1" customHeight="1" x14ac:dyDescent="0.3">
      <c r="A505" s="19" t="s">
        <v>524</v>
      </c>
      <c r="B505" s="19" t="s">
        <v>2123</v>
      </c>
      <c r="C505" s="41">
        <v>0</v>
      </c>
      <c r="D505" s="55">
        <v>0</v>
      </c>
      <c r="E505" s="41">
        <v>0</v>
      </c>
      <c r="F505" s="41">
        <v>0</v>
      </c>
      <c r="G505" s="55">
        <v>0</v>
      </c>
      <c r="H505" s="41">
        <v>0</v>
      </c>
      <c r="I505" s="41">
        <v>0</v>
      </c>
      <c r="J505" s="55">
        <v>0</v>
      </c>
      <c r="K505" s="44"/>
      <c r="L505" s="41">
        <v>0</v>
      </c>
      <c r="M505" s="55">
        <v>0</v>
      </c>
      <c r="N505" s="41">
        <v>0</v>
      </c>
      <c r="O505" s="41">
        <v>0</v>
      </c>
      <c r="P505" s="55">
        <v>0</v>
      </c>
      <c r="Q505" s="41">
        <v>0</v>
      </c>
      <c r="R505" s="41">
        <v>0</v>
      </c>
      <c r="S505" s="55">
        <v>0</v>
      </c>
      <c r="T505" s="138">
        <v>2</v>
      </c>
    </row>
    <row r="506" spans="1:20" ht="16.5" customHeight="1" x14ac:dyDescent="0.3">
      <c r="B506" s="19" t="s">
        <v>525</v>
      </c>
      <c r="C506" s="57">
        <v>11592.279999999999</v>
      </c>
      <c r="D506" s="55">
        <v>6.1693879723257048</v>
      </c>
      <c r="E506" s="57">
        <v>12307</v>
      </c>
      <c r="F506" s="57">
        <v>714.72000000000116</v>
      </c>
      <c r="G506" s="55">
        <v>6.2219413549039437</v>
      </c>
      <c r="H506" s="57">
        <v>12265.57</v>
      </c>
      <c r="I506" s="57">
        <v>673.29000000000087</v>
      </c>
      <c r="J506" s="55">
        <v>12.56718237704918</v>
      </c>
      <c r="K506" s="44"/>
      <c r="L506" s="57">
        <v>124853.83</v>
      </c>
      <c r="M506" s="55">
        <v>4.8933501861650006</v>
      </c>
      <c r="N506" s="57">
        <v>144556</v>
      </c>
      <c r="O506" s="57">
        <v>19702.169999999998</v>
      </c>
      <c r="P506" s="55">
        <v>5.4142851792201956</v>
      </c>
      <c r="Q506" s="57">
        <v>105349.20999999999</v>
      </c>
      <c r="R506" s="57">
        <v>-19504.62000000001</v>
      </c>
      <c r="S506" s="55">
        <v>7.5152810671993144</v>
      </c>
      <c r="T506" s="138">
        <v>1</v>
      </c>
    </row>
    <row r="507" spans="1:20" ht="16.5" customHeight="1" x14ac:dyDescent="0.3">
      <c r="B507" s="19" t="s">
        <v>312</v>
      </c>
      <c r="C507" s="21"/>
      <c r="D507" s="43"/>
      <c r="E507" s="21"/>
      <c r="F507" s="21"/>
      <c r="G507" s="55"/>
      <c r="H507" s="21"/>
      <c r="I507" s="21"/>
      <c r="J507" s="55"/>
      <c r="K507" s="44"/>
      <c r="L507" s="21"/>
      <c r="M507" s="43"/>
      <c r="N507" s="21"/>
      <c r="O507" s="21"/>
      <c r="P507" s="55"/>
      <c r="Q507" s="21"/>
      <c r="R507" s="21"/>
      <c r="S507" s="55"/>
      <c r="T507" s="138">
        <v>1</v>
      </c>
    </row>
    <row r="508" spans="1:20" ht="16.5" customHeight="1" x14ac:dyDescent="0.3">
      <c r="A508" s="19" t="s">
        <v>526</v>
      </c>
      <c r="B508" s="19" t="s">
        <v>527</v>
      </c>
      <c r="C508" s="21">
        <v>0</v>
      </c>
      <c r="D508" s="55">
        <v>0</v>
      </c>
      <c r="E508" s="21">
        <v>0</v>
      </c>
      <c r="F508" s="21">
        <v>0</v>
      </c>
      <c r="G508" s="55">
        <v>0</v>
      </c>
      <c r="H508" s="21">
        <v>0</v>
      </c>
      <c r="I508" s="21">
        <v>0</v>
      </c>
      <c r="J508" s="55">
        <v>0</v>
      </c>
      <c r="K508" s="44"/>
      <c r="L508" s="21">
        <v>1973.0700000000002</v>
      </c>
      <c r="M508" s="55">
        <v>7.732980599647267E-2</v>
      </c>
      <c r="N508" s="21">
        <v>0</v>
      </c>
      <c r="O508" s="21">
        <v>-1973.0700000000002</v>
      </c>
      <c r="P508" s="55">
        <v>0</v>
      </c>
      <c r="Q508" s="21">
        <v>1219.23</v>
      </c>
      <c r="R508" s="21">
        <v>-753.84000000000015</v>
      </c>
      <c r="S508" s="55">
        <v>8.6976030817520339E-2</v>
      </c>
      <c r="T508" s="138">
        <v>1</v>
      </c>
    </row>
    <row r="509" spans="1:20" ht="16.5" hidden="1" customHeight="1" x14ac:dyDescent="0.3">
      <c r="A509" s="19" t="s">
        <v>528</v>
      </c>
      <c r="B509" s="19" t="s">
        <v>529</v>
      </c>
      <c r="C509" s="21">
        <v>0</v>
      </c>
      <c r="D509" s="55">
        <v>0</v>
      </c>
      <c r="E509" s="21">
        <v>0</v>
      </c>
      <c r="F509" s="21">
        <v>0</v>
      </c>
      <c r="G509" s="55">
        <v>0</v>
      </c>
      <c r="H509" s="21">
        <v>0</v>
      </c>
      <c r="I509" s="21">
        <v>0</v>
      </c>
      <c r="J509" s="55">
        <v>0</v>
      </c>
      <c r="K509" s="44"/>
      <c r="L509" s="21">
        <v>0</v>
      </c>
      <c r="M509" s="55">
        <v>0</v>
      </c>
      <c r="N509" s="21">
        <v>0</v>
      </c>
      <c r="O509" s="21">
        <v>0</v>
      </c>
      <c r="P509" s="55">
        <v>0</v>
      </c>
      <c r="Q509" s="21">
        <v>0</v>
      </c>
      <c r="R509" s="21">
        <v>0</v>
      </c>
      <c r="S509" s="55">
        <v>0</v>
      </c>
      <c r="T509" s="138">
        <v>2</v>
      </c>
    </row>
    <row r="510" spans="1:20" ht="16.5" customHeight="1" x14ac:dyDescent="0.3">
      <c r="A510" s="19" t="s">
        <v>530</v>
      </c>
      <c r="B510" s="19" t="s">
        <v>531</v>
      </c>
      <c r="C510" s="41">
        <v>0</v>
      </c>
      <c r="D510" s="55">
        <v>0</v>
      </c>
      <c r="E510" s="41">
        <v>0</v>
      </c>
      <c r="F510" s="41">
        <v>0</v>
      </c>
      <c r="G510" s="55">
        <v>0</v>
      </c>
      <c r="H510" s="41">
        <v>0</v>
      </c>
      <c r="I510" s="41">
        <v>0</v>
      </c>
      <c r="J510" s="55">
        <v>0</v>
      </c>
      <c r="K510" s="44"/>
      <c r="L510" s="41">
        <v>438.46</v>
      </c>
      <c r="M510" s="55">
        <v>1.7184401332549479E-2</v>
      </c>
      <c r="N510" s="41">
        <v>0</v>
      </c>
      <c r="O510" s="41">
        <v>-438.46</v>
      </c>
      <c r="P510" s="55">
        <v>0</v>
      </c>
      <c r="Q510" s="41">
        <v>1196.1499999999999</v>
      </c>
      <c r="R510" s="41">
        <v>757.68999999999983</v>
      </c>
      <c r="S510" s="55">
        <v>8.5329576259095444E-2</v>
      </c>
      <c r="T510" s="138">
        <v>1</v>
      </c>
    </row>
    <row r="511" spans="1:20" ht="16.5" customHeight="1" x14ac:dyDescent="0.3">
      <c r="B511" s="19" t="s">
        <v>394</v>
      </c>
      <c r="C511" s="45">
        <v>0</v>
      </c>
      <c r="D511" s="55">
        <v>0</v>
      </c>
      <c r="E511" s="45">
        <v>0</v>
      </c>
      <c r="F511" s="45">
        <v>0</v>
      </c>
      <c r="G511" s="55">
        <v>0</v>
      </c>
      <c r="H511" s="45">
        <v>0</v>
      </c>
      <c r="I511" s="45">
        <v>0</v>
      </c>
      <c r="J511" s="55">
        <v>0</v>
      </c>
      <c r="K511" s="44"/>
      <c r="L511" s="45">
        <v>2411.5300000000002</v>
      </c>
      <c r="M511" s="55">
        <v>9.4514207329022146E-2</v>
      </c>
      <c r="N511" s="45">
        <v>0</v>
      </c>
      <c r="O511" s="45">
        <v>-2411.5300000000002</v>
      </c>
      <c r="P511" s="55">
        <v>0</v>
      </c>
      <c r="Q511" s="45">
        <v>2415.38</v>
      </c>
      <c r="R511" s="45">
        <v>3.8499999999999091</v>
      </c>
      <c r="S511" s="55">
        <v>0.1723056070766158</v>
      </c>
      <c r="T511" s="138">
        <v>1</v>
      </c>
    </row>
    <row r="512" spans="1:20" ht="16.5" customHeight="1" x14ac:dyDescent="0.3">
      <c r="B512" s="19" t="s">
        <v>532</v>
      </c>
      <c r="C512" s="21">
        <v>11592.279999999999</v>
      </c>
      <c r="D512" s="55">
        <v>6.1693879723257048</v>
      </c>
      <c r="E512" s="21">
        <v>12307</v>
      </c>
      <c r="F512" s="21">
        <v>714.72000000000116</v>
      </c>
      <c r="G512" s="55">
        <v>6.2219413549039437</v>
      </c>
      <c r="H512" s="21">
        <v>12265.57</v>
      </c>
      <c r="I512" s="21">
        <v>673.29000000000087</v>
      </c>
      <c r="J512" s="55">
        <v>12.56718237704918</v>
      </c>
      <c r="K512" s="44"/>
      <c r="L512" s="21">
        <v>127265.36</v>
      </c>
      <c r="M512" s="55">
        <v>4.9878643934940232</v>
      </c>
      <c r="N512" s="21">
        <v>144556</v>
      </c>
      <c r="O512" s="21">
        <v>17290.64</v>
      </c>
      <c r="P512" s="55">
        <v>5.4142851792201956</v>
      </c>
      <c r="Q512" s="21">
        <v>107764.59</v>
      </c>
      <c r="R512" s="21">
        <v>-19500.770000000004</v>
      </c>
      <c r="S512" s="55">
        <v>7.6875866742759307</v>
      </c>
      <c r="T512" s="138">
        <v>1</v>
      </c>
    </row>
    <row r="513" spans="1:20" ht="16.5" customHeight="1" x14ac:dyDescent="0.3">
      <c r="B513" s="19" t="s">
        <v>312</v>
      </c>
      <c r="C513" s="21"/>
      <c r="D513" s="43"/>
      <c r="E513" s="21"/>
      <c r="F513" s="21"/>
      <c r="G513" s="43"/>
      <c r="H513" s="21"/>
      <c r="I513" s="21"/>
      <c r="J513" s="43"/>
      <c r="K513" s="44"/>
      <c r="L513" s="21"/>
      <c r="M513" s="43"/>
      <c r="N513" s="21"/>
      <c r="O513" s="21"/>
      <c r="P513" s="43"/>
      <c r="Q513" s="21"/>
      <c r="R513" s="21"/>
      <c r="S513" s="43"/>
      <c r="T513" s="138">
        <v>1</v>
      </c>
    </row>
    <row r="514" spans="1:20" ht="16.5" customHeight="1" x14ac:dyDescent="0.3">
      <c r="A514" s="19" t="s">
        <v>533</v>
      </c>
      <c r="B514" s="19" t="s">
        <v>396</v>
      </c>
      <c r="C514" s="21">
        <v>3113.55</v>
      </c>
      <c r="D514" s="38">
        <v>0.2685882328584196</v>
      </c>
      <c r="E514" s="21">
        <v>0</v>
      </c>
      <c r="F514" s="21">
        <v>-3113.55</v>
      </c>
      <c r="G514" s="38">
        <v>0</v>
      </c>
      <c r="H514" s="21">
        <v>0</v>
      </c>
      <c r="I514" s="21">
        <v>-3113.55</v>
      </c>
      <c r="J514" s="38">
        <v>0</v>
      </c>
      <c r="K514" s="44"/>
      <c r="L514" s="21">
        <v>7587.5300000000007</v>
      </c>
      <c r="M514" s="38">
        <v>5.9619758275150446E-2</v>
      </c>
      <c r="N514" s="21">
        <v>0</v>
      </c>
      <c r="O514" s="21">
        <v>-7587.5300000000007</v>
      </c>
      <c r="P514" s="38">
        <v>0</v>
      </c>
      <c r="Q514" s="21">
        <v>0</v>
      </c>
      <c r="R514" s="21">
        <v>-7587.5300000000007</v>
      </c>
      <c r="S514" s="38">
        <v>0</v>
      </c>
      <c r="T514" s="138">
        <v>1</v>
      </c>
    </row>
    <row r="515" spans="1:20" ht="16.5" hidden="1" customHeight="1" x14ac:dyDescent="0.3">
      <c r="A515" s="19" t="s">
        <v>534</v>
      </c>
      <c r="B515" s="19" t="s">
        <v>2124</v>
      </c>
      <c r="C515" s="21">
        <v>0</v>
      </c>
      <c r="D515" s="38">
        <v>0</v>
      </c>
      <c r="E515" s="21">
        <v>0</v>
      </c>
      <c r="F515" s="21">
        <v>0</v>
      </c>
      <c r="G515" s="38">
        <v>0</v>
      </c>
      <c r="H515" s="21">
        <v>0</v>
      </c>
      <c r="I515" s="21">
        <v>0</v>
      </c>
      <c r="J515" s="38">
        <v>0</v>
      </c>
      <c r="K515" s="44"/>
      <c r="L515" s="21">
        <v>0</v>
      </c>
      <c r="M515" s="38">
        <v>0</v>
      </c>
      <c r="N515" s="21">
        <v>0</v>
      </c>
      <c r="O515" s="21">
        <v>0</v>
      </c>
      <c r="P515" s="38">
        <v>0</v>
      </c>
      <c r="Q515" s="21">
        <v>0</v>
      </c>
      <c r="R515" s="21">
        <v>0</v>
      </c>
      <c r="S515" s="38">
        <v>0</v>
      </c>
      <c r="T515" s="138">
        <v>2</v>
      </c>
    </row>
    <row r="516" spans="1:20" ht="16.5" customHeight="1" x14ac:dyDescent="0.3">
      <c r="A516" s="19" t="s">
        <v>535</v>
      </c>
      <c r="B516" s="19" t="s">
        <v>2125</v>
      </c>
      <c r="C516" s="21">
        <v>0</v>
      </c>
      <c r="D516" s="38">
        <v>0</v>
      </c>
      <c r="E516" s="21">
        <v>0</v>
      </c>
      <c r="F516" s="21">
        <v>0</v>
      </c>
      <c r="G516" s="38">
        <v>0</v>
      </c>
      <c r="H516" s="21">
        <v>0</v>
      </c>
      <c r="I516" s="21">
        <v>0</v>
      </c>
      <c r="J516" s="38">
        <v>0</v>
      </c>
      <c r="K516" s="44"/>
      <c r="L516" s="21">
        <v>0</v>
      </c>
      <c r="M516" s="38">
        <v>0</v>
      </c>
      <c r="N516" s="21">
        <v>0</v>
      </c>
      <c r="O516" s="21">
        <v>0</v>
      </c>
      <c r="P516" s="38">
        <v>0</v>
      </c>
      <c r="Q516" s="21">
        <v>136.71</v>
      </c>
      <c r="R516" s="21">
        <v>136.71</v>
      </c>
      <c r="S516" s="38">
        <v>1.2685985257309476E-3</v>
      </c>
      <c r="T516" s="138">
        <v>1</v>
      </c>
    </row>
    <row r="517" spans="1:20" ht="16.5" hidden="1" customHeight="1" x14ac:dyDescent="0.3">
      <c r="A517" s="19" t="s">
        <v>536</v>
      </c>
      <c r="B517" s="19" t="s">
        <v>537</v>
      </c>
      <c r="C517" s="21">
        <v>0</v>
      </c>
      <c r="D517" s="38">
        <v>0</v>
      </c>
      <c r="E517" s="21">
        <v>0</v>
      </c>
      <c r="F517" s="21">
        <v>0</v>
      </c>
      <c r="G517" s="38">
        <v>0</v>
      </c>
      <c r="H517" s="21">
        <v>0</v>
      </c>
      <c r="I517" s="21">
        <v>0</v>
      </c>
      <c r="J517" s="38">
        <v>0</v>
      </c>
      <c r="K517" s="44"/>
      <c r="L517" s="21">
        <v>0</v>
      </c>
      <c r="M517" s="38">
        <v>0</v>
      </c>
      <c r="N517" s="21">
        <v>0</v>
      </c>
      <c r="O517" s="21">
        <v>0</v>
      </c>
      <c r="P517" s="38">
        <v>0</v>
      </c>
      <c r="Q517" s="21">
        <v>0</v>
      </c>
      <c r="R517" s="21">
        <v>0</v>
      </c>
      <c r="S517" s="38">
        <v>0</v>
      </c>
      <c r="T517" s="138">
        <v>2</v>
      </c>
    </row>
    <row r="518" spans="1:20" ht="16.5" customHeight="1" x14ac:dyDescent="0.3">
      <c r="A518" s="19" t="s">
        <v>538</v>
      </c>
      <c r="B518" s="19" t="s">
        <v>539</v>
      </c>
      <c r="C518" s="21">
        <v>552.04</v>
      </c>
      <c r="D518" s="38">
        <v>4.7621348000565895E-2</v>
      </c>
      <c r="E518" s="21">
        <v>898</v>
      </c>
      <c r="F518" s="21">
        <v>345.96000000000004</v>
      </c>
      <c r="G518" s="38">
        <v>7.2966604371495894E-2</v>
      </c>
      <c r="H518" s="21">
        <v>830.97000000000025</v>
      </c>
      <c r="I518" s="21">
        <v>278.93000000000029</v>
      </c>
      <c r="J518" s="38">
        <v>6.7748176399466176E-2</v>
      </c>
      <c r="K518" s="44"/>
      <c r="L518" s="21">
        <v>7734.619999999999</v>
      </c>
      <c r="M518" s="38">
        <v>6.0775532320813765E-2</v>
      </c>
      <c r="N518" s="21">
        <v>10552</v>
      </c>
      <c r="O518" s="21">
        <v>2817.380000000001</v>
      </c>
      <c r="P518" s="38">
        <v>7.2995932372229441E-2</v>
      </c>
      <c r="Q518" s="21">
        <v>7703.4</v>
      </c>
      <c r="R518" s="21">
        <v>-31.219999999999345</v>
      </c>
      <c r="S518" s="38">
        <v>7.1483592152116013E-2</v>
      </c>
      <c r="T518" s="138">
        <v>1</v>
      </c>
    </row>
    <row r="519" spans="1:20" ht="16.5" customHeight="1" x14ac:dyDescent="0.3">
      <c r="A519" s="19" t="s">
        <v>540</v>
      </c>
      <c r="B519" s="19" t="s">
        <v>541</v>
      </c>
      <c r="C519" s="21">
        <v>20.29</v>
      </c>
      <c r="D519" s="38">
        <v>1.750302787717343E-3</v>
      </c>
      <c r="E519" s="21">
        <v>0</v>
      </c>
      <c r="F519" s="21">
        <v>-20.29</v>
      </c>
      <c r="G519" s="38">
        <v>0</v>
      </c>
      <c r="H519" s="21">
        <v>29.43</v>
      </c>
      <c r="I519" s="21">
        <v>9.14</v>
      </c>
      <c r="J519" s="38">
        <v>2.3993992941216758E-3</v>
      </c>
      <c r="K519" s="44"/>
      <c r="L519" s="21">
        <v>74.849999999999994</v>
      </c>
      <c r="M519" s="38">
        <v>5.8814118782990119E-4</v>
      </c>
      <c r="N519" s="21">
        <v>181</v>
      </c>
      <c r="O519" s="21">
        <v>106.15</v>
      </c>
      <c r="P519" s="38">
        <v>1.2521099089626165E-3</v>
      </c>
      <c r="Q519" s="21">
        <v>155.42999999999998</v>
      </c>
      <c r="R519" s="21">
        <v>80.579999999999984</v>
      </c>
      <c r="S519" s="38">
        <v>1.4423105029212284E-3</v>
      </c>
      <c r="T519" s="138">
        <v>1</v>
      </c>
    </row>
    <row r="520" spans="1:20" ht="16.5" customHeight="1" x14ac:dyDescent="0.3">
      <c r="A520" s="19" t="s">
        <v>542</v>
      </c>
      <c r="B520" s="19" t="s">
        <v>405</v>
      </c>
      <c r="C520" s="21">
        <v>163.21</v>
      </c>
      <c r="D520" s="38">
        <v>1.4079197534911167E-2</v>
      </c>
      <c r="E520" s="21">
        <v>0</v>
      </c>
      <c r="F520" s="21">
        <v>-163.21</v>
      </c>
      <c r="G520" s="38">
        <v>0</v>
      </c>
      <c r="H520" s="21">
        <v>91.98</v>
      </c>
      <c r="I520" s="21">
        <v>-71.23</v>
      </c>
      <c r="J520" s="38">
        <v>7.4990399956952674E-3</v>
      </c>
      <c r="K520" s="44"/>
      <c r="L520" s="21">
        <v>557.22</v>
      </c>
      <c r="M520" s="38">
        <v>4.378410590281598E-3</v>
      </c>
      <c r="N520" s="21">
        <v>575</v>
      </c>
      <c r="O520" s="21">
        <v>17.779999999999973</v>
      </c>
      <c r="P520" s="38">
        <v>3.9776972246049975E-3</v>
      </c>
      <c r="Q520" s="21">
        <v>674.85000000000014</v>
      </c>
      <c r="R520" s="21">
        <v>117.63000000000011</v>
      </c>
      <c r="S520" s="38">
        <v>6.2622611007938705E-3</v>
      </c>
      <c r="T520" s="138">
        <v>1</v>
      </c>
    </row>
    <row r="521" spans="1:20" ht="16.5" hidden="1" customHeight="1" x14ac:dyDescent="0.3">
      <c r="A521" s="19" t="s">
        <v>543</v>
      </c>
      <c r="B521" s="19" t="s">
        <v>2130</v>
      </c>
      <c r="C521" s="21">
        <v>0</v>
      </c>
      <c r="D521" s="38">
        <v>0</v>
      </c>
      <c r="E521" s="21">
        <v>0</v>
      </c>
      <c r="F521" s="21">
        <v>0</v>
      </c>
      <c r="G521" s="38">
        <v>0</v>
      </c>
      <c r="H521" s="21">
        <v>0</v>
      </c>
      <c r="I521" s="21">
        <v>0</v>
      </c>
      <c r="J521" s="38">
        <v>0</v>
      </c>
      <c r="K521" s="44"/>
      <c r="L521" s="21">
        <v>0</v>
      </c>
      <c r="M521" s="38">
        <v>0</v>
      </c>
      <c r="N521" s="21">
        <v>0</v>
      </c>
      <c r="O521" s="21">
        <v>0</v>
      </c>
      <c r="P521" s="38">
        <v>0</v>
      </c>
      <c r="Q521" s="21">
        <v>0</v>
      </c>
      <c r="R521" s="21">
        <v>0</v>
      </c>
      <c r="S521" s="38">
        <v>0</v>
      </c>
      <c r="T521" s="138">
        <v>2</v>
      </c>
    </row>
    <row r="522" spans="1:20" ht="16.5" customHeight="1" x14ac:dyDescent="0.3">
      <c r="A522" s="19" t="s">
        <v>544</v>
      </c>
      <c r="B522" s="19" t="s">
        <v>408</v>
      </c>
      <c r="C522" s="21">
        <v>1006.59</v>
      </c>
      <c r="D522" s="38">
        <v>8.6832788718008896E-2</v>
      </c>
      <c r="E522" s="21">
        <v>600</v>
      </c>
      <c r="F522" s="21">
        <v>-406.59000000000003</v>
      </c>
      <c r="G522" s="38">
        <v>4.8752742341756722E-2</v>
      </c>
      <c r="H522" s="21">
        <v>92.43</v>
      </c>
      <c r="I522" s="21">
        <v>-914.16000000000008</v>
      </c>
      <c r="J522" s="38">
        <v>7.5357280582965171E-3</v>
      </c>
      <c r="K522" s="44"/>
      <c r="L522" s="21">
        <v>12331.800000000001</v>
      </c>
      <c r="M522" s="38">
        <v>9.6898323314372439E-2</v>
      </c>
      <c r="N522" s="21">
        <v>7200</v>
      </c>
      <c r="O522" s="21">
        <v>-5131.8000000000011</v>
      </c>
      <c r="P522" s="38">
        <v>4.9807686986358228E-2</v>
      </c>
      <c r="Q522" s="21">
        <v>9142.57</v>
      </c>
      <c r="R522" s="21">
        <v>-3189.2300000000014</v>
      </c>
      <c r="S522" s="38">
        <v>8.4838349962636145E-2</v>
      </c>
      <c r="T522" s="138">
        <v>1</v>
      </c>
    </row>
    <row r="523" spans="1:20" ht="16.5" customHeight="1" x14ac:dyDescent="0.3">
      <c r="A523" s="19" t="s">
        <v>545</v>
      </c>
      <c r="B523" s="19" t="s">
        <v>410</v>
      </c>
      <c r="C523" s="21">
        <v>231.45</v>
      </c>
      <c r="D523" s="38">
        <v>1.9965873840176396E-2</v>
      </c>
      <c r="E523" s="21">
        <v>431</v>
      </c>
      <c r="F523" s="21">
        <v>199.55</v>
      </c>
      <c r="G523" s="38">
        <v>3.5020719915495248E-2</v>
      </c>
      <c r="H523" s="21">
        <v>426.89</v>
      </c>
      <c r="I523" s="21">
        <v>195.44</v>
      </c>
      <c r="J523" s="38">
        <v>3.4803926764104723E-2</v>
      </c>
      <c r="K523" s="44"/>
      <c r="L523" s="21">
        <v>3522.4399999999996</v>
      </c>
      <c r="M523" s="38">
        <v>2.7677916441677448E-2</v>
      </c>
      <c r="N523" s="21">
        <v>5060</v>
      </c>
      <c r="O523" s="21">
        <v>1537.5600000000004</v>
      </c>
      <c r="P523" s="38">
        <v>3.5003735576523975E-2</v>
      </c>
      <c r="Q523" s="21">
        <v>3883.1899999999996</v>
      </c>
      <c r="R523" s="21">
        <v>360.75</v>
      </c>
      <c r="S523" s="38">
        <v>3.6034007088970504E-2</v>
      </c>
      <c r="T523" s="138">
        <v>1</v>
      </c>
    </row>
    <row r="524" spans="1:20" ht="16.5" customHeight="1" x14ac:dyDescent="0.3">
      <c r="A524" s="19" t="s">
        <v>546</v>
      </c>
      <c r="B524" s="19" t="s">
        <v>412</v>
      </c>
      <c r="C524" s="21">
        <v>0</v>
      </c>
      <c r="D524" s="38">
        <v>0</v>
      </c>
      <c r="E524" s="21">
        <v>98</v>
      </c>
      <c r="F524" s="21">
        <v>98</v>
      </c>
      <c r="G524" s="38">
        <v>7.9629479158202648E-3</v>
      </c>
      <c r="H524" s="21">
        <v>0</v>
      </c>
      <c r="I524" s="21">
        <v>0</v>
      </c>
      <c r="J524" s="38">
        <v>0</v>
      </c>
      <c r="K524" s="44"/>
      <c r="L524" s="21">
        <v>0</v>
      </c>
      <c r="M524" s="38">
        <v>0</v>
      </c>
      <c r="N524" s="21">
        <v>574</v>
      </c>
      <c r="O524" s="21">
        <v>574</v>
      </c>
      <c r="P524" s="38">
        <v>3.9707794903013367E-3</v>
      </c>
      <c r="Q524" s="21">
        <v>34.270000000000003</v>
      </c>
      <c r="R524" s="21">
        <v>34.270000000000003</v>
      </c>
      <c r="S524" s="38">
        <v>3.1800798388413116E-4</v>
      </c>
      <c r="T524" s="138">
        <v>1</v>
      </c>
    </row>
    <row r="525" spans="1:20" ht="16.5" hidden="1" customHeight="1" x14ac:dyDescent="0.3">
      <c r="A525" s="19" t="s">
        <v>1198</v>
      </c>
      <c r="B525" s="19" t="s">
        <v>2134</v>
      </c>
      <c r="C525" s="21">
        <v>0</v>
      </c>
      <c r="D525" s="38">
        <v>0</v>
      </c>
      <c r="E525" s="21">
        <v>0</v>
      </c>
      <c r="F525" s="21">
        <v>0</v>
      </c>
      <c r="G525" s="38">
        <v>0</v>
      </c>
      <c r="H525" s="21">
        <v>0</v>
      </c>
      <c r="I525" s="21">
        <v>0</v>
      </c>
      <c r="J525" s="38">
        <v>0</v>
      </c>
      <c r="K525" s="44"/>
      <c r="L525" s="21">
        <v>0</v>
      </c>
      <c r="M525" s="38">
        <v>0</v>
      </c>
      <c r="N525" s="21">
        <v>0</v>
      </c>
      <c r="O525" s="21">
        <v>0</v>
      </c>
      <c r="P525" s="38">
        <v>0</v>
      </c>
      <c r="Q525" s="21">
        <v>0</v>
      </c>
      <c r="R525" s="21">
        <v>0</v>
      </c>
      <c r="S525" s="38">
        <v>0</v>
      </c>
      <c r="T525" s="138">
        <v>2</v>
      </c>
    </row>
    <row r="526" spans="1:20" ht="16.5" hidden="1" customHeight="1" x14ac:dyDescent="0.3">
      <c r="A526" s="19" t="s">
        <v>547</v>
      </c>
      <c r="B526" s="19" t="s">
        <v>2135</v>
      </c>
      <c r="C526" s="41">
        <v>0</v>
      </c>
      <c r="D526" s="38">
        <v>0</v>
      </c>
      <c r="E526" s="41">
        <v>0</v>
      </c>
      <c r="F526" s="41">
        <v>0</v>
      </c>
      <c r="G526" s="38">
        <v>0</v>
      </c>
      <c r="H526" s="41">
        <v>0</v>
      </c>
      <c r="I526" s="41">
        <v>0</v>
      </c>
      <c r="J526" s="38">
        <v>0</v>
      </c>
      <c r="K526" s="44"/>
      <c r="L526" s="41">
        <v>0</v>
      </c>
      <c r="M526" s="38">
        <v>0</v>
      </c>
      <c r="N526" s="41">
        <v>0</v>
      </c>
      <c r="O526" s="41">
        <v>0</v>
      </c>
      <c r="P526" s="38">
        <v>0</v>
      </c>
      <c r="Q526" s="41">
        <v>0</v>
      </c>
      <c r="R526" s="41">
        <v>0</v>
      </c>
      <c r="S526" s="38">
        <v>0</v>
      </c>
      <c r="T526" s="138">
        <v>2</v>
      </c>
    </row>
    <row r="527" spans="1:20" ht="16.5" customHeight="1" x14ac:dyDescent="0.3">
      <c r="B527" s="19" t="s">
        <v>414</v>
      </c>
      <c r="C527" s="45">
        <v>5087.13</v>
      </c>
      <c r="D527" s="38">
        <v>0.43883774373979928</v>
      </c>
      <c r="E527" s="45">
        <v>2027</v>
      </c>
      <c r="F527" s="45">
        <v>-3060.13</v>
      </c>
      <c r="G527" s="38">
        <v>0.16470301454456812</v>
      </c>
      <c r="H527" s="45">
        <v>1471.7000000000003</v>
      </c>
      <c r="I527" s="45">
        <v>-3615.43</v>
      </c>
      <c r="J527" s="38">
        <v>0.11998627051168435</v>
      </c>
      <c r="K527" s="44"/>
      <c r="L527" s="45">
        <v>31808.46</v>
      </c>
      <c r="M527" s="38">
        <v>0.24993808213012558</v>
      </c>
      <c r="N527" s="45">
        <v>24142</v>
      </c>
      <c r="O527" s="45">
        <v>-7666.4599999999991</v>
      </c>
      <c r="P527" s="38">
        <v>0.1670079415589806</v>
      </c>
      <c r="Q527" s="45">
        <v>21730.42</v>
      </c>
      <c r="R527" s="45">
        <v>-10078.040000000001</v>
      </c>
      <c r="S527" s="38">
        <v>0.20164712731705284</v>
      </c>
      <c r="T527" s="138">
        <v>1</v>
      </c>
    </row>
    <row r="528" spans="1:20" ht="16.5" customHeight="1" x14ac:dyDescent="0.3">
      <c r="B528" s="19" t="s">
        <v>416</v>
      </c>
      <c r="C528" s="21">
        <v>16679.41</v>
      </c>
      <c r="D528" s="56">
        <v>8.8767482703565719</v>
      </c>
      <c r="E528" s="21">
        <v>14334</v>
      </c>
      <c r="F528" s="21">
        <v>-2345.41</v>
      </c>
      <c r="G528" s="55">
        <v>7.2467138523761374</v>
      </c>
      <c r="H528" s="21">
        <v>13737.27</v>
      </c>
      <c r="I528" s="21">
        <v>-2942.139999999999</v>
      </c>
      <c r="J528" s="55">
        <v>14.075071721311476</v>
      </c>
      <c r="K528" s="44"/>
      <c r="L528" s="21">
        <v>159073.82</v>
      </c>
      <c r="M528" s="56">
        <v>6.234521653929062</v>
      </c>
      <c r="N528" s="21">
        <v>168698</v>
      </c>
      <c r="O528" s="21">
        <v>9624.179999999993</v>
      </c>
      <c r="P528" s="55">
        <v>6.3185138020150564</v>
      </c>
      <c r="Q528" s="21">
        <v>129495.01</v>
      </c>
      <c r="R528" s="21">
        <v>-29578.810000000012</v>
      </c>
      <c r="S528" s="55">
        <v>9.2377664431445279</v>
      </c>
      <c r="T528" s="138">
        <v>1</v>
      </c>
    </row>
    <row r="529" spans="1:20" ht="16.5" customHeight="1" x14ac:dyDescent="0.3">
      <c r="C529" s="21"/>
      <c r="D529" s="43"/>
      <c r="E529" s="21"/>
      <c r="F529" s="21"/>
      <c r="G529" s="43"/>
      <c r="H529" s="21"/>
      <c r="I529" s="21"/>
      <c r="J529" s="43"/>
      <c r="K529" s="44"/>
      <c r="L529" s="21"/>
      <c r="M529" s="43"/>
      <c r="N529" s="21"/>
      <c r="O529" s="21"/>
      <c r="P529" s="43"/>
      <c r="Q529" s="21"/>
      <c r="R529" s="21"/>
      <c r="S529" s="43"/>
      <c r="T529" s="138">
        <v>1</v>
      </c>
    </row>
    <row r="530" spans="1:20" ht="16.5" customHeight="1" x14ac:dyDescent="0.35">
      <c r="B530" s="30" t="s">
        <v>548</v>
      </c>
      <c r="C530" s="21"/>
      <c r="D530" s="43"/>
      <c r="E530" s="21"/>
      <c r="F530" s="21"/>
      <c r="G530" s="43"/>
      <c r="H530" s="21"/>
      <c r="I530" s="21"/>
      <c r="J530" s="43"/>
      <c r="K530" s="44"/>
      <c r="L530" s="21"/>
      <c r="M530" s="43"/>
      <c r="N530" s="21"/>
      <c r="O530" s="21"/>
      <c r="P530" s="43"/>
      <c r="Q530" s="21"/>
      <c r="R530" s="21"/>
      <c r="S530" s="43"/>
      <c r="T530" s="138">
        <v>1</v>
      </c>
    </row>
    <row r="531" spans="1:20" ht="16.5" customHeight="1" x14ac:dyDescent="0.3">
      <c r="A531" s="19" t="s">
        <v>549</v>
      </c>
      <c r="B531" s="19" t="s">
        <v>1114</v>
      </c>
      <c r="C531" s="21">
        <v>6593.3700000000008</v>
      </c>
      <c r="D531" s="55">
        <v>3.5089781798829169</v>
      </c>
      <c r="E531" s="21">
        <v>5634</v>
      </c>
      <c r="F531" s="21">
        <v>-959.3700000000008</v>
      </c>
      <c r="G531" s="55">
        <v>2.8483316481294239</v>
      </c>
      <c r="H531" s="21">
        <v>0</v>
      </c>
      <c r="I531" s="21">
        <v>-6593.3700000000008</v>
      </c>
      <c r="J531" s="55">
        <v>0</v>
      </c>
      <c r="K531" s="44"/>
      <c r="L531" s="21">
        <v>49448.280000000006</v>
      </c>
      <c r="M531" s="55">
        <v>1.9380082304526751</v>
      </c>
      <c r="N531" s="21">
        <v>67608</v>
      </c>
      <c r="O531" s="21">
        <v>18159.719999999994</v>
      </c>
      <c r="P531" s="55">
        <v>2.5322296715232779</v>
      </c>
      <c r="Q531" s="21">
        <v>48696.43</v>
      </c>
      <c r="R531" s="21">
        <v>-751.85000000000582</v>
      </c>
      <c r="S531" s="55">
        <v>3.4738500499357969</v>
      </c>
      <c r="T531" s="138">
        <v>1</v>
      </c>
    </row>
    <row r="532" spans="1:20" ht="16.5" customHeight="1" x14ac:dyDescent="0.3">
      <c r="A532" s="19" t="s">
        <v>550</v>
      </c>
      <c r="B532" s="19" t="s">
        <v>1115</v>
      </c>
      <c r="C532" s="21">
        <v>1118</v>
      </c>
      <c r="D532" s="55">
        <v>0.59499733901011176</v>
      </c>
      <c r="E532" s="21">
        <v>938</v>
      </c>
      <c r="F532" s="21">
        <v>-180</v>
      </c>
      <c r="G532" s="55">
        <v>0.47421638018200202</v>
      </c>
      <c r="H532" s="21">
        <v>865.4</v>
      </c>
      <c r="I532" s="21">
        <v>-252.60000000000002</v>
      </c>
      <c r="J532" s="55">
        <v>0.88668032786885242</v>
      </c>
      <c r="K532" s="44"/>
      <c r="L532" s="21">
        <v>11651.9</v>
      </c>
      <c r="M532" s="55">
        <v>0.45666862629825589</v>
      </c>
      <c r="N532" s="21">
        <v>11256</v>
      </c>
      <c r="O532" s="21">
        <v>-395.89999999999964</v>
      </c>
      <c r="P532" s="55">
        <v>0.42158882355144389</v>
      </c>
      <c r="Q532" s="21">
        <v>9811.57</v>
      </c>
      <c r="R532" s="21">
        <v>-1840.33</v>
      </c>
      <c r="S532" s="55">
        <v>0.69992652304180336</v>
      </c>
      <c r="T532" s="138">
        <v>1</v>
      </c>
    </row>
    <row r="533" spans="1:20" ht="16.5" hidden="1" customHeight="1" x14ac:dyDescent="0.3">
      <c r="A533" s="19" t="s">
        <v>1199</v>
      </c>
      <c r="B533" s="19" t="s">
        <v>1115</v>
      </c>
      <c r="C533" s="21">
        <v>0</v>
      </c>
      <c r="D533" s="55">
        <v>0</v>
      </c>
      <c r="E533" s="21">
        <v>0</v>
      </c>
      <c r="F533" s="21">
        <v>0</v>
      </c>
      <c r="G533" s="55">
        <v>0</v>
      </c>
      <c r="H533" s="21">
        <v>0</v>
      </c>
      <c r="I533" s="21">
        <v>0</v>
      </c>
      <c r="J533" s="55">
        <v>0</v>
      </c>
      <c r="K533" s="44"/>
      <c r="L533" s="21">
        <v>0</v>
      </c>
      <c r="M533" s="55">
        <v>0</v>
      </c>
      <c r="N533" s="21">
        <v>0</v>
      </c>
      <c r="O533" s="21">
        <v>0</v>
      </c>
      <c r="P533" s="55">
        <v>0</v>
      </c>
      <c r="Q533" s="21">
        <v>0</v>
      </c>
      <c r="R533" s="21">
        <v>0</v>
      </c>
      <c r="S533" s="55">
        <v>0</v>
      </c>
      <c r="T533" s="138">
        <v>2</v>
      </c>
    </row>
    <row r="534" spans="1:20" ht="16.5" hidden="1" customHeight="1" x14ac:dyDescent="0.3">
      <c r="A534" s="19" t="s">
        <v>551</v>
      </c>
      <c r="B534" s="19" t="s">
        <v>1116</v>
      </c>
      <c r="C534" s="41">
        <v>0</v>
      </c>
      <c r="D534" s="55">
        <v>0</v>
      </c>
      <c r="E534" s="41">
        <v>0</v>
      </c>
      <c r="F534" s="41">
        <v>0</v>
      </c>
      <c r="G534" s="55">
        <v>0</v>
      </c>
      <c r="H534" s="41">
        <v>0</v>
      </c>
      <c r="I534" s="41">
        <v>0</v>
      </c>
      <c r="J534" s="55">
        <v>0</v>
      </c>
      <c r="K534" s="44"/>
      <c r="L534" s="41">
        <v>0</v>
      </c>
      <c r="M534" s="55">
        <v>0</v>
      </c>
      <c r="N534" s="41">
        <v>0</v>
      </c>
      <c r="O534" s="41">
        <v>0</v>
      </c>
      <c r="P534" s="55">
        <v>0</v>
      </c>
      <c r="Q534" s="41">
        <v>0</v>
      </c>
      <c r="R534" s="41">
        <v>0</v>
      </c>
      <c r="S534" s="55">
        <v>0</v>
      </c>
      <c r="T534" s="138">
        <v>2</v>
      </c>
    </row>
    <row r="535" spans="1:20" ht="16.5" customHeight="1" x14ac:dyDescent="0.3">
      <c r="B535" s="19" t="s">
        <v>552</v>
      </c>
      <c r="C535" s="57">
        <v>7711.3700000000008</v>
      </c>
      <c r="D535" s="55">
        <v>4.1039755188930283</v>
      </c>
      <c r="E535" s="57">
        <v>6572</v>
      </c>
      <c r="F535" s="57">
        <v>-1139.3700000000008</v>
      </c>
      <c r="G535" s="55">
        <v>3.3225480283114255</v>
      </c>
      <c r="H535" s="57">
        <v>865.4</v>
      </c>
      <c r="I535" s="57">
        <v>-6845.9700000000012</v>
      </c>
      <c r="J535" s="55">
        <v>0.88668032786885242</v>
      </c>
      <c r="K535" s="44"/>
      <c r="L535" s="57">
        <v>61100.180000000008</v>
      </c>
      <c r="M535" s="55">
        <v>2.3946768567509311</v>
      </c>
      <c r="N535" s="57">
        <v>78864</v>
      </c>
      <c r="O535" s="57">
        <v>17763.819999999992</v>
      </c>
      <c r="P535" s="55">
        <v>2.9538184950747217</v>
      </c>
      <c r="Q535" s="57">
        <v>58508</v>
      </c>
      <c r="R535" s="57">
        <v>-2592.1800000000076</v>
      </c>
      <c r="S535" s="55">
        <v>4.1737765729776006</v>
      </c>
      <c r="T535" s="138">
        <v>1</v>
      </c>
    </row>
    <row r="536" spans="1:20" ht="16.5" customHeight="1" x14ac:dyDescent="0.3">
      <c r="B536" s="19" t="s">
        <v>312</v>
      </c>
      <c r="C536" s="21"/>
      <c r="D536" s="43"/>
      <c r="E536" s="21"/>
      <c r="F536" s="21"/>
      <c r="G536" s="43"/>
      <c r="H536" s="21"/>
      <c r="I536" s="21"/>
      <c r="J536" s="55"/>
      <c r="K536" s="44"/>
      <c r="L536" s="21"/>
      <c r="M536" s="43"/>
      <c r="N536" s="21"/>
      <c r="O536" s="21"/>
      <c r="P536" s="43"/>
      <c r="Q536" s="21"/>
      <c r="R536" s="21"/>
      <c r="S536" s="43"/>
      <c r="T536" s="138">
        <v>1</v>
      </c>
    </row>
    <row r="537" spans="1:20" ht="16.5" customHeight="1" x14ac:dyDescent="0.3">
      <c r="A537" s="19" t="s">
        <v>553</v>
      </c>
      <c r="B537" s="19" t="s">
        <v>389</v>
      </c>
      <c r="C537" s="21">
        <v>0</v>
      </c>
      <c r="D537" s="55">
        <v>0</v>
      </c>
      <c r="E537" s="21">
        <v>0</v>
      </c>
      <c r="F537" s="21">
        <v>0</v>
      </c>
      <c r="G537" s="55">
        <v>0</v>
      </c>
      <c r="H537" s="21">
        <v>0</v>
      </c>
      <c r="I537" s="21">
        <v>0</v>
      </c>
      <c r="J537" s="55">
        <v>0</v>
      </c>
      <c r="K537" s="44"/>
      <c r="L537" s="21">
        <v>0</v>
      </c>
      <c r="M537" s="55">
        <v>0</v>
      </c>
      <c r="N537" s="21">
        <v>0</v>
      </c>
      <c r="O537" s="21">
        <v>0</v>
      </c>
      <c r="P537" s="55">
        <v>0</v>
      </c>
      <c r="Q537" s="21">
        <v>3687.5</v>
      </c>
      <c r="R537" s="21">
        <v>3687.5</v>
      </c>
      <c r="S537" s="55">
        <v>0.26305464402910544</v>
      </c>
      <c r="T537" s="138">
        <v>1</v>
      </c>
    </row>
    <row r="538" spans="1:20" ht="16.5" hidden="1" customHeight="1" x14ac:dyDescent="0.3">
      <c r="A538" s="19" t="s">
        <v>554</v>
      </c>
      <c r="B538" s="19" t="s">
        <v>555</v>
      </c>
      <c r="C538" s="21">
        <v>0</v>
      </c>
      <c r="D538" s="55">
        <v>0</v>
      </c>
      <c r="E538" s="21">
        <v>0</v>
      </c>
      <c r="F538" s="21">
        <v>0</v>
      </c>
      <c r="G538" s="55">
        <v>0</v>
      </c>
      <c r="H538" s="21">
        <v>0</v>
      </c>
      <c r="I538" s="21">
        <v>0</v>
      </c>
      <c r="J538" s="55">
        <v>0</v>
      </c>
      <c r="K538" s="44"/>
      <c r="L538" s="21">
        <v>0</v>
      </c>
      <c r="M538" s="56">
        <v>0</v>
      </c>
      <c r="N538" s="21">
        <v>0</v>
      </c>
      <c r="O538" s="21">
        <v>0</v>
      </c>
      <c r="P538" s="55">
        <v>0</v>
      </c>
      <c r="Q538" s="21">
        <v>0</v>
      </c>
      <c r="R538" s="21">
        <v>0</v>
      </c>
      <c r="S538" s="55">
        <v>0</v>
      </c>
      <c r="T538" s="138">
        <v>2</v>
      </c>
    </row>
    <row r="539" spans="1:20" ht="16.5" customHeight="1" x14ac:dyDescent="0.3">
      <c r="A539" s="19" t="s">
        <v>556</v>
      </c>
      <c r="B539" s="19" t="s">
        <v>557</v>
      </c>
      <c r="C539" s="41">
        <v>0</v>
      </c>
      <c r="D539" s="55">
        <v>0</v>
      </c>
      <c r="E539" s="41">
        <v>0</v>
      </c>
      <c r="F539" s="41">
        <v>0</v>
      </c>
      <c r="G539" s="55">
        <v>0</v>
      </c>
      <c r="H539" s="41">
        <v>0</v>
      </c>
      <c r="I539" s="41">
        <v>0</v>
      </c>
      <c r="J539" s="55">
        <v>0</v>
      </c>
      <c r="K539" s="44"/>
      <c r="L539" s="41">
        <v>280.77</v>
      </c>
      <c r="M539" s="55">
        <v>1.1004115226337447E-2</v>
      </c>
      <c r="N539" s="41">
        <v>0</v>
      </c>
      <c r="O539" s="41">
        <v>-280.77</v>
      </c>
      <c r="P539" s="55">
        <v>0</v>
      </c>
      <c r="Q539" s="41">
        <v>937.5</v>
      </c>
      <c r="R539" s="41">
        <v>656.73</v>
      </c>
      <c r="S539" s="55">
        <v>6.687829932943358E-2</v>
      </c>
      <c r="T539" s="138">
        <v>1</v>
      </c>
    </row>
    <row r="540" spans="1:20" ht="16.5" customHeight="1" x14ac:dyDescent="0.3">
      <c r="B540" s="19" t="s">
        <v>394</v>
      </c>
      <c r="C540" s="45">
        <v>0</v>
      </c>
      <c r="D540" s="55">
        <v>0</v>
      </c>
      <c r="E540" s="45">
        <v>0</v>
      </c>
      <c r="F540" s="45">
        <v>0</v>
      </c>
      <c r="G540" s="55">
        <v>0</v>
      </c>
      <c r="H540" s="45">
        <v>0</v>
      </c>
      <c r="I540" s="45">
        <v>0</v>
      </c>
      <c r="J540" s="55">
        <v>0</v>
      </c>
      <c r="K540" s="44"/>
      <c r="L540" s="45">
        <v>280.77</v>
      </c>
      <c r="M540" s="55">
        <v>1.1004115226337447E-2</v>
      </c>
      <c r="N540" s="45">
        <v>0</v>
      </c>
      <c r="O540" s="45">
        <v>-280.77</v>
      </c>
      <c r="P540" s="55">
        <v>0</v>
      </c>
      <c r="Q540" s="45">
        <v>4625</v>
      </c>
      <c r="R540" s="45">
        <v>4344.2299999999996</v>
      </c>
      <c r="S540" s="55">
        <v>0.32993294335853901</v>
      </c>
      <c r="T540" s="138">
        <v>1</v>
      </c>
    </row>
    <row r="541" spans="1:20" ht="16.5" customHeight="1" x14ac:dyDescent="0.3">
      <c r="B541" s="19" t="s">
        <v>558</v>
      </c>
      <c r="C541" s="21">
        <v>7711.3700000000008</v>
      </c>
      <c r="D541" s="56">
        <v>4.1039755188930283</v>
      </c>
      <c r="E541" s="21">
        <v>6572</v>
      </c>
      <c r="F541" s="21">
        <v>-1139.3700000000008</v>
      </c>
      <c r="G541" s="55">
        <v>3.3225480283114255</v>
      </c>
      <c r="H541" s="21">
        <v>865.4</v>
      </c>
      <c r="I541" s="21">
        <v>-6845.9700000000012</v>
      </c>
      <c r="J541" s="55">
        <v>0.88668032786885242</v>
      </c>
      <c r="K541" s="44"/>
      <c r="L541" s="21">
        <v>61380.950000000004</v>
      </c>
      <c r="M541" s="56">
        <v>2.4056809719772683</v>
      </c>
      <c r="N541" s="21">
        <v>78864</v>
      </c>
      <c r="O541" s="21">
        <v>17483.049999999996</v>
      </c>
      <c r="P541" s="55">
        <v>2.9538184950747217</v>
      </c>
      <c r="Q541" s="21">
        <v>63133</v>
      </c>
      <c r="R541" s="21">
        <v>1752.0499999999956</v>
      </c>
      <c r="S541" s="55">
        <v>4.5037095163361389</v>
      </c>
      <c r="T541" s="138">
        <v>1</v>
      </c>
    </row>
    <row r="542" spans="1:20" ht="16.5" customHeight="1" x14ac:dyDescent="0.3">
      <c r="B542" s="19" t="s">
        <v>312</v>
      </c>
      <c r="C542" s="21"/>
      <c r="D542" s="43"/>
      <c r="E542" s="21"/>
      <c r="F542" s="21"/>
      <c r="G542" s="43"/>
      <c r="H542" s="21"/>
      <c r="I542" s="21"/>
      <c r="J542" s="43"/>
      <c r="K542" s="44"/>
      <c r="L542" s="21"/>
      <c r="M542" s="56"/>
      <c r="N542" s="21"/>
      <c r="O542" s="21"/>
      <c r="P542" s="43"/>
      <c r="Q542" s="21"/>
      <c r="R542" s="21"/>
      <c r="S542" s="43"/>
      <c r="T542" s="138">
        <v>1</v>
      </c>
    </row>
    <row r="543" spans="1:20" ht="16.5" customHeight="1" x14ac:dyDescent="0.3">
      <c r="A543" s="19" t="s">
        <v>559</v>
      </c>
      <c r="B543" s="19" t="s">
        <v>396</v>
      </c>
      <c r="C543" s="21">
        <v>3520.64</v>
      </c>
      <c r="D543" s="38">
        <v>0.45655181893749092</v>
      </c>
      <c r="E543" s="21">
        <v>0</v>
      </c>
      <c r="F543" s="21">
        <v>-3520.64</v>
      </c>
      <c r="G543" s="38">
        <v>0</v>
      </c>
      <c r="H543" s="21">
        <v>0</v>
      </c>
      <c r="I543" s="21">
        <v>-3520.64</v>
      </c>
      <c r="J543" s="38">
        <v>0</v>
      </c>
      <c r="K543" s="44"/>
      <c r="L543" s="21">
        <v>4125.7</v>
      </c>
      <c r="M543" s="38">
        <v>6.7214665136333007E-2</v>
      </c>
      <c r="N543" s="21">
        <v>0</v>
      </c>
      <c r="O543" s="21">
        <v>-4125.7</v>
      </c>
      <c r="P543" s="38">
        <v>0</v>
      </c>
      <c r="Q543" s="21">
        <v>0</v>
      </c>
      <c r="R543" s="21">
        <v>-4125.7</v>
      </c>
      <c r="S543" s="38">
        <v>0</v>
      </c>
      <c r="T543" s="138">
        <v>1</v>
      </c>
    </row>
    <row r="544" spans="1:20" ht="16.5" hidden="1" customHeight="1" x14ac:dyDescent="0.3">
      <c r="A544" s="19" t="s">
        <v>560</v>
      </c>
      <c r="B544" s="19" t="s">
        <v>2136</v>
      </c>
      <c r="C544" s="21">
        <v>0</v>
      </c>
      <c r="D544" s="38">
        <v>0</v>
      </c>
      <c r="E544" s="21">
        <v>0</v>
      </c>
      <c r="F544" s="21">
        <v>0</v>
      </c>
      <c r="G544" s="38">
        <v>0</v>
      </c>
      <c r="H544" s="21">
        <v>0</v>
      </c>
      <c r="I544" s="21">
        <v>0</v>
      </c>
      <c r="J544" s="38">
        <v>0</v>
      </c>
      <c r="K544" s="44"/>
      <c r="L544" s="21">
        <v>0</v>
      </c>
      <c r="M544" s="38">
        <v>0</v>
      </c>
      <c r="N544" s="21">
        <v>0</v>
      </c>
      <c r="O544" s="21">
        <v>0</v>
      </c>
      <c r="P544" s="38">
        <v>0</v>
      </c>
      <c r="Q544" s="21">
        <v>0</v>
      </c>
      <c r="R544" s="21">
        <v>0</v>
      </c>
      <c r="S544" s="38">
        <v>0</v>
      </c>
      <c r="T544" s="138">
        <v>2</v>
      </c>
    </row>
    <row r="545" spans="1:21" ht="16.5" hidden="1" customHeight="1" x14ac:dyDescent="0.3">
      <c r="A545" s="19" t="s">
        <v>561</v>
      </c>
      <c r="B545" s="19" t="s">
        <v>2137</v>
      </c>
      <c r="C545" s="21">
        <v>0</v>
      </c>
      <c r="D545" s="38">
        <v>0</v>
      </c>
      <c r="E545" s="21">
        <v>0</v>
      </c>
      <c r="F545" s="21">
        <v>0</v>
      </c>
      <c r="G545" s="38">
        <v>0</v>
      </c>
      <c r="H545" s="21">
        <v>0</v>
      </c>
      <c r="I545" s="21">
        <v>0</v>
      </c>
      <c r="J545" s="38">
        <v>0</v>
      </c>
      <c r="K545" s="44"/>
      <c r="L545" s="21">
        <v>0</v>
      </c>
      <c r="M545" s="38">
        <v>0</v>
      </c>
      <c r="N545" s="21">
        <v>0</v>
      </c>
      <c r="O545" s="21">
        <v>0</v>
      </c>
      <c r="P545" s="38">
        <v>0</v>
      </c>
      <c r="Q545" s="21">
        <v>0</v>
      </c>
      <c r="R545" s="21">
        <v>0</v>
      </c>
      <c r="S545" s="38">
        <v>0</v>
      </c>
      <c r="T545" s="138">
        <v>2</v>
      </c>
    </row>
    <row r="546" spans="1:21" ht="16.5" customHeight="1" x14ac:dyDescent="0.3">
      <c r="A546" s="19" t="s">
        <v>562</v>
      </c>
      <c r="B546" s="19" t="s">
        <v>537</v>
      </c>
      <c r="C546" s="21">
        <v>0</v>
      </c>
      <c r="D546" s="38">
        <v>0</v>
      </c>
      <c r="E546" s="21">
        <v>0</v>
      </c>
      <c r="F546" s="21">
        <v>0</v>
      </c>
      <c r="G546" s="38">
        <v>0</v>
      </c>
      <c r="H546" s="21">
        <v>0</v>
      </c>
      <c r="I546" s="21">
        <v>0</v>
      </c>
      <c r="J546" s="38">
        <v>0</v>
      </c>
      <c r="K546" s="44"/>
      <c r="L546" s="21">
        <v>0</v>
      </c>
      <c r="M546" s="38">
        <v>0</v>
      </c>
      <c r="N546" s="21">
        <v>0</v>
      </c>
      <c r="O546" s="21">
        <v>0</v>
      </c>
      <c r="P546" s="38">
        <v>0</v>
      </c>
      <c r="Q546" s="21">
        <v>2500</v>
      </c>
      <c r="R546" s="21">
        <v>2500</v>
      </c>
      <c r="S546" s="38">
        <v>3.9598941916271994E-2</v>
      </c>
      <c r="T546" s="138">
        <v>1</v>
      </c>
    </row>
    <row r="547" spans="1:21" ht="16.5" customHeight="1" x14ac:dyDescent="0.3">
      <c r="A547" s="19" t="s">
        <v>563</v>
      </c>
      <c r="B547" s="19" t="s">
        <v>401</v>
      </c>
      <c r="C547" s="21">
        <v>565.16999999999996</v>
      </c>
      <c r="D547" s="38">
        <v>7.3290478864326297E-2</v>
      </c>
      <c r="E547" s="21">
        <v>322</v>
      </c>
      <c r="F547" s="21">
        <v>-243.16999999999996</v>
      </c>
      <c r="G547" s="38">
        <v>4.8995739500912967E-2</v>
      </c>
      <c r="H547" s="21">
        <v>-84.070000000000007</v>
      </c>
      <c r="I547" s="21">
        <v>-649.24</v>
      </c>
      <c r="J547" s="38">
        <v>-9.7145828518604121E-2</v>
      </c>
      <c r="K547" s="44"/>
      <c r="L547" s="21">
        <v>4501.03</v>
      </c>
      <c r="M547" s="38">
        <v>7.3329428755990245E-2</v>
      </c>
      <c r="N547" s="21">
        <v>3864</v>
      </c>
      <c r="O547" s="21">
        <v>-637.02999999999975</v>
      </c>
      <c r="P547" s="38">
        <v>4.8995739500912967E-2</v>
      </c>
      <c r="Q547" s="21">
        <v>4931.6499999999996</v>
      </c>
      <c r="R547" s="21">
        <v>430.61999999999989</v>
      </c>
      <c r="S547" s="38">
        <v>7.8115248760553119E-2</v>
      </c>
      <c r="T547" s="138">
        <v>1</v>
      </c>
    </row>
    <row r="548" spans="1:21" ht="16.5" customHeight="1" x14ac:dyDescent="0.3">
      <c r="A548" s="19" t="s">
        <v>564</v>
      </c>
      <c r="B548" s="19" t="s">
        <v>403</v>
      </c>
      <c r="C548" s="21">
        <v>17.82</v>
      </c>
      <c r="D548" s="38">
        <v>2.3108734245665813E-3</v>
      </c>
      <c r="E548" s="21">
        <v>0</v>
      </c>
      <c r="F548" s="21">
        <v>-17.82</v>
      </c>
      <c r="G548" s="38">
        <v>0</v>
      </c>
      <c r="H548" s="21">
        <v>0</v>
      </c>
      <c r="I548" s="21">
        <v>-17.82</v>
      </c>
      <c r="J548" s="38">
        <v>0</v>
      </c>
      <c r="K548" s="44"/>
      <c r="L548" s="21">
        <v>107.09</v>
      </c>
      <c r="M548" s="38">
        <v>1.7446781126717653E-3</v>
      </c>
      <c r="N548" s="21">
        <v>80</v>
      </c>
      <c r="O548" s="21">
        <v>-27.090000000000003</v>
      </c>
      <c r="P548" s="38">
        <v>1.0144045445323595E-3</v>
      </c>
      <c r="Q548" s="21">
        <v>46.069999999999993</v>
      </c>
      <c r="R548" s="21">
        <v>-61.02000000000001</v>
      </c>
      <c r="S548" s="38">
        <v>7.2972930163306025E-4</v>
      </c>
      <c r="T548" s="138">
        <v>1</v>
      </c>
    </row>
    <row r="549" spans="1:21" ht="16.5" customHeight="1" x14ac:dyDescent="0.3">
      <c r="A549" s="19" t="s">
        <v>565</v>
      </c>
      <c r="B549" s="19" t="s">
        <v>405</v>
      </c>
      <c r="C549" s="21">
        <v>143.29</v>
      </c>
      <c r="D549" s="38">
        <v>1.8581652806181001E-2</v>
      </c>
      <c r="E549" s="21">
        <v>0</v>
      </c>
      <c r="F549" s="21">
        <v>-143.29</v>
      </c>
      <c r="G549" s="38">
        <v>0</v>
      </c>
      <c r="H549" s="21">
        <v>0</v>
      </c>
      <c r="I549" s="21">
        <v>-143.29</v>
      </c>
      <c r="J549" s="38">
        <v>0</v>
      </c>
      <c r="K549" s="44"/>
      <c r="L549" s="21">
        <v>671.30000000000007</v>
      </c>
      <c r="M549" s="38">
        <v>1.0936617957200077E-2</v>
      </c>
      <c r="N549" s="21">
        <v>300</v>
      </c>
      <c r="O549" s="21">
        <v>-371.30000000000007</v>
      </c>
      <c r="P549" s="38">
        <v>3.8040170419963481E-3</v>
      </c>
      <c r="Q549" s="21">
        <v>300.85000000000008</v>
      </c>
      <c r="R549" s="21">
        <v>-370.45</v>
      </c>
      <c r="S549" s="38">
        <v>4.7653366702041736E-3</v>
      </c>
      <c r="T549" s="138">
        <v>1</v>
      </c>
    </row>
    <row r="550" spans="1:21" ht="16.5" hidden="1" customHeight="1" x14ac:dyDescent="0.3">
      <c r="A550" s="19" t="s">
        <v>566</v>
      </c>
      <c r="B550" s="19" t="s">
        <v>2142</v>
      </c>
      <c r="C550" s="21">
        <v>0</v>
      </c>
      <c r="D550" s="38">
        <v>0</v>
      </c>
      <c r="E550" s="21">
        <v>0</v>
      </c>
      <c r="F550" s="21">
        <v>0</v>
      </c>
      <c r="G550" s="38">
        <v>0</v>
      </c>
      <c r="H550" s="21">
        <v>0</v>
      </c>
      <c r="I550" s="21">
        <v>0</v>
      </c>
      <c r="J550" s="38">
        <v>0</v>
      </c>
      <c r="K550" s="44"/>
      <c r="L550" s="21">
        <v>0</v>
      </c>
      <c r="M550" s="38">
        <v>0</v>
      </c>
      <c r="N550" s="21">
        <v>0</v>
      </c>
      <c r="O550" s="21">
        <v>0</v>
      </c>
      <c r="P550" s="38">
        <v>0</v>
      </c>
      <c r="Q550" s="21">
        <v>0</v>
      </c>
      <c r="R550" s="21">
        <v>0</v>
      </c>
      <c r="S550" s="38">
        <v>0</v>
      </c>
      <c r="T550" s="138">
        <v>2</v>
      </c>
    </row>
    <row r="551" spans="1:21" ht="16.5" customHeight="1" x14ac:dyDescent="0.3">
      <c r="A551" s="19" t="s">
        <v>567</v>
      </c>
      <c r="B551" s="19" t="s">
        <v>408</v>
      </c>
      <c r="C551" s="21">
        <v>742.95</v>
      </c>
      <c r="D551" s="38">
        <v>9.6344748079783479E-2</v>
      </c>
      <c r="E551" s="21">
        <v>300</v>
      </c>
      <c r="F551" s="21">
        <v>-442.95000000000005</v>
      </c>
      <c r="G551" s="38">
        <v>4.564820450395618E-2</v>
      </c>
      <c r="H551" s="21">
        <v>47.240000000000009</v>
      </c>
      <c r="I551" s="21">
        <v>-695.71</v>
      </c>
      <c r="J551" s="38">
        <v>5.4587474000462224E-2</v>
      </c>
      <c r="K551" s="44"/>
      <c r="L551" s="21">
        <v>4321.51</v>
      </c>
      <c r="M551" s="38">
        <v>7.0404742839594373E-2</v>
      </c>
      <c r="N551" s="21">
        <v>3600</v>
      </c>
      <c r="O551" s="21">
        <v>-721.51000000000022</v>
      </c>
      <c r="P551" s="38">
        <v>4.564820450395618E-2</v>
      </c>
      <c r="Q551" s="21">
        <v>4682.58</v>
      </c>
      <c r="R551" s="21">
        <v>361.06999999999971</v>
      </c>
      <c r="S551" s="38">
        <v>7.4170085375318773E-2</v>
      </c>
      <c r="T551" s="138">
        <v>1</v>
      </c>
    </row>
    <row r="552" spans="1:21" ht="16.5" customHeight="1" x14ac:dyDescent="0.3">
      <c r="A552" s="19" t="s">
        <v>568</v>
      </c>
      <c r="B552" s="19" t="s">
        <v>410</v>
      </c>
      <c r="C552" s="21">
        <v>196.86</v>
      </c>
      <c r="D552" s="38">
        <v>2.5528537730649677E-2</v>
      </c>
      <c r="E552" s="21">
        <v>177</v>
      </c>
      <c r="F552" s="21">
        <v>-19.860000000000014</v>
      </c>
      <c r="G552" s="38">
        <v>2.6932440657334144E-2</v>
      </c>
      <c r="H552" s="21">
        <v>-65.7</v>
      </c>
      <c r="I552" s="21">
        <v>-262.56</v>
      </c>
      <c r="J552" s="38">
        <v>-7.5918650335105156E-2</v>
      </c>
      <c r="K552" s="44"/>
      <c r="L552" s="21">
        <v>2009.6400000000003</v>
      </c>
      <c r="M552" s="38">
        <v>3.2740451231204476E-2</v>
      </c>
      <c r="N552" s="21">
        <v>2124</v>
      </c>
      <c r="O552" s="21">
        <v>114.35999999999967</v>
      </c>
      <c r="P552" s="38">
        <v>2.6932440657334144E-2</v>
      </c>
      <c r="Q552" s="21">
        <v>1984.6000000000001</v>
      </c>
      <c r="R552" s="21">
        <v>-25.040000000000191</v>
      </c>
      <c r="S552" s="38">
        <v>3.1435224050813365E-2</v>
      </c>
      <c r="T552" s="138">
        <v>1</v>
      </c>
    </row>
    <row r="553" spans="1:21" ht="16.5" customHeight="1" x14ac:dyDescent="0.3">
      <c r="A553" s="19" t="s">
        <v>569</v>
      </c>
      <c r="B553" s="19" t="s">
        <v>412</v>
      </c>
      <c r="C553" s="21">
        <v>0</v>
      </c>
      <c r="D553" s="38">
        <v>0</v>
      </c>
      <c r="E553" s="21">
        <v>0</v>
      </c>
      <c r="F553" s="21">
        <v>0</v>
      </c>
      <c r="G553" s="38">
        <v>0</v>
      </c>
      <c r="H553" s="21">
        <v>0</v>
      </c>
      <c r="I553" s="21">
        <v>0</v>
      </c>
      <c r="J553" s="38">
        <v>0</v>
      </c>
      <c r="K553" s="44"/>
      <c r="L553" s="21">
        <v>0</v>
      </c>
      <c r="M553" s="38">
        <v>0</v>
      </c>
      <c r="N553" s="21">
        <v>0</v>
      </c>
      <c r="O553" s="21">
        <v>0</v>
      </c>
      <c r="P553" s="38">
        <v>0</v>
      </c>
      <c r="Q553" s="21">
        <v>21.6</v>
      </c>
      <c r="R553" s="21">
        <v>21.6</v>
      </c>
      <c r="S553" s="38">
        <v>3.4213485815659007E-4</v>
      </c>
      <c r="T553" s="138">
        <v>1</v>
      </c>
    </row>
    <row r="554" spans="1:21" ht="16.5" hidden="1" customHeight="1" x14ac:dyDescent="0.3">
      <c r="A554" s="19" t="s">
        <v>1200</v>
      </c>
      <c r="B554" s="19" t="s">
        <v>2146</v>
      </c>
      <c r="C554" s="21">
        <v>0</v>
      </c>
      <c r="D554" s="38">
        <v>0</v>
      </c>
      <c r="E554" s="21">
        <v>0</v>
      </c>
      <c r="F554" s="21">
        <v>0</v>
      </c>
      <c r="G554" s="38">
        <v>0</v>
      </c>
      <c r="H554" s="21">
        <v>0</v>
      </c>
      <c r="I554" s="21">
        <v>0</v>
      </c>
      <c r="J554" s="38">
        <v>0</v>
      </c>
      <c r="K554" s="44"/>
      <c r="L554" s="21">
        <v>0</v>
      </c>
      <c r="M554" s="38">
        <v>0</v>
      </c>
      <c r="N554" s="21">
        <v>0</v>
      </c>
      <c r="O554" s="21">
        <v>0</v>
      </c>
      <c r="P554" s="38">
        <v>0</v>
      </c>
      <c r="Q554" s="21">
        <v>0</v>
      </c>
      <c r="R554" s="21">
        <v>0</v>
      </c>
      <c r="S554" s="38">
        <v>0</v>
      </c>
      <c r="T554" s="138">
        <v>2</v>
      </c>
    </row>
    <row r="555" spans="1:21" ht="16.5" hidden="1" customHeight="1" x14ac:dyDescent="0.3">
      <c r="A555" s="19" t="s">
        <v>570</v>
      </c>
      <c r="B555" s="19" t="s">
        <v>2147</v>
      </c>
      <c r="C555" s="41">
        <v>0</v>
      </c>
      <c r="D555" s="38">
        <v>0</v>
      </c>
      <c r="E555" s="41">
        <v>0</v>
      </c>
      <c r="F555" s="41">
        <v>0</v>
      </c>
      <c r="G555" s="38">
        <v>0</v>
      </c>
      <c r="H555" s="41">
        <v>0</v>
      </c>
      <c r="I555" s="41">
        <v>0</v>
      </c>
      <c r="J555" s="38">
        <v>0</v>
      </c>
      <c r="K555" s="44"/>
      <c r="L555" s="41">
        <v>0</v>
      </c>
      <c r="M555" s="38">
        <v>0</v>
      </c>
      <c r="N555" s="41">
        <v>0</v>
      </c>
      <c r="O555" s="41">
        <v>0</v>
      </c>
      <c r="P555" s="38">
        <v>0</v>
      </c>
      <c r="Q555" s="41">
        <v>0</v>
      </c>
      <c r="R555" s="41">
        <v>0</v>
      </c>
      <c r="S555" s="38">
        <v>0</v>
      </c>
      <c r="T555" s="138">
        <v>2</v>
      </c>
    </row>
    <row r="556" spans="1:21" ht="16.5" customHeight="1" x14ac:dyDescent="0.3">
      <c r="B556" s="19" t="s">
        <v>414</v>
      </c>
      <c r="C556" s="45">
        <v>5186.7299999999996</v>
      </c>
      <c r="D556" s="38">
        <v>0.6726081098429979</v>
      </c>
      <c r="E556" s="45">
        <v>799</v>
      </c>
      <c r="F556" s="45">
        <v>-4387.7299999999996</v>
      </c>
      <c r="G556" s="38">
        <v>0.12157638466220329</v>
      </c>
      <c r="H556" s="45">
        <v>-102.53</v>
      </c>
      <c r="I556" s="45">
        <v>-5289.26</v>
      </c>
      <c r="J556" s="38">
        <v>-0.11847700485324705</v>
      </c>
      <c r="K556" s="44"/>
      <c r="L556" s="45">
        <v>15736.27</v>
      </c>
      <c r="M556" s="38">
        <v>0.25637058403299395</v>
      </c>
      <c r="N556" s="45">
        <v>9968</v>
      </c>
      <c r="O556" s="45">
        <v>-5768.27</v>
      </c>
      <c r="P556" s="38">
        <v>0.12639480624873201</v>
      </c>
      <c r="Q556" s="45">
        <v>14467.35</v>
      </c>
      <c r="R556" s="45">
        <v>-1268.92</v>
      </c>
      <c r="S556" s="38">
        <v>0.22915670093295107</v>
      </c>
      <c r="T556" s="138">
        <v>1</v>
      </c>
    </row>
    <row r="557" spans="1:21" ht="16.5" customHeight="1" x14ac:dyDescent="0.3">
      <c r="B557" s="19" t="s">
        <v>416</v>
      </c>
      <c r="C557" s="21">
        <v>12898.1</v>
      </c>
      <c r="D557" s="56">
        <v>6.8643427354976057</v>
      </c>
      <c r="E557" s="21">
        <v>7371</v>
      </c>
      <c r="F557" s="21">
        <v>-5527.1</v>
      </c>
      <c r="G557" s="55">
        <v>3.7264914054600609</v>
      </c>
      <c r="H557" s="21">
        <v>762.87</v>
      </c>
      <c r="I557" s="21">
        <v>-12135.230000000001</v>
      </c>
      <c r="J557" s="55">
        <v>0.78162909836065575</v>
      </c>
      <c r="K557" s="44"/>
      <c r="L557" s="21">
        <v>77117.22</v>
      </c>
      <c r="M557" s="56">
        <v>3.0224268077601413</v>
      </c>
      <c r="N557" s="21">
        <v>88832</v>
      </c>
      <c r="O557" s="21">
        <v>11714.779999999999</v>
      </c>
      <c r="P557" s="55">
        <v>3.3271658114536127</v>
      </c>
      <c r="Q557" s="21">
        <v>77600.350000000006</v>
      </c>
      <c r="R557" s="21">
        <v>483.13000000000466</v>
      </c>
      <c r="S557" s="55">
        <v>5.5357647310600662</v>
      </c>
      <c r="T557" s="138">
        <v>1</v>
      </c>
    </row>
    <row r="558" spans="1:21" ht="16.5" customHeight="1" x14ac:dyDescent="0.3">
      <c r="C558" s="21"/>
      <c r="D558" s="43"/>
      <c r="E558" s="21"/>
      <c r="F558" s="21"/>
      <c r="G558" s="43"/>
      <c r="H558" s="21"/>
      <c r="I558" s="21"/>
      <c r="J558" s="43"/>
      <c r="K558" s="44"/>
      <c r="L558" s="21"/>
      <c r="M558" s="43"/>
      <c r="N558" s="21"/>
      <c r="O558" s="21"/>
      <c r="P558" s="43"/>
      <c r="Q558" s="21"/>
      <c r="R558" s="21"/>
      <c r="S558" s="43"/>
      <c r="T558" s="138">
        <v>1</v>
      </c>
    </row>
    <row r="559" spans="1:21" ht="16.5" customHeight="1" x14ac:dyDescent="0.35">
      <c r="B559" s="30" t="s">
        <v>571</v>
      </c>
      <c r="C559" s="21"/>
      <c r="D559" s="43"/>
      <c r="E559" s="21"/>
      <c r="F559" s="21"/>
      <c r="G559" s="43"/>
      <c r="H559" s="21"/>
      <c r="I559" s="21"/>
      <c r="J559" s="43"/>
      <c r="K559" s="44"/>
      <c r="L559" s="21"/>
      <c r="M559" s="43"/>
      <c r="N559" s="21"/>
      <c r="O559" s="21"/>
      <c r="P559" s="43"/>
      <c r="Q559" s="21"/>
      <c r="R559" s="21"/>
      <c r="S559" s="43"/>
      <c r="T559" s="138">
        <v>1</v>
      </c>
      <c r="U559" s="134">
        <v>0</v>
      </c>
    </row>
    <row r="560" spans="1:21" ht="16.5" customHeight="1" x14ac:dyDescent="0.3">
      <c r="A560" s="19" t="s">
        <v>572</v>
      </c>
      <c r="B560" s="19" t="s">
        <v>1117</v>
      </c>
      <c r="C560" s="21">
        <v>4443.7</v>
      </c>
      <c r="D560" s="55">
        <v>2.3649281532730173</v>
      </c>
      <c r="E560" s="21">
        <v>4200</v>
      </c>
      <c r="F560" s="21">
        <v>-243.69999999999982</v>
      </c>
      <c r="G560" s="55">
        <v>2.1233569261880687</v>
      </c>
      <c r="H560" s="21">
        <v>4803.3999999999996</v>
      </c>
      <c r="I560" s="21">
        <v>359.69999999999982</v>
      </c>
      <c r="J560" s="55">
        <v>4.9215163934426229</v>
      </c>
      <c r="K560" s="44"/>
      <c r="L560" s="21">
        <v>55697.599999999991</v>
      </c>
      <c r="M560" s="55">
        <v>2.182935528120713</v>
      </c>
      <c r="N560" s="21">
        <v>50400</v>
      </c>
      <c r="O560" s="21">
        <v>-5297.5999999999913</v>
      </c>
      <c r="P560" s="55">
        <v>1.8877111502303456</v>
      </c>
      <c r="Q560" s="21">
        <v>57272.670000000006</v>
      </c>
      <c r="R560" s="21">
        <v>1575.0700000000143</v>
      </c>
      <c r="S560" s="55">
        <v>4.0856520188329295</v>
      </c>
      <c r="T560" s="138">
        <v>1</v>
      </c>
    </row>
    <row r="561" spans="1:20" ht="16.5" customHeight="1" x14ac:dyDescent="0.3">
      <c r="A561" s="19" t="s">
        <v>573</v>
      </c>
      <c r="B561" s="19" t="s">
        <v>1118</v>
      </c>
      <c r="C561" s="21">
        <v>4032.5599999999995</v>
      </c>
      <c r="D561" s="55">
        <v>2.1461202767429479</v>
      </c>
      <c r="E561" s="21">
        <v>1440</v>
      </c>
      <c r="F561" s="21">
        <v>-2592.5599999999995</v>
      </c>
      <c r="G561" s="55">
        <v>0.72800808897876645</v>
      </c>
      <c r="H561" s="21">
        <v>638.01999999999953</v>
      </c>
      <c r="I561" s="21">
        <v>-3394.54</v>
      </c>
      <c r="J561" s="55">
        <v>0.65370901639344214</v>
      </c>
      <c r="K561" s="44"/>
      <c r="L561" s="21">
        <v>35547.660000000003</v>
      </c>
      <c r="M561" s="55">
        <v>1.3932063492063493</v>
      </c>
      <c r="N561" s="21">
        <v>29760</v>
      </c>
      <c r="O561" s="21">
        <v>-5787.6600000000035</v>
      </c>
      <c r="P561" s="55">
        <v>1.1146484887074422</v>
      </c>
      <c r="Q561" s="21">
        <v>29874.38</v>
      </c>
      <c r="R561" s="21">
        <v>-5673.2800000000025</v>
      </c>
      <c r="S561" s="55">
        <v>2.1311442431159939</v>
      </c>
      <c r="T561" s="138">
        <v>1</v>
      </c>
    </row>
    <row r="562" spans="1:20" ht="16.5" hidden="1" customHeight="1" x14ac:dyDescent="0.3">
      <c r="A562" s="19" t="s">
        <v>1201</v>
      </c>
      <c r="B562" s="19" t="s">
        <v>1118</v>
      </c>
      <c r="C562" s="21">
        <v>0</v>
      </c>
      <c r="D562" s="55">
        <v>0</v>
      </c>
      <c r="E562" s="21">
        <v>0</v>
      </c>
      <c r="F562" s="21">
        <v>0</v>
      </c>
      <c r="G562" s="55">
        <v>0</v>
      </c>
      <c r="H562" s="21">
        <v>0</v>
      </c>
      <c r="I562" s="21">
        <v>0</v>
      </c>
      <c r="J562" s="55">
        <v>0</v>
      </c>
      <c r="K562" s="44"/>
      <c r="L562" s="21">
        <v>0</v>
      </c>
      <c r="M562" s="55">
        <v>0</v>
      </c>
      <c r="N562" s="21">
        <v>0</v>
      </c>
      <c r="O562" s="21">
        <v>0</v>
      </c>
      <c r="P562" s="55">
        <v>0</v>
      </c>
      <c r="Q562" s="21">
        <v>0</v>
      </c>
      <c r="R562" s="21">
        <v>0</v>
      </c>
      <c r="S562" s="55">
        <v>0</v>
      </c>
      <c r="T562" s="138">
        <v>2</v>
      </c>
    </row>
    <row r="563" spans="1:20" ht="16.5" hidden="1" customHeight="1" x14ac:dyDescent="0.3">
      <c r="A563" s="19" t="s">
        <v>1202</v>
      </c>
      <c r="B563" s="19" t="s">
        <v>1118</v>
      </c>
      <c r="C563" s="21">
        <v>0</v>
      </c>
      <c r="D563" s="55">
        <v>0</v>
      </c>
      <c r="E563" s="21">
        <v>0</v>
      </c>
      <c r="F563" s="21">
        <v>0</v>
      </c>
      <c r="G563" s="55">
        <v>0</v>
      </c>
      <c r="H563" s="21">
        <v>0</v>
      </c>
      <c r="I563" s="21">
        <v>0</v>
      </c>
      <c r="J563" s="55">
        <v>0</v>
      </c>
      <c r="K563" s="44"/>
      <c r="L563" s="21">
        <v>0</v>
      </c>
      <c r="M563" s="55">
        <v>0</v>
      </c>
      <c r="N563" s="21">
        <v>0</v>
      </c>
      <c r="O563" s="21">
        <v>0</v>
      </c>
      <c r="P563" s="55">
        <v>0</v>
      </c>
      <c r="Q563" s="21">
        <v>0</v>
      </c>
      <c r="R563" s="21">
        <v>0</v>
      </c>
      <c r="S563" s="55">
        <v>0</v>
      </c>
      <c r="T563" s="138">
        <v>2</v>
      </c>
    </row>
    <row r="564" spans="1:20" ht="16.5" hidden="1" customHeight="1" x14ac:dyDescent="0.3">
      <c r="A564" s="19" t="s">
        <v>574</v>
      </c>
      <c r="B564" s="19" t="s">
        <v>1119</v>
      </c>
      <c r="C564" s="41">
        <v>0</v>
      </c>
      <c r="D564" s="55">
        <v>0</v>
      </c>
      <c r="E564" s="41">
        <v>0</v>
      </c>
      <c r="F564" s="41">
        <v>0</v>
      </c>
      <c r="G564" s="55">
        <v>0</v>
      </c>
      <c r="H564" s="41">
        <v>0</v>
      </c>
      <c r="I564" s="41">
        <v>0</v>
      </c>
      <c r="J564" s="55">
        <v>0</v>
      </c>
      <c r="K564" s="44"/>
      <c r="L564" s="41">
        <v>0</v>
      </c>
      <c r="M564" s="55">
        <v>0</v>
      </c>
      <c r="N564" s="41">
        <v>0</v>
      </c>
      <c r="O564" s="41">
        <v>0</v>
      </c>
      <c r="P564" s="55">
        <v>0</v>
      </c>
      <c r="Q564" s="41">
        <v>0</v>
      </c>
      <c r="R564" s="41">
        <v>0</v>
      </c>
      <c r="S564" s="55">
        <v>0</v>
      </c>
      <c r="T564" s="138">
        <v>2</v>
      </c>
    </row>
    <row r="565" spans="1:20" ht="16.5" customHeight="1" x14ac:dyDescent="0.3">
      <c r="B565" s="19" t="s">
        <v>575</v>
      </c>
      <c r="C565" s="57">
        <v>8476.2599999999984</v>
      </c>
      <c r="D565" s="55">
        <v>4.5110484300159648</v>
      </c>
      <c r="E565" s="57">
        <v>5640</v>
      </c>
      <c r="F565" s="57">
        <v>-2836.2599999999984</v>
      </c>
      <c r="G565" s="55">
        <v>2.8513650151668353</v>
      </c>
      <c r="H565" s="57">
        <v>5441.4199999999992</v>
      </c>
      <c r="I565" s="57">
        <v>-3034.84</v>
      </c>
      <c r="J565" s="55">
        <v>5.5752254098360643</v>
      </c>
      <c r="K565" s="44"/>
      <c r="L565" s="57">
        <v>91245.26</v>
      </c>
      <c r="M565" s="55">
        <v>3.5761418773270623</v>
      </c>
      <c r="N565" s="57">
        <v>80160</v>
      </c>
      <c r="O565" s="57">
        <v>-11085.259999999995</v>
      </c>
      <c r="P565" s="55">
        <v>3.0023596389377878</v>
      </c>
      <c r="Q565" s="57">
        <v>87147.05</v>
      </c>
      <c r="R565" s="57">
        <v>-4098.2099999999919</v>
      </c>
      <c r="S565" s="55">
        <v>6.2167962619489234</v>
      </c>
      <c r="T565" s="138">
        <v>1</v>
      </c>
    </row>
    <row r="566" spans="1:20" ht="16.5" customHeight="1" x14ac:dyDescent="0.3">
      <c r="B566" s="19" t="s">
        <v>312</v>
      </c>
      <c r="C566" s="21"/>
      <c r="D566" s="43"/>
      <c r="E566" s="21"/>
      <c r="F566" s="21"/>
      <c r="G566" s="55"/>
      <c r="H566" s="21"/>
      <c r="I566" s="21"/>
      <c r="J566" s="55"/>
      <c r="K566" s="44"/>
      <c r="L566" s="21"/>
      <c r="M566" s="43"/>
      <c r="N566" s="21"/>
      <c r="O566" s="21"/>
      <c r="P566" s="55"/>
      <c r="Q566" s="21"/>
      <c r="R566" s="21"/>
      <c r="S566" s="55"/>
      <c r="T566" s="138">
        <v>1</v>
      </c>
    </row>
    <row r="567" spans="1:20" ht="16.5" customHeight="1" x14ac:dyDescent="0.3">
      <c r="A567" s="19" t="s">
        <v>576</v>
      </c>
      <c r="B567" s="19" t="s">
        <v>389</v>
      </c>
      <c r="C567" s="21">
        <v>923.08</v>
      </c>
      <c r="D567" s="55">
        <v>0.49126130920702504</v>
      </c>
      <c r="E567" s="21">
        <v>91</v>
      </c>
      <c r="F567" s="21">
        <v>-832.08</v>
      </c>
      <c r="G567" s="55">
        <v>4.600606673407482E-2</v>
      </c>
      <c r="H567" s="21">
        <v>436.8</v>
      </c>
      <c r="I567" s="21">
        <v>-486.28000000000003</v>
      </c>
      <c r="J567" s="55">
        <v>0.44754098360655736</v>
      </c>
      <c r="K567" s="44"/>
      <c r="L567" s="21">
        <v>1945.8200000000002</v>
      </c>
      <c r="M567" s="55">
        <v>7.6261806780325306E-2</v>
      </c>
      <c r="N567" s="21">
        <v>1890</v>
      </c>
      <c r="O567" s="21">
        <v>-55.820000000000164</v>
      </c>
      <c r="P567" s="55">
        <v>7.0789168133637961E-2</v>
      </c>
      <c r="Q567" s="21">
        <v>6154.4900000000007</v>
      </c>
      <c r="R567" s="21">
        <v>4208.67</v>
      </c>
      <c r="S567" s="55">
        <v>0.43904194606933949</v>
      </c>
      <c r="T567" s="138">
        <v>1</v>
      </c>
    </row>
    <row r="568" spans="1:20" ht="16.5" customHeight="1" x14ac:dyDescent="0.3">
      <c r="A568" s="19" t="s">
        <v>577</v>
      </c>
      <c r="B568" s="19" t="s">
        <v>555</v>
      </c>
      <c r="C568" s="21">
        <v>256</v>
      </c>
      <c r="D568" s="55">
        <v>0.13624268227780734</v>
      </c>
      <c r="E568" s="21">
        <v>86</v>
      </c>
      <c r="F568" s="21">
        <v>-170</v>
      </c>
      <c r="G568" s="55">
        <v>4.3478260869565216E-2</v>
      </c>
      <c r="H568" s="21">
        <v>0</v>
      </c>
      <c r="I568" s="21">
        <v>-256</v>
      </c>
      <c r="J568" s="55">
        <v>0</v>
      </c>
      <c r="K568" s="44"/>
      <c r="L568" s="21">
        <v>640</v>
      </c>
      <c r="M568" s="55">
        <v>2.5083284342543602E-2</v>
      </c>
      <c r="N568" s="21">
        <v>888</v>
      </c>
      <c r="O568" s="21">
        <v>248</v>
      </c>
      <c r="P568" s="55">
        <v>3.3259672646915615E-2</v>
      </c>
      <c r="Q568" s="21">
        <v>936</v>
      </c>
      <c r="R568" s="21">
        <v>296</v>
      </c>
      <c r="S568" s="55">
        <v>6.6771294050506497E-2</v>
      </c>
      <c r="T568" s="138">
        <v>1</v>
      </c>
    </row>
    <row r="569" spans="1:20" ht="16.5" customHeight="1" x14ac:dyDescent="0.3">
      <c r="A569" s="19" t="s">
        <v>578</v>
      </c>
      <c r="B569" s="19" t="s">
        <v>557</v>
      </c>
      <c r="C569" s="41">
        <v>384</v>
      </c>
      <c r="D569" s="55">
        <v>0.204364023416711</v>
      </c>
      <c r="E569" s="41">
        <v>58</v>
      </c>
      <c r="F569" s="41">
        <v>-326</v>
      </c>
      <c r="G569" s="55">
        <v>2.9322548028311426E-2</v>
      </c>
      <c r="H569" s="41">
        <v>561.6</v>
      </c>
      <c r="I569" s="41">
        <v>177.60000000000002</v>
      </c>
      <c r="J569" s="55">
        <v>0.57540983606557383</v>
      </c>
      <c r="K569" s="44"/>
      <c r="L569" s="41">
        <v>508.8</v>
      </c>
      <c r="M569" s="55">
        <v>1.9941211052322164E-2</v>
      </c>
      <c r="N569" s="41">
        <v>1194</v>
      </c>
      <c r="O569" s="41">
        <v>685.2</v>
      </c>
      <c r="P569" s="55">
        <v>4.4720776059028425E-2</v>
      </c>
      <c r="Q569" s="41">
        <v>1185.5999999999999</v>
      </c>
      <c r="R569" s="41">
        <v>676.8</v>
      </c>
      <c r="S569" s="55">
        <v>8.4576972463974887E-2</v>
      </c>
      <c r="T569" s="138">
        <v>1</v>
      </c>
    </row>
    <row r="570" spans="1:20" ht="16.5" customHeight="1" x14ac:dyDescent="0.3">
      <c r="B570" s="19" t="s">
        <v>394</v>
      </c>
      <c r="C570" s="45">
        <v>1563.08</v>
      </c>
      <c r="D570" s="55">
        <v>0.83186801490154338</v>
      </c>
      <c r="E570" s="45">
        <v>235</v>
      </c>
      <c r="F570" s="45">
        <v>-1328.08</v>
      </c>
      <c r="G570" s="55">
        <v>0.11880687563195147</v>
      </c>
      <c r="H570" s="45">
        <v>998.40000000000009</v>
      </c>
      <c r="I570" s="45">
        <v>-564.67999999999995</v>
      </c>
      <c r="J570" s="55">
        <v>1.0229508196721313</v>
      </c>
      <c r="K570" s="44"/>
      <c r="L570" s="45">
        <v>3094.6200000000003</v>
      </c>
      <c r="M570" s="55">
        <v>0.12128630217519108</v>
      </c>
      <c r="N570" s="45">
        <v>3972</v>
      </c>
      <c r="O570" s="45">
        <v>877.37999999999965</v>
      </c>
      <c r="P570" s="55">
        <v>0.14876961683958201</v>
      </c>
      <c r="Q570" s="45">
        <v>8276.09</v>
      </c>
      <c r="R570" s="45">
        <v>5181.4699999999993</v>
      </c>
      <c r="S570" s="55">
        <v>0.59039021258382085</v>
      </c>
      <c r="T570" s="138">
        <v>1</v>
      </c>
    </row>
    <row r="571" spans="1:20" ht="16.5" customHeight="1" x14ac:dyDescent="0.3">
      <c r="B571" s="19" t="s">
        <v>579</v>
      </c>
      <c r="C571" s="21">
        <v>10039.339999999998</v>
      </c>
      <c r="D571" s="55">
        <v>5.3429164449175088</v>
      </c>
      <c r="E571" s="21">
        <v>5875</v>
      </c>
      <c r="F571" s="21">
        <v>-4164.3399999999983</v>
      </c>
      <c r="G571" s="55">
        <v>2.9701718907987869</v>
      </c>
      <c r="H571" s="21">
        <v>6439.82</v>
      </c>
      <c r="I571" s="21">
        <v>-3599.52</v>
      </c>
      <c r="J571" s="55">
        <v>6.598176229508196</v>
      </c>
      <c r="K571" s="44"/>
      <c r="L571" s="21">
        <v>94339.87999999999</v>
      </c>
      <c r="M571" s="55">
        <v>3.697428179502253</v>
      </c>
      <c r="N571" s="21">
        <v>84132</v>
      </c>
      <c r="O571" s="21">
        <v>-10207.87999999999</v>
      </c>
      <c r="P571" s="55">
        <v>3.15112925577737</v>
      </c>
      <c r="Q571" s="21">
        <v>95423.14</v>
      </c>
      <c r="R571" s="21">
        <v>1083.2600000000093</v>
      </c>
      <c r="S571" s="55">
        <v>6.8071864745327435</v>
      </c>
      <c r="T571" s="138">
        <v>1</v>
      </c>
    </row>
    <row r="572" spans="1:20" ht="16.5" customHeight="1" x14ac:dyDescent="0.3">
      <c r="B572" s="19" t="s">
        <v>312</v>
      </c>
      <c r="C572" s="21"/>
      <c r="D572" s="43"/>
      <c r="E572" s="21"/>
      <c r="F572" s="21"/>
      <c r="G572" s="43"/>
      <c r="H572" s="21"/>
      <c r="I572" s="21"/>
      <c r="J572" s="43"/>
      <c r="K572" s="44"/>
      <c r="L572" s="21"/>
      <c r="M572" s="43"/>
      <c r="N572" s="21"/>
      <c r="O572" s="21"/>
      <c r="P572" s="43"/>
      <c r="Q572" s="21"/>
      <c r="R572" s="21"/>
      <c r="S572" s="43"/>
      <c r="T572" s="138">
        <v>1</v>
      </c>
    </row>
    <row r="573" spans="1:20" ht="16.5" customHeight="1" x14ac:dyDescent="0.3">
      <c r="A573" s="19" t="s">
        <v>580</v>
      </c>
      <c r="B573" s="19" t="s">
        <v>396</v>
      </c>
      <c r="C573" s="21">
        <v>546.98</v>
      </c>
      <c r="D573" s="38">
        <v>5.4483661276538108E-2</v>
      </c>
      <c r="E573" s="21">
        <v>0</v>
      </c>
      <c r="F573" s="21">
        <v>-546.98</v>
      </c>
      <c r="G573" s="38">
        <v>0</v>
      </c>
      <c r="H573" s="21">
        <v>0</v>
      </c>
      <c r="I573" s="21">
        <v>-546.98</v>
      </c>
      <c r="J573" s="38">
        <v>0</v>
      </c>
      <c r="K573" s="44"/>
      <c r="L573" s="21">
        <v>1465.62</v>
      </c>
      <c r="M573" s="38">
        <v>1.55355296190752E-2</v>
      </c>
      <c r="N573" s="21">
        <v>0</v>
      </c>
      <c r="O573" s="21">
        <v>-1465.62</v>
      </c>
      <c r="P573" s="38">
        <v>0</v>
      </c>
      <c r="Q573" s="21">
        <v>0</v>
      </c>
      <c r="R573" s="21">
        <v>-1465.62</v>
      </c>
      <c r="S573" s="38">
        <v>0</v>
      </c>
      <c r="T573" s="138">
        <v>1</v>
      </c>
    </row>
    <row r="574" spans="1:20" ht="16.5" hidden="1" customHeight="1" x14ac:dyDescent="0.3">
      <c r="A574" s="19" t="s">
        <v>581</v>
      </c>
      <c r="B574" s="19" t="s">
        <v>2148</v>
      </c>
      <c r="C574" s="21">
        <v>0</v>
      </c>
      <c r="D574" s="38">
        <v>0</v>
      </c>
      <c r="E574" s="21">
        <v>0</v>
      </c>
      <c r="F574" s="21">
        <v>0</v>
      </c>
      <c r="G574" s="38">
        <v>0</v>
      </c>
      <c r="H574" s="21">
        <v>0</v>
      </c>
      <c r="I574" s="21">
        <v>0</v>
      </c>
      <c r="J574" s="38">
        <v>0</v>
      </c>
      <c r="K574" s="44"/>
      <c r="L574" s="21">
        <v>0</v>
      </c>
      <c r="M574" s="38">
        <v>0</v>
      </c>
      <c r="N574" s="21">
        <v>0</v>
      </c>
      <c r="O574" s="21">
        <v>0</v>
      </c>
      <c r="P574" s="38">
        <v>0</v>
      </c>
      <c r="Q574" s="21">
        <v>0</v>
      </c>
      <c r="R574" s="21">
        <v>0</v>
      </c>
      <c r="S574" s="38">
        <v>0</v>
      </c>
      <c r="T574" s="138">
        <v>2</v>
      </c>
    </row>
    <row r="575" spans="1:20" ht="16.5" hidden="1" customHeight="1" x14ac:dyDescent="0.3">
      <c r="A575" s="19" t="s">
        <v>582</v>
      </c>
      <c r="B575" s="19" t="s">
        <v>2149</v>
      </c>
      <c r="C575" s="21">
        <v>0</v>
      </c>
      <c r="D575" s="38">
        <v>0</v>
      </c>
      <c r="E575" s="21">
        <v>0</v>
      </c>
      <c r="F575" s="21">
        <v>0</v>
      </c>
      <c r="G575" s="38">
        <v>0</v>
      </c>
      <c r="H575" s="21">
        <v>0</v>
      </c>
      <c r="I575" s="21">
        <v>0</v>
      </c>
      <c r="J575" s="38">
        <v>0</v>
      </c>
      <c r="K575" s="44"/>
      <c r="L575" s="21">
        <v>0</v>
      </c>
      <c r="M575" s="38">
        <v>0</v>
      </c>
      <c r="N575" s="21">
        <v>0</v>
      </c>
      <c r="O575" s="21">
        <v>0</v>
      </c>
      <c r="P575" s="38">
        <v>0</v>
      </c>
      <c r="Q575" s="21">
        <v>0</v>
      </c>
      <c r="R575" s="21">
        <v>0</v>
      </c>
      <c r="S575" s="38">
        <v>0</v>
      </c>
      <c r="T575" s="138">
        <v>2</v>
      </c>
    </row>
    <row r="576" spans="1:20" ht="16.5" customHeight="1" x14ac:dyDescent="0.3">
      <c r="A576" s="19" t="s">
        <v>583</v>
      </c>
      <c r="B576" s="19" t="s">
        <v>537</v>
      </c>
      <c r="C576" s="21">
        <v>0</v>
      </c>
      <c r="D576" s="38">
        <v>0</v>
      </c>
      <c r="E576" s="21">
        <v>0</v>
      </c>
      <c r="F576" s="21">
        <v>0</v>
      </c>
      <c r="G576" s="38">
        <v>0</v>
      </c>
      <c r="H576" s="21">
        <v>0</v>
      </c>
      <c r="I576" s="21">
        <v>0</v>
      </c>
      <c r="J576" s="38">
        <v>0</v>
      </c>
      <c r="K576" s="44"/>
      <c r="L576" s="21">
        <v>0</v>
      </c>
      <c r="M576" s="38">
        <v>0</v>
      </c>
      <c r="N576" s="21">
        <v>0</v>
      </c>
      <c r="O576" s="21">
        <v>0</v>
      </c>
      <c r="P576" s="38">
        <v>0</v>
      </c>
      <c r="Q576" s="21">
        <v>2636.17</v>
      </c>
      <c r="R576" s="21">
        <v>2636.17</v>
      </c>
      <c r="S576" s="38">
        <v>2.762610830035566E-2</v>
      </c>
      <c r="T576" s="138">
        <v>1</v>
      </c>
    </row>
    <row r="577" spans="1:21" ht="16.5" customHeight="1" x14ac:dyDescent="0.3">
      <c r="A577" s="19" t="s">
        <v>584</v>
      </c>
      <c r="B577" s="19" t="s">
        <v>401</v>
      </c>
      <c r="C577" s="21">
        <v>740.89</v>
      </c>
      <c r="D577" s="38">
        <v>7.3798676008582254E-2</v>
      </c>
      <c r="E577" s="21">
        <v>417</v>
      </c>
      <c r="F577" s="21">
        <v>-323.89</v>
      </c>
      <c r="G577" s="38">
        <v>7.0978723404255317E-2</v>
      </c>
      <c r="H577" s="21">
        <v>396.23000000000025</v>
      </c>
      <c r="I577" s="21">
        <v>-344.65999999999974</v>
      </c>
      <c r="J577" s="38">
        <v>6.1528117245513117E-2</v>
      </c>
      <c r="K577" s="44"/>
      <c r="L577" s="21">
        <v>7057.1099999999988</v>
      </c>
      <c r="M577" s="38">
        <v>7.4805161931518246E-2</v>
      </c>
      <c r="N577" s="21">
        <v>5973</v>
      </c>
      <c r="O577" s="21">
        <v>-1084.1099999999988</v>
      </c>
      <c r="P577" s="38">
        <v>7.0995578376836399E-2</v>
      </c>
      <c r="Q577" s="21">
        <v>7018.27</v>
      </c>
      <c r="R577" s="21">
        <v>-38.839999999998327</v>
      </c>
      <c r="S577" s="38">
        <v>7.3548931632306386E-2</v>
      </c>
      <c r="T577" s="138">
        <v>1</v>
      </c>
    </row>
    <row r="578" spans="1:21" ht="16.5" customHeight="1" x14ac:dyDescent="0.3">
      <c r="A578" s="19" t="s">
        <v>585</v>
      </c>
      <c r="B578" s="19" t="s">
        <v>403</v>
      </c>
      <c r="C578" s="21">
        <v>30.860000000000003</v>
      </c>
      <c r="D578" s="38">
        <v>3.0739072488828955E-3</v>
      </c>
      <c r="E578" s="21">
        <v>12</v>
      </c>
      <c r="F578" s="21">
        <v>-18.860000000000003</v>
      </c>
      <c r="G578" s="38">
        <v>2.0425531914893616E-3</v>
      </c>
      <c r="H578" s="21">
        <v>32.049999999999997</v>
      </c>
      <c r="I578" s="21">
        <v>1.1899999999999942</v>
      </c>
      <c r="J578" s="38">
        <v>4.9768471789584179E-3</v>
      </c>
      <c r="K578" s="44"/>
      <c r="L578" s="21">
        <v>128.88000000000002</v>
      </c>
      <c r="M578" s="38">
        <v>1.3661242732129831E-3</v>
      </c>
      <c r="N578" s="21">
        <v>171</v>
      </c>
      <c r="O578" s="21">
        <v>42.119999999999976</v>
      </c>
      <c r="P578" s="38">
        <v>2.0325203252032522E-3</v>
      </c>
      <c r="Q578" s="21">
        <v>191.19</v>
      </c>
      <c r="R578" s="21">
        <v>62.309999999999974</v>
      </c>
      <c r="S578" s="38">
        <v>2.0036020613029503E-3</v>
      </c>
      <c r="T578" s="138">
        <v>1</v>
      </c>
    </row>
    <row r="579" spans="1:21" ht="16.5" customHeight="1" x14ac:dyDescent="0.3">
      <c r="A579" s="19" t="s">
        <v>586</v>
      </c>
      <c r="B579" s="19" t="s">
        <v>405</v>
      </c>
      <c r="C579" s="21">
        <v>222.65</v>
      </c>
      <c r="D579" s="38">
        <v>2.217775272079639E-2</v>
      </c>
      <c r="E579" s="21">
        <v>41</v>
      </c>
      <c r="F579" s="21">
        <v>-181.65</v>
      </c>
      <c r="G579" s="38">
        <v>6.9787234042553194E-3</v>
      </c>
      <c r="H579" s="21">
        <v>97.57</v>
      </c>
      <c r="I579" s="21">
        <v>-125.08000000000001</v>
      </c>
      <c r="J579" s="38">
        <v>1.515104459441413E-2</v>
      </c>
      <c r="K579" s="44"/>
      <c r="L579" s="21">
        <v>773.96</v>
      </c>
      <c r="M579" s="38">
        <v>8.2039536196145263E-3</v>
      </c>
      <c r="N579" s="21">
        <v>591</v>
      </c>
      <c r="O579" s="21">
        <v>-182.96000000000004</v>
      </c>
      <c r="P579" s="38">
        <v>7.024675509912994E-3</v>
      </c>
      <c r="Q579" s="21">
        <v>717.16000000000008</v>
      </c>
      <c r="R579" s="21">
        <v>-56.799999999999955</v>
      </c>
      <c r="S579" s="38">
        <v>7.5155774584655258E-3</v>
      </c>
      <c r="T579" s="138">
        <v>1</v>
      </c>
    </row>
    <row r="580" spans="1:21" ht="16.5" hidden="1" customHeight="1" x14ac:dyDescent="0.3">
      <c r="A580" s="19" t="s">
        <v>587</v>
      </c>
      <c r="B580" s="19" t="s">
        <v>2154</v>
      </c>
      <c r="C580" s="21">
        <v>0</v>
      </c>
      <c r="D580" s="38">
        <v>0</v>
      </c>
      <c r="E580" s="21">
        <v>0</v>
      </c>
      <c r="F580" s="21">
        <v>0</v>
      </c>
      <c r="G580" s="38">
        <v>0</v>
      </c>
      <c r="H580" s="21">
        <v>0</v>
      </c>
      <c r="I580" s="21">
        <v>0</v>
      </c>
      <c r="J580" s="38">
        <v>0</v>
      </c>
      <c r="K580" s="44"/>
      <c r="L580" s="21">
        <v>0</v>
      </c>
      <c r="M580" s="38">
        <v>0</v>
      </c>
      <c r="N580" s="21">
        <v>0</v>
      </c>
      <c r="O580" s="21">
        <v>0</v>
      </c>
      <c r="P580" s="38">
        <v>0</v>
      </c>
      <c r="Q580" s="21">
        <v>0</v>
      </c>
      <c r="R580" s="21">
        <v>0</v>
      </c>
      <c r="S580" s="38">
        <v>0</v>
      </c>
      <c r="T580" s="138">
        <v>2</v>
      </c>
    </row>
    <row r="581" spans="1:21" ht="16.5" customHeight="1" x14ac:dyDescent="0.3">
      <c r="A581" s="19" t="s">
        <v>588</v>
      </c>
      <c r="B581" s="19" t="s">
        <v>408</v>
      </c>
      <c r="C581" s="21">
        <v>742.95</v>
      </c>
      <c r="D581" s="38">
        <v>7.400386878021864E-2</v>
      </c>
      <c r="E581" s="21">
        <v>548</v>
      </c>
      <c r="F581" s="21">
        <v>-194.95000000000005</v>
      </c>
      <c r="G581" s="38">
        <v>9.3276595744680849E-2</v>
      </c>
      <c r="H581" s="21">
        <v>84.82</v>
      </c>
      <c r="I581" s="21">
        <v>-658.13000000000011</v>
      </c>
      <c r="J581" s="38">
        <v>1.3171175591864369E-2</v>
      </c>
      <c r="K581" s="44"/>
      <c r="L581" s="21">
        <v>6079.24</v>
      </c>
      <c r="M581" s="38">
        <v>6.4439768208312334E-2</v>
      </c>
      <c r="N581" s="21">
        <v>6576</v>
      </c>
      <c r="O581" s="21">
        <v>496.76000000000022</v>
      </c>
      <c r="P581" s="38">
        <v>7.8162886892026814E-2</v>
      </c>
      <c r="Q581" s="21">
        <v>8395.8599999999988</v>
      </c>
      <c r="R581" s="21">
        <v>2316.619999999999</v>
      </c>
      <c r="S581" s="38">
        <v>8.798557666410893E-2</v>
      </c>
      <c r="T581" s="138">
        <v>1</v>
      </c>
    </row>
    <row r="582" spans="1:21" ht="16.5" customHeight="1" x14ac:dyDescent="0.3">
      <c r="A582" s="19" t="s">
        <v>589</v>
      </c>
      <c r="B582" s="19" t="s">
        <v>410</v>
      </c>
      <c r="C582" s="21">
        <v>292.90000000000003</v>
      </c>
      <c r="D582" s="38">
        <v>2.9175224666163322E-2</v>
      </c>
      <c r="E582" s="21">
        <v>206</v>
      </c>
      <c r="F582" s="21">
        <v>-86.900000000000034</v>
      </c>
      <c r="G582" s="38">
        <v>3.506382978723404E-2</v>
      </c>
      <c r="H582" s="21">
        <v>187.19</v>
      </c>
      <c r="I582" s="21">
        <v>-105.71000000000004</v>
      </c>
      <c r="J582" s="38">
        <v>2.9067582634297234E-2</v>
      </c>
      <c r="K582" s="44"/>
      <c r="L582" s="21">
        <v>2946.5</v>
      </c>
      <c r="M582" s="38">
        <v>3.1232814796881236E-2</v>
      </c>
      <c r="N582" s="21">
        <v>2946</v>
      </c>
      <c r="O582" s="21">
        <v>-0.5</v>
      </c>
      <c r="P582" s="38">
        <v>3.5016402795606902E-2</v>
      </c>
      <c r="Q582" s="21">
        <v>3519.5899999999997</v>
      </c>
      <c r="R582" s="21">
        <v>573.08999999999969</v>
      </c>
      <c r="S582" s="38">
        <v>3.6884030435384955E-2</v>
      </c>
      <c r="T582" s="138">
        <v>1</v>
      </c>
    </row>
    <row r="583" spans="1:21" ht="16.5" customHeight="1" x14ac:dyDescent="0.3">
      <c r="A583" s="19" t="s">
        <v>590</v>
      </c>
      <c r="B583" s="19" t="s">
        <v>412</v>
      </c>
      <c r="C583" s="21">
        <v>0</v>
      </c>
      <c r="D583" s="38">
        <v>0</v>
      </c>
      <c r="E583" s="21">
        <v>59</v>
      </c>
      <c r="F583" s="21">
        <v>59</v>
      </c>
      <c r="G583" s="38">
        <v>1.0042553191489362E-2</v>
      </c>
      <c r="H583" s="21">
        <v>0</v>
      </c>
      <c r="I583" s="21">
        <v>0</v>
      </c>
      <c r="J583" s="38">
        <v>0</v>
      </c>
      <c r="K583" s="44"/>
      <c r="L583" s="21">
        <v>0</v>
      </c>
      <c r="M583" s="38">
        <v>0</v>
      </c>
      <c r="N583" s="21">
        <v>843</v>
      </c>
      <c r="O583" s="21">
        <v>843</v>
      </c>
      <c r="P583" s="38">
        <v>1.0019968620738839E-2</v>
      </c>
      <c r="Q583" s="21">
        <v>1105.7</v>
      </c>
      <c r="R583" s="21">
        <v>1105.7</v>
      </c>
      <c r="S583" s="38">
        <v>1.1587336153473885E-2</v>
      </c>
      <c r="T583" s="138">
        <v>1</v>
      </c>
    </row>
    <row r="584" spans="1:21" ht="16.5" hidden="1" customHeight="1" x14ac:dyDescent="0.3">
      <c r="A584" s="19" t="s">
        <v>1203</v>
      </c>
      <c r="B584" s="19" t="s">
        <v>2158</v>
      </c>
      <c r="C584" s="21">
        <v>0</v>
      </c>
      <c r="D584" s="38">
        <v>0</v>
      </c>
      <c r="E584" s="21">
        <v>0</v>
      </c>
      <c r="F584" s="21">
        <v>0</v>
      </c>
      <c r="G584" s="38">
        <v>0</v>
      </c>
      <c r="H584" s="21">
        <v>0</v>
      </c>
      <c r="I584" s="21">
        <v>0</v>
      </c>
      <c r="J584" s="38">
        <v>0</v>
      </c>
      <c r="K584" s="44"/>
      <c r="L584" s="21">
        <v>0</v>
      </c>
      <c r="M584" s="38">
        <v>0</v>
      </c>
      <c r="N584" s="21">
        <v>0</v>
      </c>
      <c r="O584" s="21">
        <v>0</v>
      </c>
      <c r="P584" s="38">
        <v>0</v>
      </c>
      <c r="Q584" s="21">
        <v>0</v>
      </c>
      <c r="R584" s="21">
        <v>0</v>
      </c>
      <c r="S584" s="38">
        <v>0</v>
      </c>
      <c r="T584" s="138">
        <v>2</v>
      </c>
    </row>
    <row r="585" spans="1:21" ht="16.5" hidden="1" customHeight="1" x14ac:dyDescent="0.3">
      <c r="A585" s="19" t="s">
        <v>591</v>
      </c>
      <c r="B585" s="19" t="s">
        <v>2159</v>
      </c>
      <c r="C585" s="41">
        <v>0</v>
      </c>
      <c r="D585" s="38">
        <v>0</v>
      </c>
      <c r="E585" s="41">
        <v>0</v>
      </c>
      <c r="F585" s="41">
        <v>0</v>
      </c>
      <c r="G585" s="38">
        <v>0</v>
      </c>
      <c r="H585" s="41">
        <v>0</v>
      </c>
      <c r="I585" s="41">
        <v>0</v>
      </c>
      <c r="J585" s="38">
        <v>0</v>
      </c>
      <c r="K585" s="44"/>
      <c r="L585" s="41">
        <v>0</v>
      </c>
      <c r="M585" s="38">
        <v>0</v>
      </c>
      <c r="N585" s="41">
        <v>0</v>
      </c>
      <c r="O585" s="41">
        <v>0</v>
      </c>
      <c r="P585" s="38">
        <v>0</v>
      </c>
      <c r="Q585" s="41">
        <v>0</v>
      </c>
      <c r="R585" s="41">
        <v>0</v>
      </c>
      <c r="S585" s="38">
        <v>0</v>
      </c>
      <c r="T585" s="138">
        <v>2</v>
      </c>
    </row>
    <row r="586" spans="1:21" ht="16.5" customHeight="1" x14ac:dyDescent="0.3">
      <c r="B586" s="19" t="s">
        <v>414</v>
      </c>
      <c r="C586" s="45">
        <v>2577.23</v>
      </c>
      <c r="D586" s="38">
        <v>0.25671309070118159</v>
      </c>
      <c r="E586" s="45">
        <v>1283</v>
      </c>
      <c r="F586" s="45">
        <v>-1294.23</v>
      </c>
      <c r="G586" s="38">
        <v>0.21838297872340426</v>
      </c>
      <c r="H586" s="45">
        <v>797.86000000000035</v>
      </c>
      <c r="I586" s="45">
        <v>-1779.37</v>
      </c>
      <c r="J586" s="38">
        <v>0.12389476724504728</v>
      </c>
      <c r="K586" s="44"/>
      <c r="L586" s="45">
        <v>18451.309999999998</v>
      </c>
      <c r="M586" s="38">
        <v>0.19558335244861452</v>
      </c>
      <c r="N586" s="45">
        <v>17100</v>
      </c>
      <c r="O586" s="45">
        <v>-1351.3099999999977</v>
      </c>
      <c r="P586" s="38">
        <v>0.2032520325203252</v>
      </c>
      <c r="Q586" s="45">
        <v>23583.940000000002</v>
      </c>
      <c r="R586" s="45">
        <v>5132.6300000000047</v>
      </c>
      <c r="S586" s="38">
        <v>0.24715116270539833</v>
      </c>
      <c r="T586" s="138">
        <v>1</v>
      </c>
    </row>
    <row r="587" spans="1:21" ht="16.5" customHeight="1" x14ac:dyDescent="0.3">
      <c r="B587" s="19" t="s">
        <v>416</v>
      </c>
      <c r="C587" s="21">
        <v>12616.569999999998</v>
      </c>
      <c r="D587" s="56">
        <v>6.714513038850451</v>
      </c>
      <c r="E587" s="21">
        <v>7158</v>
      </c>
      <c r="F587" s="21">
        <v>-5458.5699999999979</v>
      </c>
      <c r="G587" s="55">
        <v>3.6188068756319516</v>
      </c>
      <c r="H587" s="21">
        <v>7237.68</v>
      </c>
      <c r="I587" s="21">
        <v>-5378.8899999999994</v>
      </c>
      <c r="J587" s="55">
        <v>7.4156557377049186</v>
      </c>
      <c r="K587" s="44"/>
      <c r="L587" s="21">
        <v>112791.18999999999</v>
      </c>
      <c r="M587" s="56">
        <v>4.4205835782872818</v>
      </c>
      <c r="N587" s="21">
        <v>101232</v>
      </c>
      <c r="O587" s="21">
        <v>-11559.189999999988</v>
      </c>
      <c r="P587" s="55">
        <v>3.7916026817483801</v>
      </c>
      <c r="Q587" s="21">
        <v>119007.08</v>
      </c>
      <c r="R587" s="21">
        <v>6215.890000000014</v>
      </c>
      <c r="S587" s="55">
        <v>8.4895905264659728</v>
      </c>
      <c r="T587" s="138">
        <v>1</v>
      </c>
    </row>
    <row r="588" spans="1:21" ht="16.5" customHeight="1" x14ac:dyDescent="0.3">
      <c r="B588" s="19" t="s">
        <v>312</v>
      </c>
      <c r="C588" s="21"/>
      <c r="D588" s="43"/>
      <c r="E588" s="21"/>
      <c r="F588" s="21"/>
      <c r="G588" s="43"/>
      <c r="H588" s="21"/>
      <c r="I588" s="21"/>
      <c r="J588" s="43"/>
      <c r="K588" s="44"/>
      <c r="L588" s="21"/>
      <c r="M588" s="43"/>
      <c r="N588" s="21"/>
      <c r="O588" s="21"/>
      <c r="P588" s="43"/>
      <c r="Q588" s="21"/>
      <c r="R588" s="21"/>
      <c r="S588" s="43"/>
      <c r="T588" s="138">
        <v>1</v>
      </c>
    </row>
    <row r="589" spans="1:21" ht="16.5" customHeight="1" x14ac:dyDescent="0.3">
      <c r="B589" s="19" t="s">
        <v>252</v>
      </c>
      <c r="C589" s="21">
        <v>4557</v>
      </c>
      <c r="D589" s="49">
        <v>36.24318850120693</v>
      </c>
      <c r="E589" s="21">
        <v>4557</v>
      </c>
      <c r="F589" s="21">
        <v>0</v>
      </c>
      <c r="G589" s="50">
        <v>37.276936581084044</v>
      </c>
      <c r="H589" s="21">
        <v>4557</v>
      </c>
      <c r="I589" s="21">
        <v>0</v>
      </c>
      <c r="J589" s="50">
        <v>14.036326530612245</v>
      </c>
      <c r="K589" s="44"/>
      <c r="L589" s="21">
        <v>53655</v>
      </c>
      <c r="M589" s="49">
        <v>42.603400801416463</v>
      </c>
      <c r="N589" s="21">
        <v>53655</v>
      </c>
      <c r="O589" s="21">
        <v>0</v>
      </c>
      <c r="P589" s="50">
        <v>44.477532382816143</v>
      </c>
      <c r="Q589" s="21">
        <v>53802</v>
      </c>
      <c r="R589" s="21">
        <v>-147</v>
      </c>
      <c r="S589" s="50">
        <v>20.656846028028699</v>
      </c>
      <c r="T589" s="138">
        <v>1</v>
      </c>
      <c r="U589" s="134">
        <v>1</v>
      </c>
    </row>
    <row r="590" spans="1:21" ht="16.5" customHeight="1" x14ac:dyDescent="0.3">
      <c r="B590" s="19" t="s">
        <v>870</v>
      </c>
      <c r="C590" s="21">
        <v>1860</v>
      </c>
      <c r="D590" s="51">
        <v>0.40816326530612246</v>
      </c>
      <c r="E590" s="21">
        <v>1928</v>
      </c>
      <c r="F590" s="21">
        <v>-68</v>
      </c>
      <c r="G590" s="51">
        <v>0.42308536317752909</v>
      </c>
      <c r="H590" s="21">
        <v>976</v>
      </c>
      <c r="I590" s="21">
        <v>884</v>
      </c>
      <c r="J590" s="51">
        <v>0.21417599297783629</v>
      </c>
      <c r="K590" s="44"/>
      <c r="L590" s="21">
        <v>25346</v>
      </c>
      <c r="M590" s="51">
        <v>0.47238840741776161</v>
      </c>
      <c r="N590" s="21">
        <v>26434</v>
      </c>
      <c r="O590" s="21">
        <v>-1088</v>
      </c>
      <c r="P590" s="51">
        <v>0.492666107538906</v>
      </c>
      <c r="Q590" s="21">
        <v>13875</v>
      </c>
      <c r="R590" s="21">
        <v>11471</v>
      </c>
      <c r="S590" s="51">
        <v>0.25789004126240661</v>
      </c>
      <c r="T590" s="138">
        <v>1</v>
      </c>
    </row>
    <row r="591" spans="1:21" ht="16.5" customHeight="1" x14ac:dyDescent="0.3">
      <c r="B591" s="19" t="s">
        <v>1140</v>
      </c>
      <c r="C591" s="21">
        <v>1879</v>
      </c>
      <c r="D591" s="51">
        <v>0.41233267500548604</v>
      </c>
      <c r="E591" s="21">
        <v>1978</v>
      </c>
      <c r="F591" s="21">
        <v>-99</v>
      </c>
      <c r="G591" s="51">
        <v>0.43405749396532806</v>
      </c>
      <c r="H591" s="21">
        <v>976</v>
      </c>
      <c r="I591" s="21">
        <v>903</v>
      </c>
      <c r="J591" s="51">
        <v>0.21417599297783629</v>
      </c>
      <c r="K591" s="44"/>
      <c r="L591" s="21">
        <v>25515</v>
      </c>
      <c r="M591" s="51">
        <v>0.47553816046966729</v>
      </c>
      <c r="N591" s="21">
        <v>26699</v>
      </c>
      <c r="O591" s="21">
        <v>-1184</v>
      </c>
      <c r="P591" s="51">
        <v>0.4976050694250303</v>
      </c>
      <c r="Q591" s="21">
        <v>14018</v>
      </c>
      <c r="R591" s="21">
        <v>11497</v>
      </c>
      <c r="S591" s="51">
        <v>0.26054793502100293</v>
      </c>
      <c r="T591" s="138">
        <v>1</v>
      </c>
    </row>
    <row r="592" spans="1:21" ht="16.5" customHeight="1" x14ac:dyDescent="0.3">
      <c r="B592" s="19" t="s">
        <v>253</v>
      </c>
      <c r="C592" s="41">
        <v>165160.21</v>
      </c>
      <c r="D592" s="49">
        <v>88.795811827956982</v>
      </c>
      <c r="E592" s="41">
        <v>169871</v>
      </c>
      <c r="F592" s="41">
        <v>-4710.7900000000081</v>
      </c>
      <c r="G592" s="49">
        <v>88.107365145228215</v>
      </c>
      <c r="H592" s="41">
        <v>63963.54</v>
      </c>
      <c r="I592" s="41">
        <v>101196.66999999998</v>
      </c>
      <c r="J592" s="49">
        <v>65.536413934426236</v>
      </c>
      <c r="K592" s="44"/>
      <c r="L592" s="41">
        <v>2285885.4700000002</v>
      </c>
      <c r="M592" s="49">
        <v>90.187227570425321</v>
      </c>
      <c r="N592" s="41">
        <v>2386442</v>
      </c>
      <c r="O592" s="41">
        <v>-100556.5299999998</v>
      </c>
      <c r="P592" s="49">
        <v>90.279261557085576</v>
      </c>
      <c r="Q592" s="41">
        <v>1111379.6300000001</v>
      </c>
      <c r="R592" s="41">
        <v>1174505.8400000001</v>
      </c>
      <c r="S592" s="49">
        <v>80.099432792792797</v>
      </c>
      <c r="T592" s="138">
        <v>1</v>
      </c>
    </row>
    <row r="593" spans="1:20" ht="16.5" customHeight="1" x14ac:dyDescent="0.3">
      <c r="B593" s="19" t="s">
        <v>312</v>
      </c>
      <c r="C593" s="21"/>
      <c r="D593" s="43"/>
      <c r="E593" s="21"/>
      <c r="F593" s="21"/>
      <c r="G593" s="43"/>
      <c r="H593" s="21"/>
      <c r="I593" s="21"/>
      <c r="J593" s="43"/>
      <c r="K593" s="44"/>
      <c r="L593" s="21"/>
      <c r="M593" s="43"/>
      <c r="N593" s="21"/>
      <c r="O593" s="21"/>
      <c r="P593" s="43"/>
      <c r="Q593" s="21"/>
      <c r="R593" s="21"/>
      <c r="S593" s="43"/>
      <c r="T593" s="138">
        <v>1</v>
      </c>
    </row>
    <row r="594" spans="1:20" ht="16.5" customHeight="1" x14ac:dyDescent="0.35">
      <c r="B594" s="30" t="s">
        <v>2160</v>
      </c>
      <c r="C594" s="21"/>
      <c r="D594" s="43"/>
      <c r="E594" s="21"/>
      <c r="F594" s="21"/>
      <c r="G594" s="43"/>
      <c r="H594" s="21"/>
      <c r="I594" s="21"/>
      <c r="J594" s="43"/>
      <c r="K594" s="44"/>
      <c r="L594" s="21"/>
      <c r="M594" s="43"/>
      <c r="N594" s="21"/>
      <c r="O594" s="21"/>
      <c r="P594" s="43"/>
      <c r="Q594" s="21"/>
      <c r="R594" s="21"/>
      <c r="S594" s="43"/>
      <c r="T594" s="138">
        <v>1</v>
      </c>
    </row>
    <row r="595" spans="1:20" ht="16.5" customHeight="1" x14ac:dyDescent="0.3">
      <c r="B595" s="19" t="s">
        <v>312</v>
      </c>
      <c r="C595" s="21"/>
      <c r="D595" s="43"/>
      <c r="E595" s="21"/>
      <c r="F595" s="21"/>
      <c r="G595" s="43"/>
      <c r="H595" s="21"/>
      <c r="I595" s="21"/>
      <c r="J595" s="43"/>
      <c r="K595" s="44"/>
      <c r="L595" s="21"/>
      <c r="M595" s="43"/>
      <c r="N595" s="21"/>
      <c r="O595" s="21"/>
      <c r="P595" s="43"/>
      <c r="Q595" s="21"/>
      <c r="R595" s="21"/>
      <c r="S595" s="43"/>
      <c r="T595" s="138">
        <v>1</v>
      </c>
    </row>
    <row r="596" spans="1:20" ht="16.5" customHeight="1" x14ac:dyDescent="0.3">
      <c r="B596" s="19" t="s">
        <v>2161</v>
      </c>
      <c r="C596" s="21">
        <v>165160.21</v>
      </c>
      <c r="D596" s="56">
        <v>87.897929749866947</v>
      </c>
      <c r="E596" s="21">
        <v>169871</v>
      </c>
      <c r="F596" s="21">
        <v>-4710.7900000000081</v>
      </c>
      <c r="G596" s="56">
        <v>85.880182002022238</v>
      </c>
      <c r="H596" s="21">
        <v>63963.54</v>
      </c>
      <c r="I596" s="21">
        <v>101196.66999999998</v>
      </c>
      <c r="J596" s="55">
        <v>65.536413934426236</v>
      </c>
      <c r="K596" s="44"/>
      <c r="L596" s="21">
        <v>2285885.4700000002</v>
      </c>
      <c r="M596" s="56">
        <v>89.589867528904577</v>
      </c>
      <c r="N596" s="21">
        <v>2386442</v>
      </c>
      <c r="O596" s="21">
        <v>-100556.5299999998</v>
      </c>
      <c r="P596" s="56">
        <v>89.383197872579501</v>
      </c>
      <c r="Q596" s="21">
        <v>1111379.6300000001</v>
      </c>
      <c r="R596" s="21">
        <v>1174505.8400000001</v>
      </c>
      <c r="S596" s="55">
        <v>79.282324868026834</v>
      </c>
      <c r="T596" s="138">
        <v>1</v>
      </c>
    </row>
    <row r="597" spans="1:20" ht="16.5" customHeight="1" x14ac:dyDescent="0.3">
      <c r="B597" s="19" t="s">
        <v>312</v>
      </c>
      <c r="C597" s="21"/>
      <c r="D597" s="43"/>
      <c r="E597" s="21"/>
      <c r="F597" s="21"/>
      <c r="G597" s="43"/>
      <c r="H597" s="21"/>
      <c r="I597" s="21"/>
      <c r="J597" s="43"/>
      <c r="K597" s="44"/>
      <c r="L597" s="21"/>
      <c r="M597" s="43"/>
      <c r="N597" s="21"/>
      <c r="O597" s="21"/>
      <c r="P597" s="43"/>
      <c r="Q597" s="21"/>
      <c r="R597" s="21"/>
      <c r="S597" s="43"/>
      <c r="T597" s="138">
        <v>1</v>
      </c>
    </row>
    <row r="598" spans="1:20" ht="16.5" customHeight="1" x14ac:dyDescent="0.35">
      <c r="B598" s="30" t="s">
        <v>1092</v>
      </c>
      <c r="C598" s="21"/>
      <c r="D598" s="43"/>
      <c r="E598" s="21"/>
      <c r="F598" s="21"/>
      <c r="G598" s="43"/>
      <c r="H598" s="21"/>
      <c r="I598" s="21"/>
      <c r="J598" s="43"/>
      <c r="K598" s="44"/>
      <c r="L598" s="21"/>
      <c r="M598" s="43"/>
      <c r="N598" s="21"/>
      <c r="O598" s="21"/>
      <c r="P598" s="43"/>
      <c r="Q598" s="21"/>
      <c r="R598" s="21"/>
      <c r="S598" s="43"/>
      <c r="T598" s="138">
        <v>1</v>
      </c>
    </row>
    <row r="599" spans="1:20" ht="16.5" customHeight="1" x14ac:dyDescent="0.3">
      <c r="B599" s="19" t="s">
        <v>2162</v>
      </c>
      <c r="C599" s="21">
        <v>43228.39</v>
      </c>
      <c r="D599" s="56">
        <v>23.006061734965407</v>
      </c>
      <c r="E599" s="21">
        <v>26105</v>
      </c>
      <c r="F599" s="21">
        <v>-17123.39</v>
      </c>
      <c r="G599" s="55">
        <v>13.197674418604651</v>
      </c>
      <c r="H599" s="21">
        <v>16900.07</v>
      </c>
      <c r="I599" s="21">
        <v>-26328.32</v>
      </c>
      <c r="J599" s="55">
        <v>17.315645491803277</v>
      </c>
      <c r="K599" s="44"/>
      <c r="L599" s="21">
        <v>444566.22000000003</v>
      </c>
      <c r="M599" s="56">
        <v>17.423720164609055</v>
      </c>
      <c r="N599" s="21">
        <v>354858</v>
      </c>
      <c r="O599" s="21">
        <v>-89708.22000000003</v>
      </c>
      <c r="P599" s="55">
        <v>13.291059590246826</v>
      </c>
      <c r="Q599" s="21">
        <v>253339.93</v>
      </c>
      <c r="R599" s="21">
        <v>-191226.29000000004</v>
      </c>
      <c r="S599" s="55">
        <v>18.072473248680268</v>
      </c>
      <c r="T599" s="138">
        <v>1</v>
      </c>
    </row>
    <row r="600" spans="1:20" ht="16.5" customHeight="1" x14ac:dyDescent="0.3">
      <c r="B600" s="19" t="s">
        <v>593</v>
      </c>
      <c r="C600" s="41">
        <v>14718.539999999999</v>
      </c>
      <c r="D600" s="51">
        <v>0.34048318709070591</v>
      </c>
      <c r="E600" s="41">
        <v>5555</v>
      </c>
      <c r="F600" s="41">
        <v>-9163.5399999999991</v>
      </c>
      <c r="G600" s="51">
        <v>0.21279448381536104</v>
      </c>
      <c r="H600" s="41">
        <v>2524.29</v>
      </c>
      <c r="I600" s="41">
        <v>-12194.25</v>
      </c>
      <c r="J600" s="51">
        <v>0.14936565351504461</v>
      </c>
      <c r="K600" s="44"/>
      <c r="L600" s="41">
        <v>90378.610000000015</v>
      </c>
      <c r="M600" s="51">
        <v>0.20329617036580064</v>
      </c>
      <c r="N600" s="41">
        <v>71935</v>
      </c>
      <c r="O600" s="41">
        <v>-18443.610000000015</v>
      </c>
      <c r="P600" s="51">
        <v>0.20271488877241037</v>
      </c>
      <c r="Q600" s="41">
        <v>49918.99</v>
      </c>
      <c r="R600" s="41">
        <v>-40459.620000000017</v>
      </c>
      <c r="S600" s="51">
        <v>0.19704351382744914</v>
      </c>
      <c r="T600" s="138">
        <v>1</v>
      </c>
    </row>
    <row r="601" spans="1:20" ht="16.5" customHeight="1" x14ac:dyDescent="0.3">
      <c r="B601" s="19" t="s">
        <v>457</v>
      </c>
      <c r="C601" s="21">
        <v>57946.93</v>
      </c>
      <c r="D601" s="56">
        <v>30.839238956891965</v>
      </c>
      <c r="E601" s="21">
        <v>31660</v>
      </c>
      <c r="F601" s="21">
        <v>-26286.93</v>
      </c>
      <c r="G601" s="55">
        <v>16.006066734074825</v>
      </c>
      <c r="H601" s="21">
        <v>19424.36</v>
      </c>
      <c r="I601" s="21">
        <v>-38522.57</v>
      </c>
      <c r="J601" s="55">
        <v>19.902008196721312</v>
      </c>
      <c r="K601" s="44"/>
      <c r="L601" s="21">
        <v>534944.83000000007</v>
      </c>
      <c r="M601" s="56">
        <v>20.965895747599454</v>
      </c>
      <c r="N601" s="21">
        <v>426793</v>
      </c>
      <c r="O601" s="21">
        <v>-108151.83000000007</v>
      </c>
      <c r="P601" s="55">
        <v>15.985355256751189</v>
      </c>
      <c r="Q601" s="21">
        <v>303258.92</v>
      </c>
      <c r="R601" s="21">
        <v>-231685.91000000009</v>
      </c>
      <c r="S601" s="55">
        <v>21.633536881152803</v>
      </c>
      <c r="T601" s="138">
        <v>1</v>
      </c>
    </row>
    <row r="602" spans="1:20" ht="16.5" customHeight="1" x14ac:dyDescent="0.35">
      <c r="B602" s="30" t="s">
        <v>278</v>
      </c>
      <c r="C602" s="21"/>
      <c r="D602" s="43"/>
      <c r="E602" s="21"/>
      <c r="F602" s="21"/>
      <c r="G602" s="43"/>
      <c r="H602" s="21"/>
      <c r="I602" s="21"/>
      <c r="J602" s="43"/>
      <c r="K602" s="44"/>
      <c r="L602" s="21"/>
      <c r="M602" s="43"/>
      <c r="N602" s="21"/>
      <c r="O602" s="21"/>
      <c r="P602" s="43"/>
      <c r="Q602" s="21"/>
      <c r="R602" s="21"/>
      <c r="S602" s="43"/>
      <c r="T602" s="138">
        <v>1</v>
      </c>
    </row>
    <row r="603" spans="1:20" ht="16.5" customHeight="1" x14ac:dyDescent="0.3">
      <c r="A603" s="19" t="s">
        <v>595</v>
      </c>
      <c r="B603" s="19" t="s">
        <v>2163</v>
      </c>
      <c r="C603" s="21">
        <v>902.22000000000116</v>
      </c>
      <c r="D603" s="55">
        <v>0.48015965939329491</v>
      </c>
      <c r="E603" s="21">
        <v>989</v>
      </c>
      <c r="F603" s="21">
        <v>86.779999999998836</v>
      </c>
      <c r="G603" s="55">
        <v>0.5</v>
      </c>
      <c r="H603" s="21">
        <v>381.32</v>
      </c>
      <c r="I603" s="21">
        <v>-520.90000000000123</v>
      </c>
      <c r="J603" s="55">
        <v>0.39069672131147543</v>
      </c>
      <c r="K603" s="44"/>
      <c r="L603" s="21">
        <v>17545.440000000002</v>
      </c>
      <c r="M603" s="55">
        <v>0.68765196942974727</v>
      </c>
      <c r="N603" s="21">
        <v>13352</v>
      </c>
      <c r="O603" s="21">
        <v>-4193.4400000000023</v>
      </c>
      <c r="P603" s="55">
        <v>0.5000936364657852</v>
      </c>
      <c r="Q603" s="21">
        <v>10707.529999999999</v>
      </c>
      <c r="R603" s="21">
        <v>-6837.9100000000035</v>
      </c>
      <c r="S603" s="55">
        <v>0.76384148951348263</v>
      </c>
      <c r="T603" s="138">
        <v>1</v>
      </c>
    </row>
    <row r="604" spans="1:20" ht="16.5" customHeight="1" x14ac:dyDescent="0.3">
      <c r="A604" s="19" t="s">
        <v>596</v>
      </c>
      <c r="B604" s="19" t="s">
        <v>2164</v>
      </c>
      <c r="C604" s="21">
        <v>529.89999999999986</v>
      </c>
      <c r="D604" s="55">
        <v>0.28201170835550815</v>
      </c>
      <c r="E604" s="21">
        <v>989</v>
      </c>
      <c r="F604" s="21">
        <v>459.10000000000014</v>
      </c>
      <c r="G604" s="55">
        <v>0.5</v>
      </c>
      <c r="H604" s="21">
        <v>624.4</v>
      </c>
      <c r="I604" s="21">
        <v>94.500000000000114</v>
      </c>
      <c r="J604" s="55">
        <v>0.63975409836065567</v>
      </c>
      <c r="K604" s="44"/>
      <c r="L604" s="21">
        <v>13603.82</v>
      </c>
      <c r="M604" s="55">
        <v>0.5331695081324711</v>
      </c>
      <c r="N604" s="21">
        <v>13352</v>
      </c>
      <c r="O604" s="21">
        <v>-251.81999999999971</v>
      </c>
      <c r="P604" s="55">
        <v>0.5000936364657852</v>
      </c>
      <c r="Q604" s="21">
        <v>5096.7199999999993</v>
      </c>
      <c r="R604" s="21">
        <v>-8507.1</v>
      </c>
      <c r="S604" s="55">
        <v>0.3635839634755314</v>
      </c>
      <c r="T604" s="138">
        <v>1</v>
      </c>
    </row>
    <row r="605" spans="1:20" ht="16.5" hidden="1" customHeight="1" x14ac:dyDescent="0.3">
      <c r="A605" s="19" t="s">
        <v>597</v>
      </c>
      <c r="B605" s="19" t="s">
        <v>2165</v>
      </c>
      <c r="C605" s="21">
        <v>0</v>
      </c>
      <c r="D605" s="55">
        <v>0</v>
      </c>
      <c r="E605" s="21">
        <v>0</v>
      </c>
      <c r="F605" s="21">
        <v>0</v>
      </c>
      <c r="G605" s="55">
        <v>0</v>
      </c>
      <c r="H605" s="21">
        <v>0</v>
      </c>
      <c r="I605" s="21">
        <v>0</v>
      </c>
      <c r="J605" s="55">
        <v>0</v>
      </c>
      <c r="K605" s="44"/>
      <c r="L605" s="21">
        <v>0</v>
      </c>
      <c r="M605" s="55">
        <v>0</v>
      </c>
      <c r="N605" s="21">
        <v>0</v>
      </c>
      <c r="O605" s="21">
        <v>0</v>
      </c>
      <c r="P605" s="55">
        <v>0</v>
      </c>
      <c r="Q605" s="21">
        <v>0</v>
      </c>
      <c r="R605" s="21">
        <v>0</v>
      </c>
      <c r="S605" s="55">
        <v>0</v>
      </c>
      <c r="T605" s="138">
        <v>2</v>
      </c>
    </row>
    <row r="606" spans="1:20" ht="16.5" hidden="1" customHeight="1" x14ac:dyDescent="0.3">
      <c r="A606" s="19" t="s">
        <v>598</v>
      </c>
      <c r="B606" s="19" t="s">
        <v>2166</v>
      </c>
      <c r="C606" s="21">
        <v>0</v>
      </c>
      <c r="D606" s="55">
        <v>0</v>
      </c>
      <c r="E606" s="21">
        <v>0</v>
      </c>
      <c r="F606" s="21">
        <v>0</v>
      </c>
      <c r="G606" s="55">
        <v>0</v>
      </c>
      <c r="H606" s="21">
        <v>0</v>
      </c>
      <c r="I606" s="21">
        <v>0</v>
      </c>
      <c r="J606" s="55">
        <v>0</v>
      </c>
      <c r="K606" s="44"/>
      <c r="L606" s="21">
        <v>0</v>
      </c>
      <c r="M606" s="55">
        <v>0</v>
      </c>
      <c r="N606" s="21">
        <v>0</v>
      </c>
      <c r="O606" s="21">
        <v>0</v>
      </c>
      <c r="P606" s="55">
        <v>0</v>
      </c>
      <c r="Q606" s="21">
        <v>0</v>
      </c>
      <c r="R606" s="21">
        <v>0</v>
      </c>
      <c r="S606" s="55">
        <v>0</v>
      </c>
      <c r="T606" s="138">
        <v>2</v>
      </c>
    </row>
    <row r="607" spans="1:20" ht="16.5" hidden="1" customHeight="1" x14ac:dyDescent="0.3">
      <c r="A607" s="19" t="s">
        <v>599</v>
      </c>
      <c r="B607" s="19" t="s">
        <v>600</v>
      </c>
      <c r="C607" s="21">
        <v>0</v>
      </c>
      <c r="D607" s="55">
        <v>0</v>
      </c>
      <c r="E607" s="21">
        <v>0</v>
      </c>
      <c r="F607" s="21">
        <v>0</v>
      </c>
      <c r="G607" s="55">
        <v>0</v>
      </c>
      <c r="H607" s="21">
        <v>0</v>
      </c>
      <c r="I607" s="21">
        <v>0</v>
      </c>
      <c r="J607" s="55">
        <v>0</v>
      </c>
      <c r="K607" s="44"/>
      <c r="L607" s="21">
        <v>0</v>
      </c>
      <c r="M607" s="55">
        <v>0</v>
      </c>
      <c r="N607" s="21">
        <v>0</v>
      </c>
      <c r="O607" s="21">
        <v>0</v>
      </c>
      <c r="P607" s="55">
        <v>0</v>
      </c>
      <c r="Q607" s="21">
        <v>0</v>
      </c>
      <c r="R607" s="21">
        <v>0</v>
      </c>
      <c r="S607" s="55">
        <v>0</v>
      </c>
      <c r="T607" s="138">
        <v>2</v>
      </c>
    </row>
    <row r="608" spans="1:20" ht="16.5" customHeight="1" x14ac:dyDescent="0.3">
      <c r="A608" s="19" t="s">
        <v>757</v>
      </c>
      <c r="B608" s="19" t="s">
        <v>1178</v>
      </c>
      <c r="C608" s="21">
        <v>2030.47</v>
      </c>
      <c r="D608" s="55">
        <v>1.0806120276742948</v>
      </c>
      <c r="E608" s="21">
        <v>198</v>
      </c>
      <c r="F608" s="21">
        <v>-1832.47</v>
      </c>
      <c r="G608" s="55">
        <v>0.10010111223458039</v>
      </c>
      <c r="H608" s="21">
        <v>0</v>
      </c>
      <c r="I608" s="21">
        <v>-2030.47</v>
      </c>
      <c r="J608" s="55">
        <v>0</v>
      </c>
      <c r="K608" s="44"/>
      <c r="L608" s="21">
        <v>15949.300000000001</v>
      </c>
      <c r="M608" s="55">
        <v>0.62509504213207923</v>
      </c>
      <c r="N608" s="21">
        <v>2671</v>
      </c>
      <c r="O608" s="21">
        <v>-13278.300000000001</v>
      </c>
      <c r="P608" s="55">
        <v>0.1000412000449455</v>
      </c>
      <c r="Q608" s="21">
        <v>1651.3899999999999</v>
      </c>
      <c r="R608" s="21">
        <v>-14297.910000000002</v>
      </c>
      <c r="S608" s="55">
        <v>0.11780496504494221</v>
      </c>
      <c r="T608" s="138">
        <v>1</v>
      </c>
    </row>
    <row r="609" spans="1:20" ht="16.5" customHeight="1" x14ac:dyDescent="0.3">
      <c r="A609" s="19" t="s">
        <v>602</v>
      </c>
      <c r="B609" s="19" t="s">
        <v>2168</v>
      </c>
      <c r="C609" s="21">
        <v>-4.21</v>
      </c>
      <c r="D609" s="55">
        <v>-2.2405534858967536E-3</v>
      </c>
      <c r="E609" s="21">
        <v>0</v>
      </c>
      <c r="F609" s="21">
        <v>4.21</v>
      </c>
      <c r="G609" s="55">
        <v>0</v>
      </c>
      <c r="H609" s="21">
        <v>-0.05</v>
      </c>
      <c r="I609" s="21">
        <v>4.16</v>
      </c>
      <c r="J609" s="55">
        <v>-5.1229508196721311E-5</v>
      </c>
      <c r="K609" s="44"/>
      <c r="L609" s="21">
        <v>-1.4299999999999988</v>
      </c>
      <c r="M609" s="55">
        <v>-5.6045463452870817E-5</v>
      </c>
      <c r="N609" s="21">
        <v>0</v>
      </c>
      <c r="O609" s="21">
        <v>1.4299999999999988</v>
      </c>
      <c r="P609" s="55">
        <v>0</v>
      </c>
      <c r="Q609" s="21">
        <v>1736.21</v>
      </c>
      <c r="R609" s="21">
        <v>1737.64</v>
      </c>
      <c r="S609" s="55">
        <v>0.12385575688400628</v>
      </c>
      <c r="T609" s="138">
        <v>1</v>
      </c>
    </row>
    <row r="610" spans="1:20" ht="16.5" customHeight="1" x14ac:dyDescent="0.3">
      <c r="A610" s="19" t="s">
        <v>603</v>
      </c>
      <c r="B610" s="19" t="s">
        <v>2169</v>
      </c>
      <c r="C610" s="21">
        <v>50</v>
      </c>
      <c r="D610" s="55">
        <v>2.6609898882384245E-2</v>
      </c>
      <c r="E610" s="21">
        <v>150</v>
      </c>
      <c r="F610" s="21">
        <v>100</v>
      </c>
      <c r="G610" s="55">
        <v>7.583417593528817E-2</v>
      </c>
      <c r="H610" s="21">
        <v>100</v>
      </c>
      <c r="I610" s="21">
        <v>50</v>
      </c>
      <c r="J610" s="55">
        <v>0.10245901639344263</v>
      </c>
      <c r="K610" s="44"/>
      <c r="L610" s="21">
        <v>5056.5</v>
      </c>
      <c r="M610" s="55">
        <v>0.19817754262198706</v>
      </c>
      <c r="N610" s="21">
        <v>1800</v>
      </c>
      <c r="O610" s="21">
        <v>-3256.5</v>
      </c>
      <c r="P610" s="55">
        <v>6.7418255365369495E-2</v>
      </c>
      <c r="Q610" s="21">
        <v>949.98</v>
      </c>
      <c r="R610" s="21">
        <v>-4106.5200000000004</v>
      </c>
      <c r="S610" s="55">
        <v>6.7768583250107012E-2</v>
      </c>
      <c r="T610" s="138">
        <v>1</v>
      </c>
    </row>
    <row r="611" spans="1:20" ht="16.5" customHeight="1" x14ac:dyDescent="0.3">
      <c r="A611" s="19" t="s">
        <v>604</v>
      </c>
      <c r="B611" s="19" t="s">
        <v>1134</v>
      </c>
      <c r="C611" s="21">
        <v>0</v>
      </c>
      <c r="D611" s="55">
        <v>0</v>
      </c>
      <c r="E611" s="21">
        <v>0</v>
      </c>
      <c r="F611" s="21">
        <v>0</v>
      </c>
      <c r="G611" s="55">
        <v>0</v>
      </c>
      <c r="H611" s="21">
        <v>0</v>
      </c>
      <c r="I611" s="21">
        <v>0</v>
      </c>
      <c r="J611" s="55">
        <v>0</v>
      </c>
      <c r="K611" s="44"/>
      <c r="L611" s="21">
        <v>80.28</v>
      </c>
      <c r="M611" s="55">
        <v>3.1463844797178131E-3</v>
      </c>
      <c r="N611" s="21">
        <v>0</v>
      </c>
      <c r="O611" s="21">
        <v>-80.28</v>
      </c>
      <c r="P611" s="55">
        <v>0</v>
      </c>
      <c r="Q611" s="21">
        <v>0</v>
      </c>
      <c r="R611" s="21">
        <v>-80.28</v>
      </c>
      <c r="S611" s="55">
        <v>0</v>
      </c>
      <c r="T611" s="138">
        <v>1</v>
      </c>
    </row>
    <row r="612" spans="1:20" ht="16.5" customHeight="1" x14ac:dyDescent="0.3">
      <c r="A612" s="19" t="s">
        <v>605</v>
      </c>
      <c r="B612" s="19" t="s">
        <v>606</v>
      </c>
      <c r="C612" s="21">
        <v>0</v>
      </c>
      <c r="D612" s="55">
        <v>0</v>
      </c>
      <c r="E612" s="21">
        <v>0</v>
      </c>
      <c r="F612" s="21">
        <v>0</v>
      </c>
      <c r="G612" s="55">
        <v>0</v>
      </c>
      <c r="H612" s="21">
        <v>0</v>
      </c>
      <c r="I612" s="21">
        <v>0</v>
      </c>
      <c r="J612" s="55">
        <v>0</v>
      </c>
      <c r="K612" s="44"/>
      <c r="L612" s="21">
        <v>984.21</v>
      </c>
      <c r="M612" s="55">
        <v>3.8573780129335683E-2</v>
      </c>
      <c r="N612" s="21">
        <v>600</v>
      </c>
      <c r="O612" s="21">
        <v>-384.21000000000004</v>
      </c>
      <c r="P612" s="55">
        <v>2.2472751788456497E-2</v>
      </c>
      <c r="Q612" s="21">
        <v>500.03999999999996</v>
      </c>
      <c r="R612" s="21">
        <v>-484.17000000000007</v>
      </c>
      <c r="S612" s="55">
        <v>3.5671279783135966E-2</v>
      </c>
      <c r="T612" s="138">
        <v>1</v>
      </c>
    </row>
    <row r="613" spans="1:20" ht="16.5" hidden="1" customHeight="1" x14ac:dyDescent="0.3">
      <c r="A613" s="19" t="s">
        <v>607</v>
      </c>
      <c r="B613" s="19" t="s">
        <v>2171</v>
      </c>
      <c r="C613" s="21">
        <v>0</v>
      </c>
      <c r="D613" s="55">
        <v>0</v>
      </c>
      <c r="E613" s="21">
        <v>0</v>
      </c>
      <c r="F613" s="21">
        <v>0</v>
      </c>
      <c r="G613" s="55">
        <v>0</v>
      </c>
      <c r="H613" s="21">
        <v>0</v>
      </c>
      <c r="I613" s="21">
        <v>0</v>
      </c>
      <c r="J613" s="55">
        <v>0</v>
      </c>
      <c r="K613" s="44"/>
      <c r="L613" s="21">
        <v>0</v>
      </c>
      <c r="M613" s="55">
        <v>0</v>
      </c>
      <c r="N613" s="21">
        <v>0</v>
      </c>
      <c r="O613" s="21">
        <v>0</v>
      </c>
      <c r="P613" s="55">
        <v>0</v>
      </c>
      <c r="Q613" s="21">
        <v>0</v>
      </c>
      <c r="R613" s="21">
        <v>0</v>
      </c>
      <c r="S613" s="55">
        <v>0</v>
      </c>
      <c r="T613" s="138">
        <v>2</v>
      </c>
    </row>
    <row r="614" spans="1:20" ht="16.5" hidden="1" customHeight="1" x14ac:dyDescent="0.3">
      <c r="A614" s="19" t="s">
        <v>1294</v>
      </c>
      <c r="B614" s="19" t="s">
        <v>2455</v>
      </c>
      <c r="C614" s="21">
        <v>0</v>
      </c>
      <c r="D614" s="55">
        <v>0</v>
      </c>
      <c r="E614" s="21">
        <v>0</v>
      </c>
      <c r="F614" s="21">
        <v>0</v>
      </c>
      <c r="G614" s="55">
        <v>0</v>
      </c>
      <c r="H614" s="21">
        <v>0</v>
      </c>
      <c r="I614" s="21">
        <v>0</v>
      </c>
      <c r="J614" s="55">
        <v>0</v>
      </c>
      <c r="K614" s="44"/>
      <c r="L614" s="21">
        <v>0</v>
      </c>
      <c r="M614" s="55">
        <v>0</v>
      </c>
      <c r="N614" s="21">
        <v>0</v>
      </c>
      <c r="O614" s="21">
        <v>0</v>
      </c>
      <c r="P614" s="55">
        <v>0</v>
      </c>
      <c r="Q614" s="21">
        <v>0</v>
      </c>
      <c r="R614" s="21">
        <v>0</v>
      </c>
      <c r="S614" s="55">
        <v>0</v>
      </c>
      <c r="T614" s="138">
        <v>2</v>
      </c>
    </row>
    <row r="615" spans="1:20" ht="16.5" hidden="1" customHeight="1" x14ac:dyDescent="0.3">
      <c r="A615" s="19" t="s">
        <v>608</v>
      </c>
      <c r="B615" s="19" t="s">
        <v>2172</v>
      </c>
      <c r="C615" s="21">
        <v>0</v>
      </c>
      <c r="D615" s="55">
        <v>0</v>
      </c>
      <c r="E615" s="21">
        <v>0</v>
      </c>
      <c r="F615" s="21">
        <v>0</v>
      </c>
      <c r="G615" s="55">
        <v>0</v>
      </c>
      <c r="H615" s="21">
        <v>0</v>
      </c>
      <c r="I615" s="21">
        <v>0</v>
      </c>
      <c r="J615" s="55">
        <v>0</v>
      </c>
      <c r="K615" s="44"/>
      <c r="L615" s="21">
        <v>0</v>
      </c>
      <c r="M615" s="55">
        <v>0</v>
      </c>
      <c r="N615" s="21">
        <v>0</v>
      </c>
      <c r="O615" s="21">
        <v>0</v>
      </c>
      <c r="P615" s="55">
        <v>0</v>
      </c>
      <c r="Q615" s="21">
        <v>0</v>
      </c>
      <c r="R615" s="21">
        <v>0</v>
      </c>
      <c r="S615" s="55">
        <v>0</v>
      </c>
      <c r="T615" s="138">
        <v>2</v>
      </c>
    </row>
    <row r="616" spans="1:20" ht="16.5" hidden="1" customHeight="1" x14ac:dyDescent="0.3">
      <c r="A616" s="19" t="s">
        <v>609</v>
      </c>
      <c r="B616" s="19" t="s">
        <v>2173</v>
      </c>
      <c r="C616" s="21">
        <v>0</v>
      </c>
      <c r="D616" s="55">
        <v>0</v>
      </c>
      <c r="E616" s="21">
        <v>0</v>
      </c>
      <c r="F616" s="21">
        <v>0</v>
      </c>
      <c r="G616" s="55">
        <v>0</v>
      </c>
      <c r="H616" s="21">
        <v>0</v>
      </c>
      <c r="I616" s="21">
        <v>0</v>
      </c>
      <c r="J616" s="55">
        <v>0</v>
      </c>
      <c r="K616" s="44"/>
      <c r="L616" s="21">
        <v>0</v>
      </c>
      <c r="M616" s="55">
        <v>0</v>
      </c>
      <c r="N616" s="21">
        <v>0</v>
      </c>
      <c r="O616" s="21">
        <v>0</v>
      </c>
      <c r="P616" s="55">
        <v>0</v>
      </c>
      <c r="Q616" s="21">
        <v>0</v>
      </c>
      <c r="R616" s="21">
        <v>0</v>
      </c>
      <c r="S616" s="55">
        <v>0</v>
      </c>
      <c r="T616" s="138">
        <v>2</v>
      </c>
    </row>
    <row r="617" spans="1:20" ht="16.5" hidden="1" customHeight="1" x14ac:dyDescent="0.3">
      <c r="A617" s="19" t="s">
        <v>864</v>
      </c>
      <c r="B617" s="19" t="s">
        <v>2174</v>
      </c>
      <c r="C617" s="21">
        <v>0</v>
      </c>
      <c r="D617" s="55">
        <v>0</v>
      </c>
      <c r="E617" s="21">
        <v>0</v>
      </c>
      <c r="F617" s="21">
        <v>0</v>
      </c>
      <c r="G617" s="55">
        <v>0</v>
      </c>
      <c r="H617" s="21">
        <v>0</v>
      </c>
      <c r="I617" s="21">
        <v>0</v>
      </c>
      <c r="J617" s="55">
        <v>0</v>
      </c>
      <c r="K617" s="44"/>
      <c r="L617" s="21">
        <v>0</v>
      </c>
      <c r="M617" s="55">
        <v>0</v>
      </c>
      <c r="N617" s="21">
        <v>0</v>
      </c>
      <c r="O617" s="21">
        <v>0</v>
      </c>
      <c r="P617" s="55">
        <v>0</v>
      </c>
      <c r="Q617" s="21">
        <v>0</v>
      </c>
      <c r="R617" s="21">
        <v>0</v>
      </c>
      <c r="S617" s="55">
        <v>0</v>
      </c>
      <c r="T617" s="138">
        <v>2</v>
      </c>
    </row>
    <row r="618" spans="1:20" ht="16.5" customHeight="1" x14ac:dyDescent="0.3">
      <c r="A618" s="19" t="s">
        <v>610</v>
      </c>
      <c r="B618" s="19" t="s">
        <v>2175</v>
      </c>
      <c r="C618" s="21">
        <v>1748.28</v>
      </c>
      <c r="D618" s="55">
        <v>0.93043108036189459</v>
      </c>
      <c r="E618" s="21">
        <v>2374</v>
      </c>
      <c r="F618" s="21">
        <v>625.72</v>
      </c>
      <c r="G618" s="55">
        <v>1.2002022244691608</v>
      </c>
      <c r="H618" s="21">
        <v>567.80999999999995</v>
      </c>
      <c r="I618" s="21">
        <v>-1180.47</v>
      </c>
      <c r="J618" s="55">
        <v>0.58177254098360653</v>
      </c>
      <c r="K618" s="44"/>
      <c r="L618" s="21">
        <v>26383.57</v>
      </c>
      <c r="M618" s="55">
        <v>1.0340415441896924</v>
      </c>
      <c r="N618" s="21">
        <v>33452</v>
      </c>
      <c r="O618" s="21">
        <v>7068.43</v>
      </c>
      <c r="P618" s="55">
        <v>1.252930821379078</v>
      </c>
      <c r="Q618" s="21">
        <v>12333.25</v>
      </c>
      <c r="R618" s="21">
        <v>-14050.32</v>
      </c>
      <c r="S618" s="55">
        <v>0.8798152375517192</v>
      </c>
      <c r="T618" s="138">
        <v>1</v>
      </c>
    </row>
    <row r="619" spans="1:20" ht="16.5" customHeight="1" x14ac:dyDescent="0.3">
      <c r="A619" s="19" t="s">
        <v>611</v>
      </c>
      <c r="B619" s="19" t="s">
        <v>2176</v>
      </c>
      <c r="C619" s="21">
        <v>10.47</v>
      </c>
      <c r="D619" s="55">
        <v>5.5721128259712616E-3</v>
      </c>
      <c r="E619" s="21">
        <v>0</v>
      </c>
      <c r="F619" s="21">
        <v>-10.47</v>
      </c>
      <c r="G619" s="55">
        <v>0</v>
      </c>
      <c r="H619" s="21">
        <v>0</v>
      </c>
      <c r="I619" s="21">
        <v>-10.47</v>
      </c>
      <c r="J619" s="55">
        <v>0</v>
      </c>
      <c r="K619" s="44"/>
      <c r="L619" s="21">
        <v>134.25</v>
      </c>
      <c r="M619" s="55">
        <v>5.2616108171663727E-3</v>
      </c>
      <c r="N619" s="21">
        <v>0</v>
      </c>
      <c r="O619" s="21">
        <v>-134.25</v>
      </c>
      <c r="P619" s="55">
        <v>0</v>
      </c>
      <c r="Q619" s="21">
        <v>139.63000000000002</v>
      </c>
      <c r="R619" s="21">
        <v>5.3800000000000239</v>
      </c>
      <c r="S619" s="55">
        <v>9.9607647310600671E-3</v>
      </c>
      <c r="T619" s="138">
        <v>1</v>
      </c>
    </row>
    <row r="620" spans="1:20" ht="16.5" hidden="1" customHeight="1" x14ac:dyDescent="0.3">
      <c r="A620" s="19" t="s">
        <v>612</v>
      </c>
      <c r="B620" s="19" t="s">
        <v>2177</v>
      </c>
      <c r="C620" s="21">
        <v>0</v>
      </c>
      <c r="D620" s="38">
        <v>0</v>
      </c>
      <c r="E620" s="21">
        <v>0</v>
      </c>
      <c r="F620" s="21">
        <v>0</v>
      </c>
      <c r="G620" s="38">
        <v>0</v>
      </c>
      <c r="H620" s="21">
        <v>0</v>
      </c>
      <c r="I620" s="21">
        <v>0</v>
      </c>
      <c r="J620" s="38">
        <v>0</v>
      </c>
      <c r="K620" s="44"/>
      <c r="L620" s="21">
        <v>0</v>
      </c>
      <c r="M620" s="38">
        <v>0</v>
      </c>
      <c r="N620" s="21">
        <v>0</v>
      </c>
      <c r="O620" s="21">
        <v>0</v>
      </c>
      <c r="P620" s="38">
        <v>0</v>
      </c>
      <c r="Q620" s="21">
        <v>0</v>
      </c>
      <c r="R620" s="21">
        <v>0</v>
      </c>
      <c r="S620" s="38">
        <v>0</v>
      </c>
      <c r="T620" s="138">
        <v>2</v>
      </c>
    </row>
    <row r="621" spans="1:20" ht="16.5" customHeight="1" x14ac:dyDescent="0.3">
      <c r="A621" s="19" t="s">
        <v>613</v>
      </c>
      <c r="B621" s="19" t="s">
        <v>2457</v>
      </c>
      <c r="C621" s="21">
        <v>6821.4800000000005</v>
      </c>
      <c r="D621" s="38">
        <v>4.1302199845834546E-2</v>
      </c>
      <c r="E621" s="21">
        <v>3737</v>
      </c>
      <c r="F621" s="21">
        <v>-3084.4800000000005</v>
      </c>
      <c r="G621" s="38">
        <v>2.199904633516021E-2</v>
      </c>
      <c r="H621" s="21">
        <v>2534.5100000000002</v>
      </c>
      <c r="I621" s="21">
        <v>-4286.97</v>
      </c>
      <c r="J621" s="38">
        <v>3.9624292213970652E-2</v>
      </c>
      <c r="K621" s="44"/>
      <c r="L621" s="21">
        <v>61424.18</v>
      </c>
      <c r="M621" s="38">
        <v>2.6871066291873316E-2</v>
      </c>
      <c r="N621" s="21">
        <v>52502</v>
      </c>
      <c r="O621" s="21">
        <v>-8922.18</v>
      </c>
      <c r="P621" s="38">
        <v>2.2000115653345021E-2</v>
      </c>
      <c r="Q621" s="21">
        <v>19929.949999999997</v>
      </c>
      <c r="R621" s="21">
        <v>-41494.230000000003</v>
      </c>
      <c r="S621" s="38">
        <v>1.7932621277213796E-2</v>
      </c>
      <c r="T621" s="138">
        <v>1</v>
      </c>
    </row>
    <row r="622" spans="1:20" ht="16.5" customHeight="1" x14ac:dyDescent="0.3">
      <c r="A622" s="19" t="s">
        <v>614</v>
      </c>
      <c r="B622" s="19" t="s">
        <v>2178</v>
      </c>
      <c r="C622" s="21">
        <v>2066.12</v>
      </c>
      <c r="D622" s="55">
        <v>1.0995848855774348</v>
      </c>
      <c r="E622" s="21">
        <v>2035</v>
      </c>
      <c r="F622" s="21">
        <v>-31.119999999999891</v>
      </c>
      <c r="G622" s="55">
        <v>1.0288169868554096</v>
      </c>
      <c r="H622" s="21">
        <v>2205.9699999999993</v>
      </c>
      <c r="I622" s="21">
        <v>139.84999999999945</v>
      </c>
      <c r="J622" s="55">
        <v>2.2602151639344257</v>
      </c>
      <c r="K622" s="44"/>
      <c r="L622" s="21">
        <v>24542.189999999995</v>
      </c>
      <c r="M622" s="55">
        <v>0.96187301587301566</v>
      </c>
      <c r="N622" s="21">
        <v>24420</v>
      </c>
      <c r="O622" s="21">
        <v>-122.18999999999505</v>
      </c>
      <c r="P622" s="55">
        <v>0.91464099779017938</v>
      </c>
      <c r="Q622" s="21">
        <v>21635.049999999996</v>
      </c>
      <c r="R622" s="21">
        <v>-2907.1399999999994</v>
      </c>
      <c r="S622" s="55">
        <v>1.5433763732344126</v>
      </c>
      <c r="T622" s="138">
        <v>1</v>
      </c>
    </row>
    <row r="623" spans="1:20" ht="16.5" hidden="1" customHeight="1" x14ac:dyDescent="0.3">
      <c r="A623" s="19" t="s">
        <v>2179</v>
      </c>
      <c r="B623" s="19" t="s">
        <v>2180</v>
      </c>
      <c r="C623" s="21">
        <v>0</v>
      </c>
      <c r="D623" s="38">
        <v>0</v>
      </c>
      <c r="E623" s="21">
        <v>0</v>
      </c>
      <c r="F623" s="21">
        <v>0</v>
      </c>
      <c r="G623" s="38">
        <v>0</v>
      </c>
      <c r="H623" s="21">
        <v>0</v>
      </c>
      <c r="I623" s="21">
        <v>0</v>
      </c>
      <c r="J623" s="38">
        <v>0</v>
      </c>
      <c r="K623" s="44"/>
      <c r="L623" s="21">
        <v>0</v>
      </c>
      <c r="M623" s="38">
        <v>0</v>
      </c>
      <c r="N623" s="21">
        <v>0</v>
      </c>
      <c r="O623" s="21">
        <v>0</v>
      </c>
      <c r="P623" s="38">
        <v>0</v>
      </c>
      <c r="Q623" s="21">
        <v>0</v>
      </c>
      <c r="R623" s="21">
        <v>0</v>
      </c>
      <c r="S623" s="38">
        <v>0</v>
      </c>
      <c r="T623" s="138">
        <v>2</v>
      </c>
    </row>
    <row r="624" spans="1:20" ht="16.5" hidden="1" customHeight="1" x14ac:dyDescent="0.3">
      <c r="A624" s="19" t="s">
        <v>1204</v>
      </c>
      <c r="B624" s="19" t="s">
        <v>2181</v>
      </c>
      <c r="C624" s="21">
        <v>0</v>
      </c>
      <c r="D624" s="55">
        <v>0</v>
      </c>
      <c r="E624" s="21">
        <v>0</v>
      </c>
      <c r="F624" s="21">
        <v>0</v>
      </c>
      <c r="G624" s="55">
        <v>0</v>
      </c>
      <c r="H624" s="21">
        <v>0</v>
      </c>
      <c r="I624" s="21">
        <v>0</v>
      </c>
      <c r="J624" s="55">
        <v>0</v>
      </c>
      <c r="K624" s="44"/>
      <c r="L624" s="21">
        <v>0</v>
      </c>
      <c r="M624" s="55">
        <v>0</v>
      </c>
      <c r="N624" s="21">
        <v>0</v>
      </c>
      <c r="O624" s="21">
        <v>0</v>
      </c>
      <c r="P624" s="55">
        <v>0</v>
      </c>
      <c r="Q624" s="21">
        <v>0</v>
      </c>
      <c r="R624" s="21">
        <v>0</v>
      </c>
      <c r="S624" s="55">
        <v>0</v>
      </c>
      <c r="T624" s="138">
        <v>2</v>
      </c>
    </row>
    <row r="625" spans="1:20" ht="16.5" hidden="1" customHeight="1" x14ac:dyDescent="0.3">
      <c r="A625" s="19" t="s">
        <v>615</v>
      </c>
      <c r="B625" s="19" t="s">
        <v>2183</v>
      </c>
      <c r="C625" s="41">
        <v>0</v>
      </c>
      <c r="D625" s="55">
        <v>0</v>
      </c>
      <c r="E625" s="41">
        <v>0</v>
      </c>
      <c r="F625" s="41">
        <v>0</v>
      </c>
      <c r="G625" s="55">
        <v>0</v>
      </c>
      <c r="H625" s="41">
        <v>0</v>
      </c>
      <c r="I625" s="41">
        <v>0</v>
      </c>
      <c r="J625" s="55">
        <v>0</v>
      </c>
      <c r="K625" s="44"/>
      <c r="L625" s="41">
        <v>0</v>
      </c>
      <c r="M625" s="55">
        <v>0</v>
      </c>
      <c r="N625" s="41">
        <v>0</v>
      </c>
      <c r="O625" s="41">
        <v>0</v>
      </c>
      <c r="P625" s="55">
        <v>0</v>
      </c>
      <c r="Q625" s="41">
        <v>0</v>
      </c>
      <c r="R625" s="41">
        <v>0</v>
      </c>
      <c r="S625" s="55">
        <v>0</v>
      </c>
      <c r="T625" s="138">
        <v>2</v>
      </c>
    </row>
    <row r="626" spans="1:20" ht="16.5" customHeight="1" x14ac:dyDescent="0.3">
      <c r="B626" s="19" t="s">
        <v>616</v>
      </c>
      <c r="C626" s="45">
        <v>14154.73</v>
      </c>
      <c r="D626" s="56">
        <v>7.5331186801490153</v>
      </c>
      <c r="E626" s="45">
        <v>10472</v>
      </c>
      <c r="F626" s="45">
        <v>-3682.7299999999996</v>
      </c>
      <c r="G626" s="55">
        <v>5.294236602628918</v>
      </c>
      <c r="H626" s="45">
        <v>6413.9599999999991</v>
      </c>
      <c r="I626" s="45">
        <v>-7740.7700000000013</v>
      </c>
      <c r="J626" s="55">
        <v>6.5716803278688518</v>
      </c>
      <c r="K626" s="44"/>
      <c r="L626" s="45">
        <v>165702.31</v>
      </c>
      <c r="M626" s="56">
        <v>6.4943096217911034</v>
      </c>
      <c r="N626" s="45">
        <v>142149</v>
      </c>
      <c r="O626" s="45">
        <v>-23553.309999999998</v>
      </c>
      <c r="P626" s="55">
        <v>5.3241319899621713</v>
      </c>
      <c r="Q626" s="45">
        <v>74679.749999999985</v>
      </c>
      <c r="R626" s="45">
        <v>-91022.560000000012</v>
      </c>
      <c r="S626" s="55">
        <v>5.3274183193037512</v>
      </c>
      <c r="T626" s="138">
        <v>1</v>
      </c>
    </row>
    <row r="627" spans="1:20" ht="16.5" customHeight="1" x14ac:dyDescent="0.3">
      <c r="B627" s="19" t="s">
        <v>2184</v>
      </c>
      <c r="C627" s="45">
        <v>72101.66</v>
      </c>
      <c r="D627" s="56">
        <v>38.372357637040984</v>
      </c>
      <c r="E627" s="45">
        <v>42132</v>
      </c>
      <c r="F627" s="45">
        <v>-29969.660000000003</v>
      </c>
      <c r="G627" s="55">
        <v>21.300303336703742</v>
      </c>
      <c r="H627" s="45">
        <v>25838.32</v>
      </c>
      <c r="I627" s="45">
        <v>-46263.340000000004</v>
      </c>
      <c r="J627" s="55">
        <v>26.473688524590163</v>
      </c>
      <c r="K627" s="44"/>
      <c r="L627" s="45">
        <v>700647.14000000013</v>
      </c>
      <c r="M627" s="56">
        <v>27.460205369390561</v>
      </c>
      <c r="N627" s="45">
        <v>568942</v>
      </c>
      <c r="O627" s="45">
        <v>-131705.14000000013</v>
      </c>
      <c r="P627" s="55">
        <v>21.30948724671336</v>
      </c>
      <c r="Q627" s="45">
        <v>377938.67</v>
      </c>
      <c r="R627" s="45">
        <v>-322708.47000000015</v>
      </c>
      <c r="S627" s="55">
        <v>26.960955200456556</v>
      </c>
      <c r="T627" s="138">
        <v>1</v>
      </c>
    </row>
    <row r="628" spans="1:20" ht="16.5" customHeight="1" x14ac:dyDescent="0.3">
      <c r="B628" s="19" t="s">
        <v>1206</v>
      </c>
      <c r="C628" s="21">
        <v>93058.549999999988</v>
      </c>
      <c r="D628" s="38">
        <v>0.56344412494995011</v>
      </c>
      <c r="E628" s="21">
        <v>127739</v>
      </c>
      <c r="F628" s="21">
        <v>-34680.450000000012</v>
      </c>
      <c r="G628" s="38">
        <v>0.75197649981456516</v>
      </c>
      <c r="H628" s="21">
        <v>38125.22</v>
      </c>
      <c r="I628" s="21">
        <v>54933.329999999987</v>
      </c>
      <c r="J628" s="38">
        <v>0.59604612252542621</v>
      </c>
      <c r="K628" s="48"/>
      <c r="L628" s="21">
        <v>1585238.33</v>
      </c>
      <c r="M628" s="38">
        <v>0.6934898317543442</v>
      </c>
      <c r="N628" s="21">
        <v>1817500</v>
      </c>
      <c r="O628" s="21">
        <v>-232261.66999999993</v>
      </c>
      <c r="P628" s="38">
        <v>0.76159403832148442</v>
      </c>
      <c r="Q628" s="21">
        <v>733440.9600000002</v>
      </c>
      <c r="R628" s="21">
        <v>851797.36999999988</v>
      </c>
      <c r="S628" s="38">
        <v>0.65993737891345028</v>
      </c>
      <c r="T628" s="138">
        <v>1</v>
      </c>
    </row>
    <row r="629" spans="1:20" ht="16.5" customHeight="1" x14ac:dyDescent="0.3">
      <c r="B629" s="19" t="s">
        <v>312</v>
      </c>
      <c r="C629" s="21"/>
      <c r="D629" s="43"/>
      <c r="E629" s="21"/>
      <c r="F629" s="21"/>
      <c r="G629" s="43"/>
      <c r="H629" s="21"/>
      <c r="I629" s="21"/>
      <c r="J629" s="43"/>
      <c r="K629" s="44"/>
      <c r="L629" s="21"/>
      <c r="M629" s="43"/>
      <c r="N629" s="21"/>
      <c r="O629" s="21"/>
      <c r="P629" s="43"/>
      <c r="Q629" s="21"/>
      <c r="R629" s="21"/>
      <c r="S629" s="43"/>
      <c r="T629" s="138">
        <v>1</v>
      </c>
    </row>
    <row r="630" spans="1:20" ht="16.5" customHeight="1" x14ac:dyDescent="0.35">
      <c r="B630" s="30" t="s">
        <v>417</v>
      </c>
      <c r="C630" s="21"/>
      <c r="D630" s="43"/>
      <c r="E630" s="21"/>
      <c r="F630" s="21"/>
      <c r="G630" s="43"/>
      <c r="H630" s="21"/>
      <c r="I630" s="21"/>
      <c r="J630" s="43"/>
      <c r="K630" s="44"/>
      <c r="L630" s="21"/>
      <c r="M630" s="43"/>
      <c r="N630" s="21"/>
      <c r="O630" s="21"/>
      <c r="P630" s="43"/>
      <c r="Q630" s="21"/>
      <c r="R630" s="21"/>
      <c r="S630" s="43"/>
      <c r="T630" s="138">
        <v>1</v>
      </c>
    </row>
    <row r="631" spans="1:20" ht="16.5" customHeight="1" x14ac:dyDescent="0.35">
      <c r="B631" s="30" t="s">
        <v>312</v>
      </c>
      <c r="C631" s="21"/>
      <c r="D631" s="43"/>
      <c r="E631" s="21"/>
      <c r="F631" s="21"/>
      <c r="G631" s="43"/>
      <c r="H631" s="21"/>
      <c r="I631" s="21"/>
      <c r="J631" s="43"/>
      <c r="K631" s="44"/>
      <c r="L631" s="21"/>
      <c r="M631" s="43"/>
      <c r="N631" s="21"/>
      <c r="O631" s="21"/>
      <c r="P631" s="43"/>
      <c r="Q631" s="21"/>
      <c r="R631" s="21"/>
      <c r="S631" s="43"/>
      <c r="T631" s="138">
        <v>1</v>
      </c>
    </row>
    <row r="632" spans="1:20" ht="16.5" customHeight="1" x14ac:dyDescent="0.3">
      <c r="B632" s="19" t="s">
        <v>617</v>
      </c>
      <c r="C632" s="21">
        <v>7629.3099999999995</v>
      </c>
      <c r="D632" s="38">
        <v>0.80627897662002224</v>
      </c>
      <c r="E632" s="21">
        <v>9396</v>
      </c>
      <c r="F632" s="21">
        <v>-1766.6900000000005</v>
      </c>
      <c r="G632" s="38">
        <v>0.93066561014263072</v>
      </c>
      <c r="H632" s="21">
        <v>174.5</v>
      </c>
      <c r="I632" s="21">
        <v>7454.8099999999995</v>
      </c>
      <c r="J632" s="38">
        <v>0.21164342025469982</v>
      </c>
      <c r="K632" s="44"/>
      <c r="L632" s="21">
        <v>76519.77</v>
      </c>
      <c r="M632" s="38">
        <v>0.67313030283037545</v>
      </c>
      <c r="N632" s="21">
        <v>107945</v>
      </c>
      <c r="O632" s="21">
        <v>-31425.229999999996</v>
      </c>
      <c r="P632" s="38">
        <v>0.85759116548820213</v>
      </c>
      <c r="Q632" s="21">
        <v>30696.58</v>
      </c>
      <c r="R632" s="21">
        <v>45823.19</v>
      </c>
      <c r="S632" s="38">
        <v>0.7258243990237403</v>
      </c>
      <c r="T632" s="138">
        <v>1</v>
      </c>
    </row>
    <row r="633" spans="1:20" ht="16.5" customHeight="1" x14ac:dyDescent="0.3">
      <c r="B633" s="19" t="s">
        <v>618</v>
      </c>
      <c r="C633" s="21">
        <v>136</v>
      </c>
      <c r="D633" s="38">
        <v>1.4372720576346096E-2</v>
      </c>
      <c r="E633" s="21">
        <v>300</v>
      </c>
      <c r="F633" s="21">
        <v>-164</v>
      </c>
      <c r="G633" s="38">
        <v>2.9714738510301108E-2</v>
      </c>
      <c r="H633" s="21">
        <v>100</v>
      </c>
      <c r="I633" s="21">
        <v>36</v>
      </c>
      <c r="J633" s="38">
        <v>0.1212856276531231</v>
      </c>
      <c r="K633" s="44"/>
      <c r="L633" s="21">
        <v>7698.8</v>
      </c>
      <c r="M633" s="38">
        <v>6.7724923577664881E-2</v>
      </c>
      <c r="N633" s="21">
        <v>10300</v>
      </c>
      <c r="O633" s="21">
        <v>-2601.1999999999998</v>
      </c>
      <c r="P633" s="38">
        <v>8.1830459998411056E-2</v>
      </c>
      <c r="Q633" s="21">
        <v>6095.48</v>
      </c>
      <c r="R633" s="21">
        <v>1603.3200000000006</v>
      </c>
      <c r="S633" s="38">
        <v>0.14412837220827948</v>
      </c>
      <c r="T633" s="138">
        <v>1</v>
      </c>
    </row>
    <row r="634" spans="1:20" ht="16.5" customHeight="1" x14ac:dyDescent="0.3">
      <c r="B634" s="19" t="s">
        <v>619</v>
      </c>
      <c r="C634" s="41">
        <v>1697.06</v>
      </c>
      <c r="D634" s="38">
        <v>0.17934830280363165</v>
      </c>
      <c r="E634" s="41">
        <v>400</v>
      </c>
      <c r="F634" s="41">
        <v>1297.06</v>
      </c>
      <c r="G634" s="38">
        <v>3.9619651347068144E-2</v>
      </c>
      <c r="H634" s="41">
        <v>550</v>
      </c>
      <c r="I634" s="41">
        <v>1147.06</v>
      </c>
      <c r="J634" s="38">
        <v>0.66707095209217704</v>
      </c>
      <c r="K634" s="44"/>
      <c r="L634" s="41">
        <v>29458.929999999997</v>
      </c>
      <c r="M634" s="38">
        <v>0.2591447735919597</v>
      </c>
      <c r="N634" s="41">
        <v>7625</v>
      </c>
      <c r="O634" s="41">
        <v>21833.929999999997</v>
      </c>
      <c r="P634" s="38">
        <v>6.057837451338683E-2</v>
      </c>
      <c r="Q634" s="41">
        <v>5499.96</v>
      </c>
      <c r="R634" s="41">
        <v>23958.969999999998</v>
      </c>
      <c r="S634" s="38">
        <v>0.13004722876798036</v>
      </c>
      <c r="T634" s="138">
        <v>1</v>
      </c>
    </row>
    <row r="635" spans="1:20" ht="16.5" customHeight="1" x14ac:dyDescent="0.3">
      <c r="B635" s="19" t="s">
        <v>620</v>
      </c>
      <c r="C635" s="21">
        <v>9462.369999999999</v>
      </c>
      <c r="D635" s="38">
        <v>1</v>
      </c>
      <c r="E635" s="21">
        <v>10096</v>
      </c>
      <c r="F635" s="21">
        <v>-633.63000000000102</v>
      </c>
      <c r="G635" s="38">
        <v>1</v>
      </c>
      <c r="H635" s="21">
        <v>824.5</v>
      </c>
      <c r="I635" s="21">
        <v>8637.869999999999</v>
      </c>
      <c r="J635" s="38">
        <v>1</v>
      </c>
      <c r="K635" s="44"/>
      <c r="L635" s="21">
        <v>113677.5</v>
      </c>
      <c r="M635" s="38">
        <v>1</v>
      </c>
      <c r="N635" s="21">
        <v>125870</v>
      </c>
      <c r="O635" s="21">
        <v>-12192.5</v>
      </c>
      <c r="P635" s="38">
        <v>1</v>
      </c>
      <c r="Q635" s="21">
        <v>42292.02</v>
      </c>
      <c r="R635" s="21">
        <v>71385.48000000001</v>
      </c>
      <c r="S635" s="38">
        <v>1</v>
      </c>
      <c r="T635" s="138">
        <v>1</v>
      </c>
    </row>
    <row r="636" spans="1:20" ht="16.5" customHeight="1" x14ac:dyDescent="0.3">
      <c r="B636" s="19" t="s">
        <v>312</v>
      </c>
      <c r="C636" s="21"/>
      <c r="D636" s="43"/>
      <c r="E636" s="21"/>
      <c r="F636" s="21"/>
      <c r="G636" s="43"/>
      <c r="H636" s="21"/>
      <c r="I636" s="21"/>
      <c r="J636" s="43"/>
      <c r="K636" s="44"/>
      <c r="L636" s="21"/>
      <c r="M636" s="43"/>
      <c r="N636" s="21"/>
      <c r="O636" s="21"/>
      <c r="P636" s="43"/>
      <c r="Q636" s="21"/>
      <c r="R636" s="21"/>
      <c r="S636" s="43"/>
      <c r="T636" s="138">
        <v>1</v>
      </c>
    </row>
    <row r="637" spans="1:20" ht="16.5" customHeight="1" x14ac:dyDescent="0.3">
      <c r="B637" s="19" t="s">
        <v>621</v>
      </c>
      <c r="C637" s="20">
        <v>4455.96</v>
      </c>
      <c r="D637" s="38">
        <v>0.57382899072928195</v>
      </c>
      <c r="E637" s="20">
        <v>3103</v>
      </c>
      <c r="F637" s="20">
        <v>-1352.96</v>
      </c>
      <c r="G637" s="38">
        <v>0.32002887788778878</v>
      </c>
      <c r="H637" s="20">
        <v>37.549999999999983</v>
      </c>
      <c r="I637" s="20">
        <v>-4418.41</v>
      </c>
      <c r="J637" s="38">
        <v>0.13679417122040066</v>
      </c>
      <c r="K637" s="44"/>
      <c r="L637" s="20">
        <v>33588.01</v>
      </c>
      <c r="M637" s="38">
        <v>0.39881952400759119</v>
      </c>
      <c r="N637" s="20">
        <v>37838</v>
      </c>
      <c r="O637" s="20">
        <v>4249.989999999998</v>
      </c>
      <c r="P637" s="38">
        <v>0.31999661719311601</v>
      </c>
      <c r="Q637" s="20">
        <v>21327.38</v>
      </c>
      <c r="R637" s="20">
        <v>-12260.630000000001</v>
      </c>
      <c r="S637" s="38">
        <v>0.57967344041078439</v>
      </c>
      <c r="T637" s="138">
        <v>1</v>
      </c>
    </row>
    <row r="638" spans="1:20" ht="16.5" hidden="1" customHeight="1" x14ac:dyDescent="0.3">
      <c r="B638" s="19" t="s">
        <v>1299</v>
      </c>
      <c r="C638" s="41">
        <v>0</v>
      </c>
      <c r="D638" s="38">
        <v>0</v>
      </c>
      <c r="E638" s="41">
        <v>0</v>
      </c>
      <c r="F638" s="41">
        <v>0</v>
      </c>
      <c r="G638" s="38">
        <v>0</v>
      </c>
      <c r="H638" s="41">
        <v>0</v>
      </c>
      <c r="I638" s="41">
        <v>0</v>
      </c>
      <c r="J638" s="38">
        <v>0</v>
      </c>
      <c r="K638" s="44"/>
      <c r="L638" s="41">
        <v>0</v>
      </c>
      <c r="M638" s="38">
        <v>0</v>
      </c>
      <c r="N638" s="41">
        <v>0</v>
      </c>
      <c r="O638" s="41">
        <v>0</v>
      </c>
      <c r="P638" s="38">
        <v>0</v>
      </c>
      <c r="Q638" s="41">
        <v>0</v>
      </c>
      <c r="R638" s="41">
        <v>0</v>
      </c>
      <c r="S638" s="38">
        <v>0</v>
      </c>
      <c r="T638" s="138">
        <v>2</v>
      </c>
    </row>
    <row r="639" spans="1:20" ht="16.5" hidden="1" customHeight="1" x14ac:dyDescent="0.3">
      <c r="B639" s="19" t="s">
        <v>1308</v>
      </c>
      <c r="C639" s="21">
        <v>4455.96</v>
      </c>
      <c r="D639" s="38">
        <v>0.47091373514246437</v>
      </c>
      <c r="E639" s="21">
        <v>3103</v>
      </c>
      <c r="F639" s="21">
        <v>-1352.96</v>
      </c>
      <c r="G639" s="38">
        <v>0.30734944532488112</v>
      </c>
      <c r="H639" s="21">
        <v>37.549999999999983</v>
      </c>
      <c r="I639" s="21">
        <v>-4418.41</v>
      </c>
      <c r="J639" s="38">
        <v>4.5542753183747703E-2</v>
      </c>
      <c r="K639" s="44"/>
      <c r="L639" s="21">
        <v>33588.01</v>
      </c>
      <c r="M639" s="38">
        <v>0.29546752875459087</v>
      </c>
      <c r="N639" s="21">
        <v>37838</v>
      </c>
      <c r="O639" s="21">
        <v>4249.989999999998</v>
      </c>
      <c r="P639" s="38">
        <v>0.30061174227377452</v>
      </c>
      <c r="Q639" s="21">
        <v>21327.38</v>
      </c>
      <c r="R639" s="21">
        <v>-12260.630000000001</v>
      </c>
      <c r="S639" s="38">
        <v>0.50428851589496082</v>
      </c>
      <c r="T639" s="138">
        <v>2</v>
      </c>
    </row>
    <row r="640" spans="1:20" ht="16.5" customHeight="1" x14ac:dyDescent="0.3">
      <c r="C640" s="21"/>
      <c r="D640" s="38"/>
      <c r="E640" s="21"/>
      <c r="F640" s="21"/>
      <c r="G640" s="38"/>
      <c r="H640" s="21"/>
      <c r="I640" s="21"/>
      <c r="J640" s="38"/>
      <c r="K640" s="48"/>
      <c r="L640" s="21"/>
      <c r="M640" s="38"/>
      <c r="N640" s="21"/>
      <c r="O640" s="21"/>
      <c r="P640" s="38"/>
      <c r="Q640" s="21"/>
      <c r="R640" s="21"/>
      <c r="S640" s="38"/>
      <c r="T640" s="138">
        <v>1</v>
      </c>
    </row>
    <row r="641" spans="1:20" ht="16.5" customHeight="1" x14ac:dyDescent="0.35">
      <c r="B641" s="30" t="s">
        <v>592</v>
      </c>
      <c r="C641" s="21"/>
      <c r="D641" s="43"/>
      <c r="E641" s="21"/>
      <c r="F641" s="21"/>
      <c r="G641" s="43"/>
      <c r="H641" s="21"/>
      <c r="I641" s="21"/>
      <c r="J641" s="43"/>
      <c r="K641" s="44"/>
      <c r="L641" s="21"/>
      <c r="M641" s="43"/>
      <c r="N641" s="21"/>
      <c r="O641" s="21"/>
      <c r="P641" s="43"/>
      <c r="Q641" s="21"/>
      <c r="R641" s="21"/>
      <c r="S641" s="43"/>
      <c r="T641" s="138">
        <v>1</v>
      </c>
    </row>
    <row r="642" spans="1:20" ht="16.5" customHeight="1" x14ac:dyDescent="0.3">
      <c r="B642" s="19" t="s">
        <v>622</v>
      </c>
      <c r="C642" s="21">
        <v>3685.2999999999997</v>
      </c>
      <c r="D642" s="38">
        <v>0.35262752363197392</v>
      </c>
      <c r="E642" s="21">
        <v>4029</v>
      </c>
      <c r="F642" s="21">
        <v>343.70000000000027</v>
      </c>
      <c r="G642" s="38">
        <v>0.33181458003169573</v>
      </c>
      <c r="H642" s="21">
        <v>-20</v>
      </c>
      <c r="I642" s="21">
        <v>-3705.2999999999997</v>
      </c>
      <c r="J642" s="38">
        <v>-2.4257125530624622E-2</v>
      </c>
      <c r="K642" s="44"/>
      <c r="L642" s="21">
        <v>24966.210000000003</v>
      </c>
      <c r="M642" s="38">
        <v>0.20922140849094198</v>
      </c>
      <c r="N642" s="21">
        <v>31929</v>
      </c>
      <c r="O642" s="21">
        <v>6962.7899999999972</v>
      </c>
      <c r="P642" s="38">
        <v>0.22539821948979999</v>
      </c>
      <c r="Q642" s="21">
        <v>20328.179999999997</v>
      </c>
      <c r="R642" s="21">
        <v>-4638.0300000000061</v>
      </c>
      <c r="S642" s="38">
        <v>0.4496850652400623</v>
      </c>
      <c r="T642" s="138">
        <v>1</v>
      </c>
    </row>
    <row r="643" spans="1:20" ht="16.5" customHeight="1" x14ac:dyDescent="0.3">
      <c r="B643" s="19" t="s">
        <v>593</v>
      </c>
      <c r="C643" s="41">
        <v>1220.4100000000001</v>
      </c>
      <c r="D643" s="38">
        <v>0.34175198261570866</v>
      </c>
      <c r="E643" s="41">
        <v>1494</v>
      </c>
      <c r="F643" s="41">
        <v>273.58999999999992</v>
      </c>
      <c r="G643" s="38">
        <v>0.35750179468772436</v>
      </c>
      <c r="H643" s="41">
        <v>147.26999999999998</v>
      </c>
      <c r="I643" s="41">
        <v>-1073.1400000000001</v>
      </c>
      <c r="J643" s="38">
        <v>0</v>
      </c>
      <c r="K643" s="44"/>
      <c r="L643" s="41">
        <v>6216.7500000000009</v>
      </c>
      <c r="M643" s="38">
        <v>0.24459110096388587</v>
      </c>
      <c r="N643" s="41">
        <v>13150</v>
      </c>
      <c r="O643" s="41">
        <v>6933.2499999999991</v>
      </c>
      <c r="P643" s="38">
        <v>0.39514408485831903</v>
      </c>
      <c r="Q643" s="41">
        <v>17683.11</v>
      </c>
      <c r="R643" s="41">
        <v>11466.36</v>
      </c>
      <c r="S643" s="38">
        <v>0.89033531743833971</v>
      </c>
      <c r="T643" s="138">
        <v>1</v>
      </c>
    </row>
    <row r="644" spans="1:20" ht="16.5" customHeight="1" x14ac:dyDescent="0.3">
      <c r="B644" s="19" t="s">
        <v>457</v>
      </c>
      <c r="C644" s="21">
        <v>4905.71</v>
      </c>
      <c r="D644" s="38">
        <v>0.5199309826598173</v>
      </c>
      <c r="E644" s="21">
        <v>5523</v>
      </c>
      <c r="F644" s="21">
        <v>617.29</v>
      </c>
      <c r="G644" s="38">
        <v>0.54704833597464342</v>
      </c>
      <c r="H644" s="21">
        <v>127.26999999999998</v>
      </c>
      <c r="I644" s="21">
        <v>-4778.4399999999996</v>
      </c>
      <c r="J644" s="38">
        <v>0.15436021831412974</v>
      </c>
      <c r="K644" s="44"/>
      <c r="L644" s="21">
        <v>31182.960000000003</v>
      </c>
      <c r="M644" s="38">
        <v>0.27563722018583153</v>
      </c>
      <c r="N644" s="21">
        <v>45079</v>
      </c>
      <c r="O644" s="21">
        <v>13896.039999999997</v>
      </c>
      <c r="P644" s="38">
        <v>0.35992654397381135</v>
      </c>
      <c r="Q644" s="21">
        <v>38011.289999999994</v>
      </c>
      <c r="R644" s="21">
        <v>6828.3299999999908</v>
      </c>
      <c r="S644" s="38">
        <v>0.90628181475284209</v>
      </c>
      <c r="T644" s="138">
        <v>1</v>
      </c>
    </row>
    <row r="645" spans="1:20" ht="16.5" customHeight="1" x14ac:dyDescent="0.35">
      <c r="B645" s="30" t="s">
        <v>278</v>
      </c>
      <c r="C645" s="21"/>
      <c r="D645" s="38"/>
      <c r="E645" s="21"/>
      <c r="F645" s="21"/>
      <c r="G645" s="38"/>
      <c r="H645" s="21"/>
      <c r="I645" s="21"/>
      <c r="J645" s="38"/>
      <c r="K645" s="44"/>
      <c r="L645" s="21"/>
      <c r="M645" s="38"/>
      <c r="N645" s="21"/>
      <c r="O645" s="21"/>
      <c r="P645" s="38"/>
      <c r="Q645" s="21"/>
      <c r="R645" s="21"/>
      <c r="S645" s="38"/>
      <c r="T645" s="134">
        <v>1</v>
      </c>
    </row>
    <row r="646" spans="1:20" ht="16.5" hidden="1" customHeight="1" x14ac:dyDescent="0.3">
      <c r="A646" s="19" t="s">
        <v>623</v>
      </c>
      <c r="B646" s="19" t="s">
        <v>2185</v>
      </c>
      <c r="C646" s="21">
        <v>0</v>
      </c>
      <c r="D646" s="38">
        <v>0</v>
      </c>
      <c r="E646" s="21">
        <v>0</v>
      </c>
      <c r="F646" s="21">
        <v>0</v>
      </c>
      <c r="G646" s="38">
        <v>0</v>
      </c>
      <c r="H646" s="21">
        <v>0</v>
      </c>
      <c r="I646" s="21">
        <v>0</v>
      </c>
      <c r="J646" s="38">
        <v>0</v>
      </c>
      <c r="K646" s="44"/>
      <c r="L646" s="21">
        <v>0</v>
      </c>
      <c r="M646" s="38">
        <v>0</v>
      </c>
      <c r="N646" s="21">
        <v>0</v>
      </c>
      <c r="O646" s="21">
        <v>0</v>
      </c>
      <c r="P646" s="38">
        <v>0</v>
      </c>
      <c r="Q646" s="21">
        <v>0</v>
      </c>
      <c r="R646" s="21">
        <v>0</v>
      </c>
      <c r="S646" s="38">
        <v>0</v>
      </c>
      <c r="T646" s="138">
        <v>2</v>
      </c>
    </row>
    <row r="647" spans="1:20" ht="16.5" customHeight="1" x14ac:dyDescent="0.3">
      <c r="A647" s="19" t="s">
        <v>624</v>
      </c>
      <c r="B647" s="19" t="s">
        <v>2186</v>
      </c>
      <c r="C647" s="21">
        <v>0</v>
      </c>
      <c r="D647" s="38">
        <v>0</v>
      </c>
      <c r="E647" s="21">
        <v>0</v>
      </c>
      <c r="F647" s="21">
        <v>0</v>
      </c>
      <c r="G647" s="38">
        <v>0</v>
      </c>
      <c r="H647" s="21">
        <v>0</v>
      </c>
      <c r="I647" s="21">
        <v>0</v>
      </c>
      <c r="J647" s="38">
        <v>0</v>
      </c>
      <c r="K647" s="44"/>
      <c r="L647" s="21">
        <v>0</v>
      </c>
      <c r="M647" s="38">
        <v>0</v>
      </c>
      <c r="N647" s="21">
        <v>250</v>
      </c>
      <c r="O647" s="21">
        <v>250</v>
      </c>
      <c r="P647" s="38">
        <v>1.9960876681703859E-3</v>
      </c>
      <c r="Q647" s="21">
        <v>210.79</v>
      </c>
      <c r="R647" s="21">
        <v>210.79</v>
      </c>
      <c r="S647" s="38">
        <v>5.0257474485015264E-3</v>
      </c>
      <c r="T647" s="138">
        <v>1</v>
      </c>
    </row>
    <row r="648" spans="1:20" ht="16.5" hidden="1" customHeight="1" x14ac:dyDescent="0.3">
      <c r="A648" s="19" t="s">
        <v>625</v>
      </c>
      <c r="B648" s="19" t="s">
        <v>2187</v>
      </c>
      <c r="C648" s="21">
        <v>0</v>
      </c>
      <c r="D648" s="38">
        <v>0</v>
      </c>
      <c r="E648" s="21">
        <v>0</v>
      </c>
      <c r="F648" s="21">
        <v>0</v>
      </c>
      <c r="G648" s="38">
        <v>0</v>
      </c>
      <c r="H648" s="21">
        <v>0</v>
      </c>
      <c r="I648" s="21">
        <v>0</v>
      </c>
      <c r="J648" s="38">
        <v>0</v>
      </c>
      <c r="K648" s="44"/>
      <c r="L648" s="21">
        <v>0</v>
      </c>
      <c r="M648" s="38">
        <v>0</v>
      </c>
      <c r="N648" s="21">
        <v>0</v>
      </c>
      <c r="O648" s="21">
        <v>0</v>
      </c>
      <c r="P648" s="38">
        <v>0</v>
      </c>
      <c r="Q648" s="21">
        <v>0</v>
      </c>
      <c r="R648" s="21">
        <v>0</v>
      </c>
      <c r="S648" s="38">
        <v>0</v>
      </c>
      <c r="T648" s="138">
        <v>2</v>
      </c>
    </row>
    <row r="649" spans="1:20" ht="16.5" customHeight="1" x14ac:dyDescent="0.3">
      <c r="A649" s="19" t="s">
        <v>626</v>
      </c>
      <c r="B649" s="19" t="s">
        <v>2188</v>
      </c>
      <c r="C649" s="21">
        <v>0</v>
      </c>
      <c r="D649" s="38">
        <v>0</v>
      </c>
      <c r="E649" s="21">
        <v>0</v>
      </c>
      <c r="F649" s="21">
        <v>0</v>
      </c>
      <c r="G649" s="38">
        <v>0</v>
      </c>
      <c r="H649" s="21">
        <v>0</v>
      </c>
      <c r="I649" s="21">
        <v>0</v>
      </c>
      <c r="J649" s="38">
        <v>0</v>
      </c>
      <c r="K649" s="44"/>
      <c r="L649" s="21">
        <v>0</v>
      </c>
      <c r="M649" s="38">
        <v>0</v>
      </c>
      <c r="N649" s="21">
        <v>0</v>
      </c>
      <c r="O649" s="21">
        <v>0</v>
      </c>
      <c r="P649" s="38">
        <v>0</v>
      </c>
      <c r="Q649" s="21">
        <v>20</v>
      </c>
      <c r="R649" s="21">
        <v>20</v>
      </c>
      <c r="S649" s="38">
        <v>4.7684875454258047E-4</v>
      </c>
      <c r="T649" s="138">
        <v>1</v>
      </c>
    </row>
    <row r="650" spans="1:20" ht="16.5" customHeight="1" x14ac:dyDescent="0.3">
      <c r="A650" s="19" t="s">
        <v>627</v>
      </c>
      <c r="B650" s="19" t="s">
        <v>2189</v>
      </c>
      <c r="C650" s="21">
        <v>247.04999999999998</v>
      </c>
      <c r="D650" s="38">
        <v>2.6183559416701731E-2</v>
      </c>
      <c r="E650" s="21">
        <v>404</v>
      </c>
      <c r="F650" s="21">
        <v>156.95000000000002</v>
      </c>
      <c r="G650" s="38">
        <v>4.0015847860538828E-2</v>
      </c>
      <c r="H650" s="21">
        <v>16.71</v>
      </c>
      <c r="I650" s="21">
        <v>-230.33999999999997</v>
      </c>
      <c r="J650" s="38">
        <v>2.0266828380836873E-2</v>
      </c>
      <c r="K650" s="44"/>
      <c r="L650" s="21">
        <v>5507.77</v>
      </c>
      <c r="M650" s="38">
        <v>4.8685128423437585E-2</v>
      </c>
      <c r="N650" s="21">
        <v>4929</v>
      </c>
      <c r="O650" s="21">
        <v>-578.77000000000044</v>
      </c>
      <c r="P650" s="38">
        <v>3.935486446564733E-2</v>
      </c>
      <c r="Q650" s="21">
        <v>2768.2499999999995</v>
      </c>
      <c r="R650" s="21">
        <v>-2739.5200000000009</v>
      </c>
      <c r="S650" s="38">
        <v>6.6001828238124907E-2</v>
      </c>
      <c r="T650" s="138">
        <v>1</v>
      </c>
    </row>
    <row r="651" spans="1:20" ht="16.5" customHeight="1" x14ac:dyDescent="0.3">
      <c r="A651" s="19" t="s">
        <v>628</v>
      </c>
      <c r="B651" s="19" t="s">
        <v>2190</v>
      </c>
      <c r="C651" s="21">
        <v>612.67000000000007</v>
      </c>
      <c r="D651" s="38">
        <v>6.4933743565394261E-2</v>
      </c>
      <c r="E651" s="21">
        <v>101</v>
      </c>
      <c r="F651" s="21">
        <v>-511.67000000000007</v>
      </c>
      <c r="G651" s="38">
        <v>1.0003961965134707E-2</v>
      </c>
      <c r="H651" s="21">
        <v>5.91</v>
      </c>
      <c r="I651" s="21">
        <v>-606.7600000000001</v>
      </c>
      <c r="J651" s="38">
        <v>7.1679805942995757E-3</v>
      </c>
      <c r="K651" s="44"/>
      <c r="L651" s="21">
        <v>1960.0700000000002</v>
      </c>
      <c r="M651" s="38">
        <v>1.7325752467682438E-2</v>
      </c>
      <c r="N651" s="21">
        <v>1233</v>
      </c>
      <c r="O651" s="21">
        <v>-727.07000000000016</v>
      </c>
      <c r="P651" s="38">
        <v>9.8447043794163448E-3</v>
      </c>
      <c r="Q651" s="21">
        <v>753.03000000000009</v>
      </c>
      <c r="R651" s="21">
        <v>-1207.04</v>
      </c>
      <c r="S651" s="38">
        <v>1.795407088165997E-2</v>
      </c>
      <c r="T651" s="138">
        <v>1</v>
      </c>
    </row>
    <row r="652" spans="1:20" ht="16.5" customHeight="1" x14ac:dyDescent="0.3">
      <c r="A652" s="19" t="s">
        <v>629</v>
      </c>
      <c r="B652" s="19" t="s">
        <v>2191</v>
      </c>
      <c r="C652" s="21">
        <v>0</v>
      </c>
      <c r="D652" s="38">
        <v>0</v>
      </c>
      <c r="E652" s="21">
        <v>30</v>
      </c>
      <c r="F652" s="21">
        <v>30</v>
      </c>
      <c r="G652" s="38">
        <v>2.971473851030111E-3</v>
      </c>
      <c r="H652" s="21">
        <v>0</v>
      </c>
      <c r="I652" s="21">
        <v>0</v>
      </c>
      <c r="J652" s="38">
        <v>0</v>
      </c>
      <c r="K652" s="44"/>
      <c r="L652" s="21">
        <v>147.03</v>
      </c>
      <c r="M652" s="38">
        <v>1.2996502090860779E-3</v>
      </c>
      <c r="N652" s="21">
        <v>369</v>
      </c>
      <c r="O652" s="21">
        <v>221.97</v>
      </c>
      <c r="P652" s="38">
        <v>2.9462253982194897E-3</v>
      </c>
      <c r="Q652" s="21">
        <v>99.37</v>
      </c>
      <c r="R652" s="21">
        <v>-47.66</v>
      </c>
      <c r="S652" s="38">
        <v>2.3692230369448111E-3</v>
      </c>
      <c r="T652" s="138">
        <v>1</v>
      </c>
    </row>
    <row r="653" spans="1:20" ht="16.5" customHeight="1" x14ac:dyDescent="0.3">
      <c r="A653" s="19" t="s">
        <v>630</v>
      </c>
      <c r="B653" s="19" t="s">
        <v>2192</v>
      </c>
      <c r="C653" s="21">
        <v>0</v>
      </c>
      <c r="D653" s="38">
        <v>0</v>
      </c>
      <c r="E653" s="21">
        <v>50</v>
      </c>
      <c r="F653" s="21">
        <v>50</v>
      </c>
      <c r="G653" s="38">
        <v>4.952456418383518E-3</v>
      </c>
      <c r="H653" s="21">
        <v>0</v>
      </c>
      <c r="I653" s="21">
        <v>0</v>
      </c>
      <c r="J653" s="38">
        <v>0</v>
      </c>
      <c r="K653" s="44"/>
      <c r="L653" s="21">
        <v>527.63</v>
      </c>
      <c r="M653" s="38">
        <v>4.6639083168066881E-3</v>
      </c>
      <c r="N653" s="21">
        <v>450</v>
      </c>
      <c r="O653" s="21">
        <v>-77.63</v>
      </c>
      <c r="P653" s="38">
        <v>3.5929578027066949E-3</v>
      </c>
      <c r="Q653" s="21">
        <v>224.07999999999998</v>
      </c>
      <c r="R653" s="21">
        <v>-303.55</v>
      </c>
      <c r="S653" s="38">
        <v>5.3426134458950713E-3</v>
      </c>
      <c r="T653" s="138">
        <v>1</v>
      </c>
    </row>
    <row r="654" spans="1:20" ht="16.5" hidden="1" customHeight="1" x14ac:dyDescent="0.3">
      <c r="A654" s="19" t="s">
        <v>631</v>
      </c>
      <c r="B654" s="19" t="s">
        <v>2193</v>
      </c>
      <c r="C654" s="21">
        <v>0</v>
      </c>
      <c r="D654" s="38">
        <v>0</v>
      </c>
      <c r="E654" s="21">
        <v>0</v>
      </c>
      <c r="F654" s="21">
        <v>0</v>
      </c>
      <c r="G654" s="38">
        <v>0</v>
      </c>
      <c r="H654" s="21">
        <v>0</v>
      </c>
      <c r="I654" s="21">
        <v>0</v>
      </c>
      <c r="J654" s="38">
        <v>0</v>
      </c>
      <c r="K654" s="44"/>
      <c r="L654" s="21">
        <v>0</v>
      </c>
      <c r="M654" s="38">
        <v>0</v>
      </c>
      <c r="N654" s="21">
        <v>0</v>
      </c>
      <c r="O654" s="21">
        <v>0</v>
      </c>
      <c r="P654" s="38">
        <v>0</v>
      </c>
      <c r="Q654" s="21">
        <v>0</v>
      </c>
      <c r="R654" s="21">
        <v>0</v>
      </c>
      <c r="S654" s="38">
        <v>0</v>
      </c>
      <c r="T654" s="138">
        <v>2</v>
      </c>
    </row>
    <row r="655" spans="1:20" ht="16.5" hidden="1" customHeight="1" x14ac:dyDescent="0.3">
      <c r="A655" s="19" t="s">
        <v>632</v>
      </c>
      <c r="B655" s="19" t="s">
        <v>2194</v>
      </c>
      <c r="C655" s="21">
        <v>0</v>
      </c>
      <c r="D655" s="38">
        <v>0</v>
      </c>
      <c r="E655" s="21">
        <v>0</v>
      </c>
      <c r="F655" s="21">
        <v>0</v>
      </c>
      <c r="G655" s="38">
        <v>0</v>
      </c>
      <c r="H655" s="21">
        <v>0</v>
      </c>
      <c r="I655" s="21">
        <v>0</v>
      </c>
      <c r="J655" s="38">
        <v>0</v>
      </c>
      <c r="K655" s="44"/>
      <c r="L655" s="21">
        <v>0</v>
      </c>
      <c r="M655" s="38">
        <v>0</v>
      </c>
      <c r="N655" s="21">
        <v>0</v>
      </c>
      <c r="O655" s="21">
        <v>0</v>
      </c>
      <c r="P655" s="38">
        <v>0</v>
      </c>
      <c r="Q655" s="21">
        <v>0</v>
      </c>
      <c r="R655" s="21">
        <v>0</v>
      </c>
      <c r="S655" s="38">
        <v>0</v>
      </c>
      <c r="T655" s="138">
        <v>2</v>
      </c>
    </row>
    <row r="656" spans="1:20" ht="16.5" customHeight="1" x14ac:dyDescent="0.3">
      <c r="A656" s="19" t="s">
        <v>633</v>
      </c>
      <c r="B656" s="19" t="s">
        <v>2195</v>
      </c>
      <c r="C656" s="21">
        <v>0</v>
      </c>
      <c r="D656" s="38">
        <v>0</v>
      </c>
      <c r="E656" s="21">
        <v>0</v>
      </c>
      <c r="F656" s="21">
        <v>0</v>
      </c>
      <c r="G656" s="38">
        <v>0</v>
      </c>
      <c r="H656" s="21">
        <v>0</v>
      </c>
      <c r="I656" s="21">
        <v>0</v>
      </c>
      <c r="J656" s="38">
        <v>0</v>
      </c>
      <c r="K656" s="44"/>
      <c r="L656" s="21">
        <v>259.83999999999997</v>
      </c>
      <c r="M656" s="38">
        <v>2.2968177265110961E-3</v>
      </c>
      <c r="N656" s="21">
        <v>450</v>
      </c>
      <c r="O656" s="21">
        <v>190.16000000000003</v>
      </c>
      <c r="P656" s="38">
        <v>3.5929578027066949E-3</v>
      </c>
      <c r="Q656" s="21">
        <v>388.03</v>
      </c>
      <c r="R656" s="21">
        <v>128.19</v>
      </c>
      <c r="S656" s="38">
        <v>9.2515811112578745E-3</v>
      </c>
      <c r="T656" s="138">
        <v>1</v>
      </c>
    </row>
    <row r="657" spans="1:20" ht="16.5" hidden="1" customHeight="1" x14ac:dyDescent="0.3">
      <c r="A657" s="19" t="s">
        <v>634</v>
      </c>
      <c r="B657" s="19" t="s">
        <v>2196</v>
      </c>
      <c r="C657" s="21">
        <v>0</v>
      </c>
      <c r="D657" s="38">
        <v>0</v>
      </c>
      <c r="E657" s="21">
        <v>0</v>
      </c>
      <c r="F657" s="21">
        <v>0</v>
      </c>
      <c r="G657" s="38">
        <v>0</v>
      </c>
      <c r="H657" s="21">
        <v>0</v>
      </c>
      <c r="I657" s="21">
        <v>0</v>
      </c>
      <c r="J657" s="38">
        <v>0</v>
      </c>
      <c r="K657" s="44"/>
      <c r="L657" s="21">
        <v>0</v>
      </c>
      <c r="M657" s="38">
        <v>0</v>
      </c>
      <c r="N657" s="21">
        <v>0</v>
      </c>
      <c r="O657" s="21">
        <v>0</v>
      </c>
      <c r="P657" s="38">
        <v>0</v>
      </c>
      <c r="Q657" s="21">
        <v>0</v>
      </c>
      <c r="R657" s="21">
        <v>0</v>
      </c>
      <c r="S657" s="38">
        <v>0</v>
      </c>
      <c r="T657" s="138">
        <v>2</v>
      </c>
    </row>
    <row r="658" spans="1:20" ht="16.5" hidden="1" customHeight="1" x14ac:dyDescent="0.3">
      <c r="A658" s="19" t="s">
        <v>635</v>
      </c>
      <c r="B658" s="19" t="s">
        <v>2197</v>
      </c>
      <c r="C658" s="21">
        <v>0</v>
      </c>
      <c r="D658" s="38">
        <v>0</v>
      </c>
      <c r="E658" s="21">
        <v>0</v>
      </c>
      <c r="F658" s="21">
        <v>0</v>
      </c>
      <c r="G658" s="38">
        <v>0</v>
      </c>
      <c r="H658" s="21">
        <v>0</v>
      </c>
      <c r="I658" s="21">
        <v>0</v>
      </c>
      <c r="J658" s="38">
        <v>0</v>
      </c>
      <c r="K658" s="44"/>
      <c r="L658" s="21">
        <v>0</v>
      </c>
      <c r="M658" s="38">
        <v>0</v>
      </c>
      <c r="N658" s="21">
        <v>0</v>
      </c>
      <c r="O658" s="21">
        <v>0</v>
      </c>
      <c r="P658" s="38">
        <v>0</v>
      </c>
      <c r="Q658" s="21">
        <v>0</v>
      </c>
      <c r="R658" s="21">
        <v>0</v>
      </c>
      <c r="S658" s="38">
        <v>0</v>
      </c>
      <c r="T658" s="138">
        <v>2</v>
      </c>
    </row>
    <row r="659" spans="1:20" ht="16.5" hidden="1" customHeight="1" x14ac:dyDescent="0.3">
      <c r="A659" s="19" t="s">
        <v>1179</v>
      </c>
      <c r="B659" s="19" t="s">
        <v>2198</v>
      </c>
      <c r="C659" s="21">
        <v>0</v>
      </c>
      <c r="D659" s="38">
        <v>0</v>
      </c>
      <c r="E659" s="21">
        <v>0</v>
      </c>
      <c r="F659" s="21">
        <v>0</v>
      </c>
      <c r="G659" s="38">
        <v>0</v>
      </c>
      <c r="H659" s="21">
        <v>0</v>
      </c>
      <c r="I659" s="21">
        <v>0</v>
      </c>
      <c r="J659" s="38">
        <v>0</v>
      </c>
      <c r="K659" s="44"/>
      <c r="L659" s="21">
        <v>0</v>
      </c>
      <c r="M659" s="38">
        <v>0</v>
      </c>
      <c r="N659" s="21">
        <v>0</v>
      </c>
      <c r="O659" s="21">
        <v>0</v>
      </c>
      <c r="P659" s="38">
        <v>0</v>
      </c>
      <c r="Q659" s="21">
        <v>0</v>
      </c>
      <c r="R659" s="21">
        <v>0</v>
      </c>
      <c r="S659" s="38">
        <v>0</v>
      </c>
      <c r="T659" s="138">
        <v>2</v>
      </c>
    </row>
    <row r="660" spans="1:20" ht="16.5" hidden="1" customHeight="1" x14ac:dyDescent="0.3">
      <c r="A660" s="19" t="s">
        <v>636</v>
      </c>
      <c r="B660" s="19" t="s">
        <v>2199</v>
      </c>
      <c r="C660" s="21">
        <v>0</v>
      </c>
      <c r="D660" s="38">
        <v>0</v>
      </c>
      <c r="E660" s="21">
        <v>0</v>
      </c>
      <c r="F660" s="21">
        <v>0</v>
      </c>
      <c r="G660" s="38">
        <v>0</v>
      </c>
      <c r="H660" s="21">
        <v>0</v>
      </c>
      <c r="I660" s="21">
        <v>0</v>
      </c>
      <c r="J660" s="38">
        <v>0</v>
      </c>
      <c r="K660" s="44"/>
      <c r="L660" s="21">
        <v>0</v>
      </c>
      <c r="M660" s="38">
        <v>0</v>
      </c>
      <c r="N660" s="21">
        <v>0</v>
      </c>
      <c r="O660" s="21">
        <v>0</v>
      </c>
      <c r="P660" s="38">
        <v>0</v>
      </c>
      <c r="Q660" s="21">
        <v>0</v>
      </c>
      <c r="R660" s="21">
        <v>0</v>
      </c>
      <c r="S660" s="38">
        <v>0</v>
      </c>
      <c r="T660" s="138">
        <v>2</v>
      </c>
    </row>
    <row r="661" spans="1:20" ht="16.5" customHeight="1" x14ac:dyDescent="0.3">
      <c r="A661" s="19" t="s">
        <v>637</v>
      </c>
      <c r="B661" s="19" t="s">
        <v>2200</v>
      </c>
      <c r="C661" s="21">
        <v>361.97</v>
      </c>
      <c r="D661" s="38">
        <v>3.8363339413331414E-2</v>
      </c>
      <c r="E661" s="21">
        <v>165</v>
      </c>
      <c r="F661" s="21">
        <v>-196.97000000000003</v>
      </c>
      <c r="G661" s="38">
        <v>1.6343106180665611E-2</v>
      </c>
      <c r="H661" s="21">
        <v>163.63</v>
      </c>
      <c r="I661" s="21">
        <v>-198.34000000000003</v>
      </c>
      <c r="J661" s="38">
        <v>0.19845967252880534</v>
      </c>
      <c r="K661" s="44"/>
      <c r="L661" s="21">
        <v>2957.0200000000004</v>
      </c>
      <c r="M661" s="38">
        <v>2.6138146373336835E-2</v>
      </c>
      <c r="N661" s="21">
        <v>1980</v>
      </c>
      <c r="O661" s="21">
        <v>-977.02000000000044</v>
      </c>
      <c r="P661" s="38">
        <v>1.5809014331909458E-2</v>
      </c>
      <c r="Q661" s="21">
        <v>1616.54</v>
      </c>
      <c r="R661" s="21">
        <v>-1340.4800000000005</v>
      </c>
      <c r="S661" s="38">
        <v>3.8542254283413152E-2</v>
      </c>
      <c r="T661" s="138">
        <v>1</v>
      </c>
    </row>
    <row r="662" spans="1:20" ht="16.5" customHeight="1" x14ac:dyDescent="0.3">
      <c r="A662" s="19" t="s">
        <v>638</v>
      </c>
      <c r="B662" s="19" t="s">
        <v>2201</v>
      </c>
      <c r="C662" s="21">
        <v>0</v>
      </c>
      <c r="D662" s="38">
        <v>0</v>
      </c>
      <c r="E662" s="21">
        <v>0</v>
      </c>
      <c r="F662" s="21">
        <v>0</v>
      </c>
      <c r="G662" s="38">
        <v>0</v>
      </c>
      <c r="H662" s="21">
        <v>0</v>
      </c>
      <c r="I662" s="21">
        <v>0</v>
      </c>
      <c r="J662" s="38">
        <v>0</v>
      </c>
      <c r="K662" s="44"/>
      <c r="L662" s="21">
        <v>0</v>
      </c>
      <c r="M662" s="38">
        <v>0</v>
      </c>
      <c r="N662" s="21">
        <v>0</v>
      </c>
      <c r="O662" s="21">
        <v>0</v>
      </c>
      <c r="P662" s="38">
        <v>0</v>
      </c>
      <c r="Q662" s="21">
        <v>326</v>
      </c>
      <c r="R662" s="21">
        <v>326</v>
      </c>
      <c r="S662" s="38">
        <v>7.7726346990440618E-3</v>
      </c>
      <c r="T662" s="138">
        <v>1</v>
      </c>
    </row>
    <row r="663" spans="1:20" ht="16.5" hidden="1" customHeight="1" x14ac:dyDescent="0.3">
      <c r="A663" s="19" t="s">
        <v>639</v>
      </c>
      <c r="B663" s="19" t="s">
        <v>2202</v>
      </c>
      <c r="C663" s="21">
        <v>0</v>
      </c>
      <c r="D663" s="38">
        <v>0</v>
      </c>
      <c r="E663" s="21">
        <v>0</v>
      </c>
      <c r="F663" s="21">
        <v>0</v>
      </c>
      <c r="G663" s="38">
        <v>0</v>
      </c>
      <c r="H663" s="21">
        <v>0</v>
      </c>
      <c r="I663" s="21">
        <v>0</v>
      </c>
      <c r="J663" s="38">
        <v>0</v>
      </c>
      <c r="K663" s="44"/>
      <c r="L663" s="21">
        <v>0</v>
      </c>
      <c r="M663" s="38">
        <v>0</v>
      </c>
      <c r="N663" s="21">
        <v>0</v>
      </c>
      <c r="O663" s="21">
        <v>0</v>
      </c>
      <c r="P663" s="38">
        <v>0</v>
      </c>
      <c r="Q663" s="21">
        <v>0</v>
      </c>
      <c r="R663" s="21">
        <v>0</v>
      </c>
      <c r="S663" s="38">
        <v>0</v>
      </c>
      <c r="T663" s="138">
        <v>2</v>
      </c>
    </row>
    <row r="664" spans="1:20" ht="16.5" customHeight="1" x14ac:dyDescent="0.3">
      <c r="A664" s="19" t="s">
        <v>640</v>
      </c>
      <c r="B664" s="19" t="s">
        <v>2203</v>
      </c>
      <c r="C664" s="21">
        <v>0</v>
      </c>
      <c r="D664" s="38">
        <v>0</v>
      </c>
      <c r="E664" s="21">
        <v>0</v>
      </c>
      <c r="F664" s="21">
        <v>0</v>
      </c>
      <c r="G664" s="38">
        <v>0</v>
      </c>
      <c r="H664" s="21">
        <v>0</v>
      </c>
      <c r="I664" s="21">
        <v>0</v>
      </c>
      <c r="J664" s="38">
        <v>0</v>
      </c>
      <c r="K664" s="44"/>
      <c r="L664" s="21">
        <v>0</v>
      </c>
      <c r="M664" s="38">
        <v>0</v>
      </c>
      <c r="N664" s="21">
        <v>540</v>
      </c>
      <c r="O664" s="21">
        <v>540</v>
      </c>
      <c r="P664" s="38">
        <v>4.3115493632480337E-3</v>
      </c>
      <c r="Q664" s="21">
        <v>0</v>
      </c>
      <c r="R664" s="21">
        <v>0</v>
      </c>
      <c r="S664" s="38">
        <v>0</v>
      </c>
      <c r="T664" s="138">
        <v>1</v>
      </c>
    </row>
    <row r="665" spans="1:20" ht="16.5" hidden="1" customHeight="1" x14ac:dyDescent="0.3">
      <c r="A665" s="19" t="s">
        <v>641</v>
      </c>
      <c r="B665" s="19" t="s">
        <v>2204</v>
      </c>
      <c r="C665" s="21">
        <v>0</v>
      </c>
      <c r="D665" s="38">
        <v>0</v>
      </c>
      <c r="E665" s="21">
        <v>0</v>
      </c>
      <c r="F665" s="21">
        <v>0</v>
      </c>
      <c r="G665" s="38">
        <v>0</v>
      </c>
      <c r="H665" s="21">
        <v>0</v>
      </c>
      <c r="I665" s="21">
        <v>0</v>
      </c>
      <c r="J665" s="38">
        <v>0</v>
      </c>
      <c r="K665" s="44"/>
      <c r="L665" s="21">
        <v>0</v>
      </c>
      <c r="M665" s="38">
        <v>0</v>
      </c>
      <c r="N665" s="21">
        <v>0</v>
      </c>
      <c r="O665" s="21">
        <v>0</v>
      </c>
      <c r="P665" s="38">
        <v>0</v>
      </c>
      <c r="Q665" s="21">
        <v>0</v>
      </c>
      <c r="R665" s="21">
        <v>0</v>
      </c>
      <c r="S665" s="38">
        <v>0</v>
      </c>
      <c r="T665" s="138">
        <v>2</v>
      </c>
    </row>
    <row r="666" spans="1:20" ht="16.5" hidden="1" customHeight="1" x14ac:dyDescent="0.3">
      <c r="A666" s="19" t="s">
        <v>642</v>
      </c>
      <c r="B666" s="19" t="s">
        <v>2205</v>
      </c>
      <c r="C666" s="21">
        <v>0</v>
      </c>
      <c r="D666" s="38">
        <v>0</v>
      </c>
      <c r="E666" s="21">
        <v>0</v>
      </c>
      <c r="F666" s="21">
        <v>0</v>
      </c>
      <c r="G666" s="38">
        <v>0</v>
      </c>
      <c r="H666" s="21">
        <v>0</v>
      </c>
      <c r="I666" s="21">
        <v>0</v>
      </c>
      <c r="J666" s="38">
        <v>0</v>
      </c>
      <c r="K666" s="44"/>
      <c r="L666" s="21">
        <v>0</v>
      </c>
      <c r="M666" s="38">
        <v>0</v>
      </c>
      <c r="N666" s="21">
        <v>0</v>
      </c>
      <c r="O666" s="21">
        <v>0</v>
      </c>
      <c r="P666" s="38">
        <v>0</v>
      </c>
      <c r="Q666" s="21">
        <v>0</v>
      </c>
      <c r="R666" s="21">
        <v>0</v>
      </c>
      <c r="S666" s="38">
        <v>0</v>
      </c>
      <c r="T666" s="138">
        <v>2</v>
      </c>
    </row>
    <row r="667" spans="1:20" ht="16.5" hidden="1" customHeight="1" x14ac:dyDescent="0.3">
      <c r="A667" s="19" t="s">
        <v>643</v>
      </c>
      <c r="B667" s="19" t="s">
        <v>2206</v>
      </c>
      <c r="C667" s="21">
        <v>0</v>
      </c>
      <c r="D667" s="38">
        <v>0</v>
      </c>
      <c r="E667" s="21">
        <v>0</v>
      </c>
      <c r="F667" s="21">
        <v>0</v>
      </c>
      <c r="G667" s="38">
        <v>0</v>
      </c>
      <c r="H667" s="21">
        <v>0</v>
      </c>
      <c r="I667" s="21">
        <v>0</v>
      </c>
      <c r="J667" s="38">
        <v>0</v>
      </c>
      <c r="K667" s="44"/>
      <c r="L667" s="21">
        <v>0</v>
      </c>
      <c r="M667" s="38">
        <v>0</v>
      </c>
      <c r="N667" s="21">
        <v>0</v>
      </c>
      <c r="O667" s="21">
        <v>0</v>
      </c>
      <c r="P667" s="38">
        <v>0</v>
      </c>
      <c r="Q667" s="21">
        <v>0</v>
      </c>
      <c r="R667" s="21">
        <v>0</v>
      </c>
      <c r="S667" s="38">
        <v>0</v>
      </c>
      <c r="T667" s="138">
        <v>2</v>
      </c>
    </row>
    <row r="668" spans="1:20" ht="16.5" hidden="1" customHeight="1" x14ac:dyDescent="0.3">
      <c r="A668" s="19" t="s">
        <v>644</v>
      </c>
      <c r="B668" s="19" t="s">
        <v>2207</v>
      </c>
      <c r="C668" s="21">
        <v>0</v>
      </c>
      <c r="D668" s="38">
        <v>0</v>
      </c>
      <c r="E668" s="21">
        <v>0</v>
      </c>
      <c r="F668" s="21">
        <v>0</v>
      </c>
      <c r="G668" s="38">
        <v>0</v>
      </c>
      <c r="H668" s="21">
        <v>0</v>
      </c>
      <c r="I668" s="21">
        <v>0</v>
      </c>
      <c r="J668" s="38">
        <v>0</v>
      </c>
      <c r="K668" s="44"/>
      <c r="L668" s="21">
        <v>0</v>
      </c>
      <c r="M668" s="38">
        <v>0</v>
      </c>
      <c r="N668" s="21">
        <v>0</v>
      </c>
      <c r="O668" s="21">
        <v>0</v>
      </c>
      <c r="P668" s="38">
        <v>0</v>
      </c>
      <c r="Q668" s="21">
        <v>0</v>
      </c>
      <c r="R668" s="21">
        <v>0</v>
      </c>
      <c r="S668" s="38">
        <v>0</v>
      </c>
      <c r="T668" s="138">
        <v>2</v>
      </c>
    </row>
    <row r="669" spans="1:20" ht="16.5" hidden="1" customHeight="1" x14ac:dyDescent="0.3">
      <c r="A669" s="19" t="s">
        <v>1073</v>
      </c>
      <c r="B669" s="19" t="s">
        <v>2208</v>
      </c>
      <c r="C669" s="21">
        <v>0</v>
      </c>
      <c r="D669" s="38">
        <v>0</v>
      </c>
      <c r="E669" s="21">
        <v>0</v>
      </c>
      <c r="F669" s="21">
        <v>0</v>
      </c>
      <c r="G669" s="38">
        <v>0</v>
      </c>
      <c r="H669" s="21">
        <v>0</v>
      </c>
      <c r="I669" s="21">
        <v>0</v>
      </c>
      <c r="J669" s="38">
        <v>0</v>
      </c>
      <c r="K669" s="44"/>
      <c r="L669" s="21">
        <v>0</v>
      </c>
      <c r="M669" s="38">
        <v>0</v>
      </c>
      <c r="N669" s="21">
        <v>0</v>
      </c>
      <c r="O669" s="21">
        <v>0</v>
      </c>
      <c r="P669" s="38">
        <v>0</v>
      </c>
      <c r="Q669" s="21">
        <v>0</v>
      </c>
      <c r="R669" s="21">
        <v>0</v>
      </c>
      <c r="S669" s="38">
        <v>0</v>
      </c>
      <c r="T669" s="138">
        <v>2</v>
      </c>
    </row>
    <row r="670" spans="1:20" ht="16.5" customHeight="1" x14ac:dyDescent="0.3">
      <c r="B670" s="19" t="s">
        <v>645</v>
      </c>
      <c r="C670" s="45">
        <v>1221.69</v>
      </c>
      <c r="D670" s="38">
        <v>0.12948064239542739</v>
      </c>
      <c r="E670" s="45">
        <v>750</v>
      </c>
      <c r="F670" s="45">
        <v>-471.69000000000005</v>
      </c>
      <c r="G670" s="38">
        <v>7.4286846275752771E-2</v>
      </c>
      <c r="H670" s="45">
        <v>186.25</v>
      </c>
      <c r="I670" s="45">
        <v>-1035.44</v>
      </c>
      <c r="J670" s="38">
        <v>0.22589448150394179</v>
      </c>
      <c r="K670" s="44"/>
      <c r="L670" s="45">
        <v>11359.36</v>
      </c>
      <c r="M670" s="38">
        <v>0.10040940351686072</v>
      </c>
      <c r="N670" s="45">
        <v>10201</v>
      </c>
      <c r="O670" s="45">
        <v>-1158.360000000001</v>
      </c>
      <c r="P670" s="38">
        <v>8.1448361212024437E-2</v>
      </c>
      <c r="Q670" s="45">
        <v>6406.0899999999992</v>
      </c>
      <c r="R670" s="45">
        <v>-4953.2700000000013</v>
      </c>
      <c r="S670" s="38">
        <v>0.15273680189938396</v>
      </c>
      <c r="T670" s="138">
        <v>1</v>
      </c>
    </row>
    <row r="671" spans="1:20" ht="16.5" customHeight="1" x14ac:dyDescent="0.3">
      <c r="B671" s="19" t="s">
        <v>646</v>
      </c>
      <c r="C671" s="45">
        <v>10583.36</v>
      </c>
      <c r="D671" s="38">
        <v>1.1184682061682223</v>
      </c>
      <c r="E671" s="45">
        <v>9376</v>
      </c>
      <c r="F671" s="45">
        <v>-1207.3600000000006</v>
      </c>
      <c r="G671" s="38">
        <v>0.92868462757527737</v>
      </c>
      <c r="H671" s="45">
        <v>351.06999999999994</v>
      </c>
      <c r="I671" s="45">
        <v>-10232.289999999999</v>
      </c>
      <c r="J671" s="38">
        <v>0.4257974530018192</v>
      </c>
      <c r="K671" s="44"/>
      <c r="L671" s="45">
        <v>76130.330000000016</v>
      </c>
      <c r="M671" s="38">
        <v>0.66970447098150487</v>
      </c>
      <c r="N671" s="45">
        <v>93118</v>
      </c>
      <c r="O671" s="45">
        <v>16987.669999999995</v>
      </c>
      <c r="P671" s="38">
        <v>0.73979502661476126</v>
      </c>
      <c r="Q671" s="45">
        <v>65744.759999999995</v>
      </c>
      <c r="R671" s="45">
        <v>-10385.570000000022</v>
      </c>
      <c r="S671" s="38">
        <v>1.5545429137695481</v>
      </c>
      <c r="T671" s="138">
        <v>1</v>
      </c>
    </row>
    <row r="672" spans="1:20" ht="16.5" customHeight="1" x14ac:dyDescent="0.3">
      <c r="B672" s="19" t="s">
        <v>647</v>
      </c>
      <c r="C672" s="21">
        <v>-1120.9900000000016</v>
      </c>
      <c r="D672" s="38">
        <v>-0.1184682061682223</v>
      </c>
      <c r="E672" s="21">
        <v>720</v>
      </c>
      <c r="F672" s="21">
        <v>-1840.9900000000016</v>
      </c>
      <c r="G672" s="38">
        <v>7.1315372424722662E-2</v>
      </c>
      <c r="H672" s="21">
        <v>473.43000000000006</v>
      </c>
      <c r="I672" s="21">
        <v>-1594.4200000000017</v>
      </c>
      <c r="J672" s="38">
        <v>0.57420254699818074</v>
      </c>
      <c r="K672" s="48"/>
      <c r="L672" s="21">
        <v>37547.169999999984</v>
      </c>
      <c r="M672" s="38">
        <v>0.33029552901849518</v>
      </c>
      <c r="N672" s="21">
        <v>32752</v>
      </c>
      <c r="O672" s="21">
        <v>4795.1699999999946</v>
      </c>
      <c r="P672" s="38">
        <v>0.26020497338523874</v>
      </c>
      <c r="Q672" s="21">
        <v>-23452.739999999998</v>
      </c>
      <c r="R672" s="21">
        <v>60999.909999999982</v>
      </c>
      <c r="S672" s="38">
        <v>-0.55454291376954801</v>
      </c>
      <c r="T672" s="138">
        <v>1</v>
      </c>
    </row>
    <row r="673" spans="1:21" ht="16.5" customHeight="1" x14ac:dyDescent="0.3">
      <c r="B673" s="19" t="s">
        <v>312</v>
      </c>
      <c r="C673" s="21"/>
      <c r="D673" s="43"/>
      <c r="E673" s="21"/>
      <c r="F673" s="21"/>
      <c r="G673" s="43"/>
      <c r="H673" s="21"/>
      <c r="I673" s="21"/>
      <c r="J673" s="43"/>
      <c r="K673" s="44"/>
      <c r="L673" s="21"/>
      <c r="M673" s="43"/>
      <c r="N673" s="21"/>
      <c r="O673" s="21"/>
      <c r="P673" s="43"/>
      <c r="Q673" s="21"/>
      <c r="R673" s="21"/>
      <c r="S673" s="43"/>
      <c r="T673" s="138">
        <v>1</v>
      </c>
    </row>
    <row r="674" spans="1:21" ht="16.5" customHeight="1" x14ac:dyDescent="0.35">
      <c r="B674" s="30" t="s">
        <v>458</v>
      </c>
      <c r="C674" s="21"/>
      <c r="D674" s="43"/>
      <c r="E674" s="21"/>
      <c r="F674" s="21"/>
      <c r="G674" s="43"/>
      <c r="H674" s="21"/>
      <c r="I674" s="21"/>
      <c r="J674" s="43"/>
      <c r="K674" s="44"/>
      <c r="L674" s="21"/>
      <c r="M674" s="43"/>
      <c r="N674" s="21"/>
      <c r="O674" s="21"/>
      <c r="P674" s="43"/>
      <c r="Q674" s="21"/>
      <c r="R674" s="21"/>
      <c r="S674" s="43"/>
      <c r="T674" s="138">
        <v>1</v>
      </c>
      <c r="U674" s="134">
        <v>0</v>
      </c>
    </row>
    <row r="675" spans="1:21" ht="16.5" customHeight="1" x14ac:dyDescent="0.35">
      <c r="B675" s="30" t="s">
        <v>312</v>
      </c>
      <c r="C675" s="21"/>
      <c r="D675" s="43"/>
      <c r="E675" s="21"/>
      <c r="F675" s="21"/>
      <c r="G675" s="43"/>
      <c r="H675" s="21"/>
      <c r="I675" s="21"/>
      <c r="J675" s="43"/>
      <c r="K675" s="44"/>
      <c r="L675" s="21"/>
      <c r="M675" s="43"/>
      <c r="N675" s="21"/>
      <c r="O675" s="21"/>
      <c r="P675" s="43"/>
      <c r="Q675" s="21"/>
      <c r="R675" s="21"/>
      <c r="S675" s="43"/>
      <c r="T675" s="138">
        <v>1</v>
      </c>
    </row>
    <row r="676" spans="1:21" ht="16.5" customHeight="1" x14ac:dyDescent="0.3">
      <c r="B676" s="19" t="s">
        <v>648</v>
      </c>
      <c r="C676" s="21">
        <v>3443.15</v>
      </c>
      <c r="D676" s="38">
        <v>1</v>
      </c>
      <c r="E676" s="21">
        <v>2951</v>
      </c>
      <c r="F676" s="21">
        <v>492.15000000000009</v>
      </c>
      <c r="G676" s="38">
        <v>1</v>
      </c>
      <c r="H676" s="21">
        <v>360.3</v>
      </c>
      <c r="I676" s="21">
        <v>3082.85</v>
      </c>
      <c r="J676" s="38">
        <v>1</v>
      </c>
      <c r="K676" s="44"/>
      <c r="L676" s="21">
        <v>33669.64</v>
      </c>
      <c r="M676" s="38">
        <v>1</v>
      </c>
      <c r="N676" s="21">
        <v>60707</v>
      </c>
      <c r="O676" s="21">
        <v>-27037.360000000001</v>
      </c>
      <c r="P676" s="38">
        <v>1</v>
      </c>
      <c r="Q676" s="21">
        <v>15612.54</v>
      </c>
      <c r="R676" s="21">
        <v>18057.099999999999</v>
      </c>
      <c r="S676" s="38">
        <v>1</v>
      </c>
      <c r="T676" s="138">
        <v>1</v>
      </c>
    </row>
    <row r="677" spans="1:21" ht="16.5" hidden="1" customHeight="1" x14ac:dyDescent="0.3">
      <c r="B677" s="19" t="s">
        <v>649</v>
      </c>
      <c r="C677" s="21">
        <v>0</v>
      </c>
      <c r="D677" s="38">
        <v>0</v>
      </c>
      <c r="E677" s="21">
        <v>0</v>
      </c>
      <c r="F677" s="21">
        <v>0</v>
      </c>
      <c r="G677" s="38">
        <v>0</v>
      </c>
      <c r="H677" s="21">
        <v>0</v>
      </c>
      <c r="I677" s="21">
        <v>0</v>
      </c>
      <c r="J677" s="38">
        <v>0</v>
      </c>
      <c r="K677" s="44"/>
      <c r="L677" s="21">
        <v>0</v>
      </c>
      <c r="M677" s="38">
        <v>0</v>
      </c>
      <c r="N677" s="21">
        <v>0</v>
      </c>
      <c r="O677" s="21">
        <v>0</v>
      </c>
      <c r="P677" s="38">
        <v>0</v>
      </c>
      <c r="Q677" s="21">
        <v>0</v>
      </c>
      <c r="R677" s="21">
        <v>0</v>
      </c>
      <c r="S677" s="38">
        <v>0</v>
      </c>
      <c r="T677" s="138">
        <v>2</v>
      </c>
    </row>
    <row r="678" spans="1:21" ht="16.5" hidden="1" customHeight="1" x14ac:dyDescent="0.3">
      <c r="B678" s="19" t="s">
        <v>650</v>
      </c>
      <c r="C678" s="41">
        <v>0</v>
      </c>
      <c r="D678" s="38">
        <v>0</v>
      </c>
      <c r="E678" s="41">
        <v>0</v>
      </c>
      <c r="F678" s="41">
        <v>0</v>
      </c>
      <c r="G678" s="38">
        <v>0</v>
      </c>
      <c r="H678" s="41">
        <v>0</v>
      </c>
      <c r="I678" s="41">
        <v>0</v>
      </c>
      <c r="J678" s="38">
        <v>0</v>
      </c>
      <c r="K678" s="44"/>
      <c r="L678" s="41">
        <v>0</v>
      </c>
      <c r="M678" s="38">
        <v>0</v>
      </c>
      <c r="N678" s="41">
        <v>0</v>
      </c>
      <c r="O678" s="41">
        <v>0</v>
      </c>
      <c r="P678" s="38">
        <v>0</v>
      </c>
      <c r="Q678" s="41">
        <v>0</v>
      </c>
      <c r="R678" s="41">
        <v>0</v>
      </c>
      <c r="S678" s="38">
        <v>0</v>
      </c>
      <c r="T678" s="138">
        <v>2</v>
      </c>
    </row>
    <row r="679" spans="1:21" ht="16.5" customHeight="1" x14ac:dyDescent="0.3">
      <c r="B679" s="19" t="s">
        <v>648</v>
      </c>
      <c r="C679" s="45">
        <v>3443.15</v>
      </c>
      <c r="D679" s="38">
        <v>1</v>
      </c>
      <c r="E679" s="45">
        <v>2951</v>
      </c>
      <c r="F679" s="45">
        <v>492.15000000000009</v>
      </c>
      <c r="G679" s="38">
        <v>1</v>
      </c>
      <c r="H679" s="45">
        <v>360.3</v>
      </c>
      <c r="I679" s="45">
        <v>3082.85</v>
      </c>
      <c r="J679" s="38">
        <v>1</v>
      </c>
      <c r="K679" s="44"/>
      <c r="L679" s="45">
        <v>33669.64</v>
      </c>
      <c r="M679" s="38">
        <v>1</v>
      </c>
      <c r="N679" s="45">
        <v>60707</v>
      </c>
      <c r="O679" s="45">
        <v>-27037.360000000001</v>
      </c>
      <c r="P679" s="38">
        <v>1</v>
      </c>
      <c r="Q679" s="45">
        <v>15612.54</v>
      </c>
      <c r="R679" s="45">
        <v>18057.099999999999</v>
      </c>
      <c r="S679" s="38">
        <v>1</v>
      </c>
      <c r="T679" s="138">
        <v>1</v>
      </c>
    </row>
    <row r="680" spans="1:21" ht="16.5" customHeight="1" x14ac:dyDescent="0.3">
      <c r="B680" s="19" t="s">
        <v>651</v>
      </c>
      <c r="C680" s="45">
        <v>1488.68</v>
      </c>
      <c r="D680" s="38">
        <v>0.43235990299580329</v>
      </c>
      <c r="E680" s="45">
        <v>826</v>
      </c>
      <c r="F680" s="45">
        <v>-662.68000000000006</v>
      </c>
      <c r="G680" s="38">
        <v>0.27990511690952219</v>
      </c>
      <c r="H680" s="45">
        <v>150.22</v>
      </c>
      <c r="I680" s="45">
        <v>-1338.46</v>
      </c>
      <c r="J680" s="38">
        <v>0.41693033583125172</v>
      </c>
      <c r="K680" s="48"/>
      <c r="L680" s="45">
        <v>10293.390000000001</v>
      </c>
      <c r="M680" s="38">
        <v>0.30571725744617412</v>
      </c>
      <c r="N680" s="45">
        <v>16998</v>
      </c>
      <c r="O680" s="45">
        <v>6704.6099999999988</v>
      </c>
      <c r="P680" s="38">
        <v>0.28000065890259773</v>
      </c>
      <c r="Q680" s="45">
        <v>5188.43</v>
      </c>
      <c r="R680" s="45">
        <v>-5104.9600000000009</v>
      </c>
      <c r="S680" s="38">
        <v>0.3323245288723039</v>
      </c>
      <c r="T680" s="138">
        <v>1</v>
      </c>
    </row>
    <row r="681" spans="1:21" ht="16.5" customHeight="1" x14ac:dyDescent="0.3">
      <c r="B681" s="19" t="s">
        <v>652</v>
      </c>
      <c r="C681" s="21">
        <v>1954.47</v>
      </c>
      <c r="D681" s="38">
        <v>0.56764009700419671</v>
      </c>
      <c r="E681" s="21">
        <v>2125</v>
      </c>
      <c r="F681" s="21">
        <v>-170.52999999999997</v>
      </c>
      <c r="G681" s="38">
        <v>0.72009488309047776</v>
      </c>
      <c r="H681" s="21">
        <v>210.08</v>
      </c>
      <c r="I681" s="21">
        <v>4421.3099999999995</v>
      </c>
      <c r="J681" s="38">
        <v>0.58306966416874828</v>
      </c>
      <c r="K681" s="44"/>
      <c r="L681" s="21">
        <v>23376.25</v>
      </c>
      <c r="M681" s="38">
        <v>0.69428274255382594</v>
      </c>
      <c r="N681" s="21">
        <v>43709</v>
      </c>
      <c r="O681" s="21">
        <v>-20332.75</v>
      </c>
      <c r="P681" s="38">
        <v>0.71999934109740227</v>
      </c>
      <c r="Q681" s="21">
        <v>10424.11</v>
      </c>
      <c r="R681" s="21">
        <v>23162.059999999998</v>
      </c>
      <c r="S681" s="38">
        <v>0.6676754711276961</v>
      </c>
      <c r="T681" s="138">
        <v>1</v>
      </c>
    </row>
    <row r="682" spans="1:21" ht="16.5" hidden="1" customHeight="1" x14ac:dyDescent="0.3">
      <c r="B682" s="19" t="s">
        <v>312</v>
      </c>
      <c r="C682" s="21"/>
      <c r="D682" s="43"/>
      <c r="E682" s="21"/>
      <c r="F682" s="21"/>
      <c r="G682" s="43"/>
      <c r="H682" s="21"/>
      <c r="I682" s="21"/>
      <c r="J682" s="43"/>
      <c r="K682" s="44"/>
      <c r="L682" s="21"/>
      <c r="M682" s="43"/>
      <c r="N682" s="21"/>
      <c r="O682" s="21"/>
      <c r="P682" s="43"/>
      <c r="Q682" s="21"/>
      <c r="R682" s="21"/>
      <c r="S682" s="43"/>
      <c r="T682" s="138">
        <v>2</v>
      </c>
    </row>
    <row r="683" spans="1:21" ht="16.5" customHeight="1" x14ac:dyDescent="0.35">
      <c r="B683" s="30" t="s">
        <v>1092</v>
      </c>
      <c r="C683" s="21"/>
      <c r="D683" s="43"/>
      <c r="E683" s="21"/>
      <c r="F683" s="21"/>
      <c r="G683" s="43"/>
      <c r="H683" s="21"/>
      <c r="I683" s="21"/>
      <c r="J683" s="43"/>
      <c r="K683" s="44"/>
      <c r="L683" s="21"/>
      <c r="M683" s="43"/>
      <c r="N683" s="21"/>
      <c r="O683" s="21"/>
      <c r="P683" s="43"/>
      <c r="Q683" s="21"/>
      <c r="R683" s="21"/>
      <c r="S683" s="43"/>
      <c r="T683" s="138">
        <v>1</v>
      </c>
    </row>
    <row r="684" spans="1:21" ht="16.5" customHeight="1" x14ac:dyDescent="0.3">
      <c r="B684" s="19" t="s">
        <v>653</v>
      </c>
      <c r="C684" s="21">
        <v>1608.4599999999998</v>
      </c>
      <c r="D684" s="38">
        <v>0.46714781522733534</v>
      </c>
      <c r="E684" s="21">
        <v>1858</v>
      </c>
      <c r="F684" s="21">
        <v>249.54000000000019</v>
      </c>
      <c r="G684" s="38">
        <v>0.62961707895628605</v>
      </c>
      <c r="H684" s="21">
        <v>0</v>
      </c>
      <c r="I684" s="21">
        <v>-1608.4599999999998</v>
      </c>
      <c r="J684" s="38">
        <v>0</v>
      </c>
      <c r="K684" s="44"/>
      <c r="L684" s="21">
        <v>16187.869999999999</v>
      </c>
      <c r="M684" s="38">
        <v>0.48078536034243308</v>
      </c>
      <c r="N684" s="21">
        <v>16412</v>
      </c>
      <c r="O684" s="21">
        <v>224.13000000000102</v>
      </c>
      <c r="P684" s="38">
        <v>0.27034773584594857</v>
      </c>
      <c r="Q684" s="21">
        <v>8495.57</v>
      </c>
      <c r="R684" s="21">
        <v>-7692.2999999999993</v>
      </c>
      <c r="S684" s="38">
        <v>0.54415040730079789</v>
      </c>
      <c r="T684" s="138">
        <v>1</v>
      </c>
    </row>
    <row r="685" spans="1:21" ht="16.5" customHeight="1" x14ac:dyDescent="0.3">
      <c r="B685" s="19" t="s">
        <v>593</v>
      </c>
      <c r="C685" s="41">
        <v>340.88</v>
      </c>
      <c r="D685" s="38">
        <v>9.9002367018573109E-2</v>
      </c>
      <c r="E685" s="41">
        <v>376</v>
      </c>
      <c r="F685" s="41">
        <v>35.120000000000005</v>
      </c>
      <c r="G685" s="38">
        <v>0.12741443578447983</v>
      </c>
      <c r="H685" s="41">
        <v>0</v>
      </c>
      <c r="I685" s="41">
        <v>-340.88</v>
      </c>
      <c r="J685" s="38">
        <v>0</v>
      </c>
      <c r="K685" s="44"/>
      <c r="L685" s="41">
        <v>3157.67</v>
      </c>
      <c r="M685" s="38">
        <v>9.3783895521306435E-2</v>
      </c>
      <c r="N685" s="41">
        <v>3320</v>
      </c>
      <c r="O685" s="41">
        <v>162.32999999999993</v>
      </c>
      <c r="P685" s="38">
        <v>5.4688915611049799E-2</v>
      </c>
      <c r="Q685" s="41">
        <v>1740.62</v>
      </c>
      <c r="R685" s="41">
        <v>-1417.0500000000002</v>
      </c>
      <c r="S685" s="38">
        <v>0.11148858545758729</v>
      </c>
      <c r="T685" s="138">
        <v>1</v>
      </c>
    </row>
    <row r="686" spans="1:21" ht="16.5" customHeight="1" x14ac:dyDescent="0.3">
      <c r="B686" s="19" t="s">
        <v>457</v>
      </c>
      <c r="C686" s="21">
        <v>1949.3399999999997</v>
      </c>
      <c r="D686" s="38">
        <v>0.56615018224590841</v>
      </c>
      <c r="E686" s="21">
        <v>2234</v>
      </c>
      <c r="F686" s="21">
        <v>284.66000000000031</v>
      </c>
      <c r="G686" s="38">
        <v>0.7570315147407658</v>
      </c>
      <c r="H686" s="21">
        <v>0</v>
      </c>
      <c r="I686" s="21">
        <v>-1949.3399999999997</v>
      </c>
      <c r="J686" s="38">
        <v>0</v>
      </c>
      <c r="K686" s="44"/>
      <c r="L686" s="21">
        <v>19345.54</v>
      </c>
      <c r="M686" s="38">
        <v>0.57456925586373964</v>
      </c>
      <c r="N686" s="21">
        <v>19732</v>
      </c>
      <c r="O686" s="21">
        <v>386.45999999999913</v>
      </c>
      <c r="P686" s="38">
        <v>0.32503665145699839</v>
      </c>
      <c r="Q686" s="21">
        <v>10236.189999999999</v>
      </c>
      <c r="R686" s="21">
        <v>-9109.3500000000022</v>
      </c>
      <c r="S686" s="38">
        <v>0.65563899275838511</v>
      </c>
      <c r="T686" s="138">
        <v>1</v>
      </c>
    </row>
    <row r="687" spans="1:21" ht="16.5" customHeight="1" x14ac:dyDescent="0.35">
      <c r="B687" s="30" t="s">
        <v>278</v>
      </c>
      <c r="C687" s="21"/>
      <c r="D687" s="38"/>
      <c r="E687" s="21"/>
      <c r="F687" s="21"/>
      <c r="G687" s="38"/>
      <c r="H687" s="21"/>
      <c r="I687" s="21"/>
      <c r="J687" s="38"/>
      <c r="K687" s="44"/>
      <c r="L687" s="21"/>
      <c r="M687" s="38"/>
      <c r="N687" s="21"/>
      <c r="O687" s="21"/>
      <c r="P687" s="38"/>
      <c r="Q687" s="21"/>
      <c r="R687" s="21"/>
      <c r="S687" s="38"/>
      <c r="T687" s="138">
        <v>1</v>
      </c>
    </row>
    <row r="688" spans="1:21" ht="16.5" customHeight="1" x14ac:dyDescent="0.3">
      <c r="A688" s="19" t="s">
        <v>654</v>
      </c>
      <c r="B688" s="19" t="s">
        <v>2209</v>
      </c>
      <c r="C688" s="21">
        <v>0</v>
      </c>
      <c r="D688" s="38">
        <v>0</v>
      </c>
      <c r="E688" s="21">
        <v>0</v>
      </c>
      <c r="F688" s="21">
        <v>0</v>
      </c>
      <c r="G688" s="38">
        <v>0</v>
      </c>
      <c r="H688" s="21">
        <v>0</v>
      </c>
      <c r="I688" s="21">
        <v>0</v>
      </c>
      <c r="J688" s="38">
        <v>0</v>
      </c>
      <c r="K688" s="44"/>
      <c r="L688" s="21">
        <v>0</v>
      </c>
      <c r="M688" s="38">
        <v>0</v>
      </c>
      <c r="N688" s="21">
        <v>150</v>
      </c>
      <c r="O688" s="21">
        <v>150</v>
      </c>
      <c r="P688" s="38">
        <v>2.4708847414630932E-3</v>
      </c>
      <c r="Q688" s="21">
        <v>0</v>
      </c>
      <c r="R688" s="21">
        <v>0</v>
      </c>
      <c r="S688" s="38">
        <v>0</v>
      </c>
      <c r="T688" s="138">
        <v>1</v>
      </c>
    </row>
    <row r="689" spans="1:20" ht="16.5" hidden="1" customHeight="1" x14ac:dyDescent="0.3">
      <c r="A689" s="19" t="s">
        <v>655</v>
      </c>
      <c r="B689" s="19" t="s">
        <v>2210</v>
      </c>
      <c r="C689" s="21">
        <v>0</v>
      </c>
      <c r="D689" s="38">
        <v>0</v>
      </c>
      <c r="E689" s="21">
        <v>0</v>
      </c>
      <c r="F689" s="21">
        <v>0</v>
      </c>
      <c r="G689" s="38">
        <v>0</v>
      </c>
      <c r="H689" s="21">
        <v>0</v>
      </c>
      <c r="I689" s="21">
        <v>0</v>
      </c>
      <c r="J689" s="38">
        <v>0</v>
      </c>
      <c r="K689" s="44"/>
      <c r="L689" s="21">
        <v>0</v>
      </c>
      <c r="M689" s="38">
        <v>0</v>
      </c>
      <c r="N689" s="21">
        <v>0</v>
      </c>
      <c r="O689" s="21">
        <v>0</v>
      </c>
      <c r="P689" s="38">
        <v>0</v>
      </c>
      <c r="Q689" s="21">
        <v>0</v>
      </c>
      <c r="R689" s="21">
        <v>0</v>
      </c>
      <c r="S689" s="38">
        <v>0</v>
      </c>
      <c r="T689" s="138">
        <v>2</v>
      </c>
    </row>
    <row r="690" spans="1:20" ht="16.5" hidden="1" customHeight="1" x14ac:dyDescent="0.3">
      <c r="A690" s="19" t="s">
        <v>656</v>
      </c>
      <c r="B690" s="19" t="s">
        <v>2211</v>
      </c>
      <c r="C690" s="21">
        <v>0</v>
      </c>
      <c r="D690" s="38">
        <v>0</v>
      </c>
      <c r="E690" s="21">
        <v>0</v>
      </c>
      <c r="F690" s="21">
        <v>0</v>
      </c>
      <c r="G690" s="38">
        <v>0</v>
      </c>
      <c r="H690" s="21">
        <v>0</v>
      </c>
      <c r="I690" s="21">
        <v>0</v>
      </c>
      <c r="J690" s="38">
        <v>0</v>
      </c>
      <c r="K690" s="44"/>
      <c r="L690" s="21">
        <v>0</v>
      </c>
      <c r="M690" s="38">
        <v>0</v>
      </c>
      <c r="N690" s="21">
        <v>0</v>
      </c>
      <c r="O690" s="21">
        <v>0</v>
      </c>
      <c r="P690" s="38">
        <v>0</v>
      </c>
      <c r="Q690" s="21">
        <v>0</v>
      </c>
      <c r="R690" s="21">
        <v>0</v>
      </c>
      <c r="S690" s="38">
        <v>0</v>
      </c>
      <c r="T690" s="138">
        <v>2</v>
      </c>
    </row>
    <row r="691" spans="1:20" ht="16.5" hidden="1" customHeight="1" x14ac:dyDescent="0.3">
      <c r="A691" s="19" t="s">
        <v>657</v>
      </c>
      <c r="B691" s="19" t="s">
        <v>2212</v>
      </c>
      <c r="C691" s="21">
        <v>0</v>
      </c>
      <c r="D691" s="38">
        <v>0</v>
      </c>
      <c r="E691" s="21">
        <v>0</v>
      </c>
      <c r="F691" s="21">
        <v>0</v>
      </c>
      <c r="G691" s="38">
        <v>0</v>
      </c>
      <c r="H691" s="21">
        <v>0</v>
      </c>
      <c r="I691" s="21">
        <v>0</v>
      </c>
      <c r="J691" s="38">
        <v>0</v>
      </c>
      <c r="K691" s="44"/>
      <c r="L691" s="21">
        <v>0</v>
      </c>
      <c r="M691" s="38">
        <v>0</v>
      </c>
      <c r="N691" s="21">
        <v>0</v>
      </c>
      <c r="O691" s="21">
        <v>0</v>
      </c>
      <c r="P691" s="38">
        <v>0</v>
      </c>
      <c r="Q691" s="21">
        <v>0</v>
      </c>
      <c r="R691" s="21">
        <v>0</v>
      </c>
      <c r="S691" s="38">
        <v>0</v>
      </c>
      <c r="T691" s="138">
        <v>2</v>
      </c>
    </row>
    <row r="692" spans="1:20" ht="16.5" hidden="1" customHeight="1" x14ac:dyDescent="0.3">
      <c r="A692" s="19" t="s">
        <v>658</v>
      </c>
      <c r="B692" s="19" t="s">
        <v>2213</v>
      </c>
      <c r="C692" s="21">
        <v>0</v>
      </c>
      <c r="D692" s="38">
        <v>0</v>
      </c>
      <c r="E692" s="21">
        <v>0</v>
      </c>
      <c r="F692" s="21">
        <v>0</v>
      </c>
      <c r="G692" s="38">
        <v>0</v>
      </c>
      <c r="H692" s="21">
        <v>0</v>
      </c>
      <c r="I692" s="21">
        <v>0</v>
      </c>
      <c r="J692" s="38">
        <v>0</v>
      </c>
      <c r="K692" s="44"/>
      <c r="L692" s="21">
        <v>0</v>
      </c>
      <c r="M692" s="38">
        <v>0</v>
      </c>
      <c r="N692" s="21">
        <v>0</v>
      </c>
      <c r="O692" s="21">
        <v>0</v>
      </c>
      <c r="P692" s="38">
        <v>0</v>
      </c>
      <c r="Q692" s="21">
        <v>0</v>
      </c>
      <c r="R692" s="21">
        <v>0</v>
      </c>
      <c r="S692" s="38">
        <v>0</v>
      </c>
      <c r="T692" s="138">
        <v>2</v>
      </c>
    </row>
    <row r="693" spans="1:20" ht="16.5" hidden="1" customHeight="1" x14ac:dyDescent="0.3">
      <c r="A693" s="19" t="s">
        <v>1065</v>
      </c>
      <c r="B693" s="19" t="s">
        <v>2214</v>
      </c>
      <c r="C693" s="21">
        <v>0</v>
      </c>
      <c r="D693" s="38">
        <v>0</v>
      </c>
      <c r="E693" s="21">
        <v>0</v>
      </c>
      <c r="F693" s="21">
        <v>0</v>
      </c>
      <c r="G693" s="38">
        <v>0</v>
      </c>
      <c r="H693" s="21">
        <v>0</v>
      </c>
      <c r="I693" s="21">
        <v>0</v>
      </c>
      <c r="J693" s="38">
        <v>0</v>
      </c>
      <c r="K693" s="44"/>
      <c r="L693" s="21">
        <v>0</v>
      </c>
      <c r="M693" s="38">
        <v>0</v>
      </c>
      <c r="N693" s="21">
        <v>0</v>
      </c>
      <c r="O693" s="21">
        <v>0</v>
      </c>
      <c r="P693" s="38">
        <v>0</v>
      </c>
      <c r="Q693" s="21">
        <v>0</v>
      </c>
      <c r="R693" s="21">
        <v>0</v>
      </c>
      <c r="S693" s="38">
        <v>0</v>
      </c>
      <c r="T693" s="138">
        <v>2</v>
      </c>
    </row>
    <row r="694" spans="1:20" ht="16.5" hidden="1" customHeight="1" x14ac:dyDescent="0.3">
      <c r="A694" s="19" t="s">
        <v>659</v>
      </c>
      <c r="B694" s="19" t="s">
        <v>2215</v>
      </c>
      <c r="C694" s="21">
        <v>0</v>
      </c>
      <c r="D694" s="38">
        <v>0</v>
      </c>
      <c r="E694" s="21">
        <v>0</v>
      </c>
      <c r="F694" s="21">
        <v>0</v>
      </c>
      <c r="G694" s="38">
        <v>0</v>
      </c>
      <c r="H694" s="21">
        <v>0</v>
      </c>
      <c r="I694" s="21">
        <v>0</v>
      </c>
      <c r="J694" s="38">
        <v>0</v>
      </c>
      <c r="K694" s="44"/>
      <c r="L694" s="21">
        <v>0</v>
      </c>
      <c r="M694" s="38">
        <v>0</v>
      </c>
      <c r="N694" s="21">
        <v>0</v>
      </c>
      <c r="O694" s="21">
        <v>0</v>
      </c>
      <c r="P694" s="38">
        <v>0</v>
      </c>
      <c r="Q694" s="21">
        <v>0</v>
      </c>
      <c r="R694" s="21">
        <v>0</v>
      </c>
      <c r="S694" s="38">
        <v>0</v>
      </c>
      <c r="T694" s="138">
        <v>2</v>
      </c>
    </row>
    <row r="695" spans="1:20" ht="16.5" customHeight="1" x14ac:dyDescent="0.3">
      <c r="A695" s="19" t="s">
        <v>660</v>
      </c>
      <c r="B695" s="19" t="s">
        <v>2216</v>
      </c>
      <c r="C695" s="21">
        <v>0</v>
      </c>
      <c r="D695" s="38">
        <v>0</v>
      </c>
      <c r="E695" s="21">
        <v>59</v>
      </c>
      <c r="F695" s="21">
        <v>59</v>
      </c>
      <c r="G695" s="38">
        <v>1.9993222636394442E-2</v>
      </c>
      <c r="H695" s="21">
        <v>0</v>
      </c>
      <c r="I695" s="21">
        <v>0</v>
      </c>
      <c r="J695" s="38">
        <v>0</v>
      </c>
      <c r="K695" s="44"/>
      <c r="L695" s="21">
        <v>147.29</v>
      </c>
      <c r="M695" s="38">
        <v>4.3745641474040109E-3</v>
      </c>
      <c r="N695" s="21">
        <v>1214</v>
      </c>
      <c r="O695" s="21">
        <v>1066.71</v>
      </c>
      <c r="P695" s="38">
        <v>1.9997693840907969E-2</v>
      </c>
      <c r="Q695" s="21">
        <v>32.950000000000003</v>
      </c>
      <c r="R695" s="21">
        <v>-114.33999999999999</v>
      </c>
      <c r="S695" s="38">
        <v>2.1104829835504025E-3</v>
      </c>
      <c r="T695" s="138">
        <v>1</v>
      </c>
    </row>
    <row r="696" spans="1:20" ht="16.5" hidden="1" customHeight="1" x14ac:dyDescent="0.3">
      <c r="A696" s="19" t="s">
        <v>661</v>
      </c>
      <c r="B696" s="19" t="s">
        <v>2217</v>
      </c>
      <c r="C696" s="21">
        <v>0</v>
      </c>
      <c r="D696" s="38">
        <v>0</v>
      </c>
      <c r="E696" s="21">
        <v>0</v>
      </c>
      <c r="F696" s="21">
        <v>0</v>
      </c>
      <c r="G696" s="38">
        <v>0</v>
      </c>
      <c r="H696" s="21">
        <v>0</v>
      </c>
      <c r="I696" s="21">
        <v>0</v>
      </c>
      <c r="J696" s="38">
        <v>0</v>
      </c>
      <c r="K696" s="44"/>
      <c r="L696" s="21">
        <v>0</v>
      </c>
      <c r="M696" s="38">
        <v>0</v>
      </c>
      <c r="N696" s="21">
        <v>0</v>
      </c>
      <c r="O696" s="21">
        <v>0</v>
      </c>
      <c r="P696" s="38">
        <v>0</v>
      </c>
      <c r="Q696" s="21">
        <v>0</v>
      </c>
      <c r="R696" s="21">
        <v>0</v>
      </c>
      <c r="S696" s="38">
        <v>0</v>
      </c>
      <c r="T696" s="138">
        <v>2</v>
      </c>
    </row>
    <row r="697" spans="1:20" ht="16.5" hidden="1" customHeight="1" x14ac:dyDescent="0.3">
      <c r="A697" s="19" t="s">
        <v>662</v>
      </c>
      <c r="B697" s="19" t="s">
        <v>2218</v>
      </c>
      <c r="C697" s="21">
        <v>0</v>
      </c>
      <c r="D697" s="38">
        <v>0</v>
      </c>
      <c r="E697" s="21">
        <v>0</v>
      </c>
      <c r="F697" s="21">
        <v>0</v>
      </c>
      <c r="G697" s="38">
        <v>0</v>
      </c>
      <c r="H697" s="21">
        <v>0</v>
      </c>
      <c r="I697" s="21">
        <v>0</v>
      </c>
      <c r="J697" s="38">
        <v>0</v>
      </c>
      <c r="K697" s="44"/>
      <c r="L697" s="21">
        <v>0</v>
      </c>
      <c r="M697" s="38">
        <v>0</v>
      </c>
      <c r="N697" s="21">
        <v>0</v>
      </c>
      <c r="O697" s="21">
        <v>0</v>
      </c>
      <c r="P697" s="38">
        <v>0</v>
      </c>
      <c r="Q697" s="21">
        <v>0</v>
      </c>
      <c r="R697" s="21">
        <v>0</v>
      </c>
      <c r="S697" s="38">
        <v>0</v>
      </c>
      <c r="T697" s="138">
        <v>2</v>
      </c>
    </row>
    <row r="698" spans="1:20" ht="16.5" hidden="1" customHeight="1" x14ac:dyDescent="0.3">
      <c r="A698" s="19" t="s">
        <v>663</v>
      </c>
      <c r="B698" s="19" t="s">
        <v>2219</v>
      </c>
      <c r="C698" s="21">
        <v>0</v>
      </c>
      <c r="D698" s="38">
        <v>0</v>
      </c>
      <c r="E698" s="21">
        <v>0</v>
      </c>
      <c r="F698" s="21">
        <v>0</v>
      </c>
      <c r="G698" s="38">
        <v>0</v>
      </c>
      <c r="H698" s="21">
        <v>0</v>
      </c>
      <c r="I698" s="21">
        <v>0</v>
      </c>
      <c r="J698" s="38">
        <v>0</v>
      </c>
      <c r="K698" s="44"/>
      <c r="L698" s="21">
        <v>0</v>
      </c>
      <c r="M698" s="38">
        <v>0</v>
      </c>
      <c r="N698" s="21">
        <v>0</v>
      </c>
      <c r="O698" s="21">
        <v>0</v>
      </c>
      <c r="P698" s="38">
        <v>0</v>
      </c>
      <c r="Q698" s="21">
        <v>0</v>
      </c>
      <c r="R698" s="21">
        <v>0</v>
      </c>
      <c r="S698" s="38">
        <v>0</v>
      </c>
      <c r="T698" s="138">
        <v>2</v>
      </c>
    </row>
    <row r="699" spans="1:20" ht="16.5" hidden="1" customHeight="1" x14ac:dyDescent="0.3">
      <c r="A699" s="19" t="s">
        <v>664</v>
      </c>
      <c r="B699" s="19" t="s">
        <v>2220</v>
      </c>
      <c r="C699" s="21">
        <v>0</v>
      </c>
      <c r="D699" s="38">
        <v>0</v>
      </c>
      <c r="E699" s="21">
        <v>0</v>
      </c>
      <c r="F699" s="21">
        <v>0</v>
      </c>
      <c r="G699" s="38">
        <v>0</v>
      </c>
      <c r="H699" s="21">
        <v>0</v>
      </c>
      <c r="I699" s="21">
        <v>0</v>
      </c>
      <c r="J699" s="38">
        <v>0</v>
      </c>
      <c r="K699" s="44"/>
      <c r="L699" s="21">
        <v>0</v>
      </c>
      <c r="M699" s="38">
        <v>0</v>
      </c>
      <c r="N699" s="21">
        <v>0</v>
      </c>
      <c r="O699" s="21">
        <v>0</v>
      </c>
      <c r="P699" s="38">
        <v>0</v>
      </c>
      <c r="Q699" s="21">
        <v>0</v>
      </c>
      <c r="R699" s="21">
        <v>0</v>
      </c>
      <c r="S699" s="38">
        <v>0</v>
      </c>
      <c r="T699" s="138">
        <v>2</v>
      </c>
    </row>
    <row r="700" spans="1:20" ht="16.5" hidden="1" customHeight="1" x14ac:dyDescent="0.3">
      <c r="A700" s="19" t="s">
        <v>665</v>
      </c>
      <c r="B700" s="19" t="s">
        <v>2221</v>
      </c>
      <c r="C700" s="21">
        <v>0</v>
      </c>
      <c r="D700" s="38">
        <v>0</v>
      </c>
      <c r="E700" s="21">
        <v>0</v>
      </c>
      <c r="F700" s="21">
        <v>0</v>
      </c>
      <c r="G700" s="38">
        <v>0</v>
      </c>
      <c r="H700" s="21">
        <v>0</v>
      </c>
      <c r="I700" s="21">
        <v>0</v>
      </c>
      <c r="J700" s="38">
        <v>0</v>
      </c>
      <c r="K700" s="44"/>
      <c r="L700" s="21">
        <v>0</v>
      </c>
      <c r="M700" s="38">
        <v>0</v>
      </c>
      <c r="N700" s="21">
        <v>0</v>
      </c>
      <c r="O700" s="21">
        <v>0</v>
      </c>
      <c r="P700" s="38">
        <v>0</v>
      </c>
      <c r="Q700" s="21">
        <v>0</v>
      </c>
      <c r="R700" s="21">
        <v>0</v>
      </c>
      <c r="S700" s="38">
        <v>0</v>
      </c>
      <c r="T700" s="138">
        <v>2</v>
      </c>
    </row>
    <row r="701" spans="1:20" ht="16.5" customHeight="1" x14ac:dyDescent="0.3">
      <c r="A701" s="19" t="s">
        <v>666</v>
      </c>
      <c r="B701" s="19" t="s">
        <v>2222</v>
      </c>
      <c r="C701" s="21">
        <v>0</v>
      </c>
      <c r="D701" s="38">
        <v>0</v>
      </c>
      <c r="E701" s="21">
        <v>0</v>
      </c>
      <c r="F701" s="21">
        <v>0</v>
      </c>
      <c r="G701" s="38">
        <v>0</v>
      </c>
      <c r="H701" s="21">
        <v>0</v>
      </c>
      <c r="I701" s="21">
        <v>0</v>
      </c>
      <c r="J701" s="38">
        <v>0</v>
      </c>
      <c r="K701" s="44"/>
      <c r="L701" s="21">
        <v>0</v>
      </c>
      <c r="M701" s="38">
        <v>0</v>
      </c>
      <c r="N701" s="21">
        <v>2000</v>
      </c>
      <c r="O701" s="21">
        <v>2000</v>
      </c>
      <c r="P701" s="38">
        <v>3.2945129886174575E-2</v>
      </c>
      <c r="Q701" s="21">
        <v>0</v>
      </c>
      <c r="R701" s="21">
        <v>0</v>
      </c>
      <c r="S701" s="38">
        <v>0</v>
      </c>
      <c r="T701" s="138">
        <v>1</v>
      </c>
    </row>
    <row r="702" spans="1:20" ht="16.5" hidden="1" customHeight="1" x14ac:dyDescent="0.3">
      <c r="A702" s="19" t="s">
        <v>667</v>
      </c>
      <c r="B702" s="19" t="s">
        <v>2223</v>
      </c>
      <c r="C702" s="21">
        <v>0</v>
      </c>
      <c r="D702" s="38">
        <v>0</v>
      </c>
      <c r="E702" s="21">
        <v>0</v>
      </c>
      <c r="F702" s="21">
        <v>0</v>
      </c>
      <c r="G702" s="38">
        <v>0</v>
      </c>
      <c r="H702" s="21">
        <v>0</v>
      </c>
      <c r="I702" s="21">
        <v>0</v>
      </c>
      <c r="J702" s="38">
        <v>0</v>
      </c>
      <c r="K702" s="44"/>
      <c r="L702" s="21">
        <v>0</v>
      </c>
      <c r="M702" s="38">
        <v>0</v>
      </c>
      <c r="N702" s="21">
        <v>0</v>
      </c>
      <c r="O702" s="21">
        <v>0</v>
      </c>
      <c r="P702" s="38">
        <v>0</v>
      </c>
      <c r="Q702" s="21">
        <v>0</v>
      </c>
      <c r="R702" s="21">
        <v>0</v>
      </c>
      <c r="S702" s="38">
        <v>0</v>
      </c>
      <c r="T702" s="138">
        <v>2</v>
      </c>
    </row>
    <row r="703" spans="1:20" ht="16.5" hidden="1" customHeight="1" x14ac:dyDescent="0.3">
      <c r="A703" s="19" t="s">
        <v>668</v>
      </c>
      <c r="B703" s="19" t="s">
        <v>2224</v>
      </c>
      <c r="C703" s="21">
        <v>0</v>
      </c>
      <c r="D703" s="38">
        <v>0</v>
      </c>
      <c r="E703" s="21">
        <v>0</v>
      </c>
      <c r="F703" s="21">
        <v>0</v>
      </c>
      <c r="G703" s="38">
        <v>0</v>
      </c>
      <c r="H703" s="21">
        <v>0</v>
      </c>
      <c r="I703" s="21">
        <v>0</v>
      </c>
      <c r="J703" s="38">
        <v>0</v>
      </c>
      <c r="K703" s="44"/>
      <c r="L703" s="21">
        <v>0</v>
      </c>
      <c r="M703" s="38">
        <v>0</v>
      </c>
      <c r="N703" s="21">
        <v>0</v>
      </c>
      <c r="O703" s="21">
        <v>0</v>
      </c>
      <c r="P703" s="38">
        <v>0</v>
      </c>
      <c r="Q703" s="21">
        <v>0</v>
      </c>
      <c r="R703" s="21">
        <v>0</v>
      </c>
      <c r="S703" s="38">
        <v>0</v>
      </c>
      <c r="T703" s="138">
        <v>2</v>
      </c>
    </row>
    <row r="704" spans="1:20" ht="16.5" hidden="1" customHeight="1" x14ac:dyDescent="0.3">
      <c r="A704" s="19" t="s">
        <v>669</v>
      </c>
      <c r="B704" s="19" t="s">
        <v>2225</v>
      </c>
      <c r="C704" s="21">
        <v>0</v>
      </c>
      <c r="D704" s="38">
        <v>0</v>
      </c>
      <c r="E704" s="21">
        <v>0</v>
      </c>
      <c r="F704" s="21">
        <v>0</v>
      </c>
      <c r="G704" s="38">
        <v>0</v>
      </c>
      <c r="H704" s="21">
        <v>0</v>
      </c>
      <c r="I704" s="21">
        <v>0</v>
      </c>
      <c r="J704" s="38">
        <v>0</v>
      </c>
      <c r="K704" s="44"/>
      <c r="L704" s="21">
        <v>0</v>
      </c>
      <c r="M704" s="38">
        <v>0</v>
      </c>
      <c r="N704" s="21">
        <v>0</v>
      </c>
      <c r="O704" s="21">
        <v>0</v>
      </c>
      <c r="P704" s="38">
        <v>0</v>
      </c>
      <c r="Q704" s="21">
        <v>0</v>
      </c>
      <c r="R704" s="21">
        <v>0</v>
      </c>
      <c r="S704" s="38">
        <v>0</v>
      </c>
      <c r="T704" s="138">
        <v>2</v>
      </c>
    </row>
    <row r="705" spans="1:21" ht="16.5" hidden="1" customHeight="1" x14ac:dyDescent="0.3">
      <c r="A705" s="19" t="s">
        <v>670</v>
      </c>
      <c r="B705" s="19" t="s">
        <v>2226</v>
      </c>
      <c r="C705" s="21">
        <v>0</v>
      </c>
      <c r="D705" s="38">
        <v>0</v>
      </c>
      <c r="E705" s="21">
        <v>0</v>
      </c>
      <c r="F705" s="21">
        <v>0</v>
      </c>
      <c r="G705" s="38">
        <v>0</v>
      </c>
      <c r="H705" s="21">
        <v>0</v>
      </c>
      <c r="I705" s="21">
        <v>0</v>
      </c>
      <c r="J705" s="38">
        <v>0</v>
      </c>
      <c r="K705" s="44"/>
      <c r="L705" s="21">
        <v>0</v>
      </c>
      <c r="M705" s="38">
        <v>0</v>
      </c>
      <c r="N705" s="21">
        <v>0</v>
      </c>
      <c r="O705" s="21">
        <v>0</v>
      </c>
      <c r="P705" s="38">
        <v>0</v>
      </c>
      <c r="Q705" s="21">
        <v>0</v>
      </c>
      <c r="R705" s="21">
        <v>0</v>
      </c>
      <c r="S705" s="38">
        <v>0</v>
      </c>
      <c r="T705" s="138">
        <v>2</v>
      </c>
    </row>
    <row r="706" spans="1:21" ht="16.5" hidden="1" customHeight="1" x14ac:dyDescent="0.3">
      <c r="A706" s="19" t="s">
        <v>671</v>
      </c>
      <c r="B706" s="19" t="s">
        <v>2227</v>
      </c>
      <c r="C706" s="21">
        <v>0</v>
      </c>
      <c r="D706" s="38">
        <v>0</v>
      </c>
      <c r="E706" s="21">
        <v>0</v>
      </c>
      <c r="F706" s="21">
        <v>0</v>
      </c>
      <c r="G706" s="38">
        <v>0</v>
      </c>
      <c r="H706" s="21">
        <v>0</v>
      </c>
      <c r="I706" s="21">
        <v>0</v>
      </c>
      <c r="J706" s="38">
        <v>0</v>
      </c>
      <c r="K706" s="44"/>
      <c r="L706" s="21">
        <v>0</v>
      </c>
      <c r="M706" s="38">
        <v>0</v>
      </c>
      <c r="N706" s="21">
        <v>0</v>
      </c>
      <c r="O706" s="21">
        <v>0</v>
      </c>
      <c r="P706" s="38">
        <v>0</v>
      </c>
      <c r="Q706" s="21">
        <v>0</v>
      </c>
      <c r="R706" s="21">
        <v>0</v>
      </c>
      <c r="S706" s="38">
        <v>0</v>
      </c>
      <c r="T706" s="138">
        <v>2</v>
      </c>
    </row>
    <row r="707" spans="1:21" ht="16.5" hidden="1" customHeight="1" x14ac:dyDescent="0.3">
      <c r="A707" s="19" t="s">
        <v>672</v>
      </c>
      <c r="B707" s="19" t="s">
        <v>2228</v>
      </c>
      <c r="C707" s="21">
        <v>0</v>
      </c>
      <c r="D707" s="38">
        <v>0</v>
      </c>
      <c r="E707" s="21">
        <v>0</v>
      </c>
      <c r="F707" s="21">
        <v>0</v>
      </c>
      <c r="G707" s="38">
        <v>0</v>
      </c>
      <c r="H707" s="21">
        <v>0</v>
      </c>
      <c r="I707" s="21">
        <v>0</v>
      </c>
      <c r="J707" s="38">
        <v>0</v>
      </c>
      <c r="K707" s="44"/>
      <c r="L707" s="21">
        <v>0</v>
      </c>
      <c r="M707" s="38">
        <v>0</v>
      </c>
      <c r="N707" s="21">
        <v>0</v>
      </c>
      <c r="O707" s="21">
        <v>0</v>
      </c>
      <c r="P707" s="38">
        <v>0</v>
      </c>
      <c r="Q707" s="21">
        <v>0</v>
      </c>
      <c r="R707" s="21">
        <v>0</v>
      </c>
      <c r="S707" s="38">
        <v>0</v>
      </c>
      <c r="T707" s="138">
        <v>2</v>
      </c>
    </row>
    <row r="708" spans="1:21" ht="16.5" hidden="1" customHeight="1" x14ac:dyDescent="0.3">
      <c r="A708" s="19" t="s">
        <v>673</v>
      </c>
      <c r="B708" s="19" t="s">
        <v>2229</v>
      </c>
      <c r="C708" s="41">
        <v>0</v>
      </c>
      <c r="D708" s="38">
        <v>0</v>
      </c>
      <c r="E708" s="41">
        <v>0</v>
      </c>
      <c r="F708" s="41">
        <v>0</v>
      </c>
      <c r="G708" s="38">
        <v>0</v>
      </c>
      <c r="H708" s="41">
        <v>0</v>
      </c>
      <c r="I708" s="41">
        <v>0</v>
      </c>
      <c r="J708" s="38">
        <v>0</v>
      </c>
      <c r="K708" s="44"/>
      <c r="L708" s="41">
        <v>0</v>
      </c>
      <c r="M708" s="38">
        <v>0</v>
      </c>
      <c r="N708" s="41">
        <v>0</v>
      </c>
      <c r="O708" s="41">
        <v>0</v>
      </c>
      <c r="P708" s="38">
        <v>0</v>
      </c>
      <c r="Q708" s="41">
        <v>0</v>
      </c>
      <c r="R708" s="41">
        <v>0</v>
      </c>
      <c r="S708" s="38">
        <v>0</v>
      </c>
      <c r="T708" s="138">
        <v>2</v>
      </c>
    </row>
    <row r="709" spans="1:21" ht="16.5" customHeight="1" x14ac:dyDescent="0.3">
      <c r="B709" s="19" t="s">
        <v>674</v>
      </c>
      <c r="C709" s="45">
        <v>0</v>
      </c>
      <c r="D709" s="38">
        <v>0</v>
      </c>
      <c r="E709" s="45">
        <v>59</v>
      </c>
      <c r="F709" s="45">
        <v>59</v>
      </c>
      <c r="G709" s="38">
        <v>1.9993222636394442E-2</v>
      </c>
      <c r="H709" s="45">
        <v>0</v>
      </c>
      <c r="I709" s="45">
        <v>0</v>
      </c>
      <c r="J709" s="38">
        <v>0</v>
      </c>
      <c r="K709" s="44"/>
      <c r="L709" s="45">
        <v>147.29</v>
      </c>
      <c r="M709" s="38">
        <v>4.3745641474040109E-3</v>
      </c>
      <c r="N709" s="45">
        <v>3364</v>
      </c>
      <c r="O709" s="45">
        <v>3216.71</v>
      </c>
      <c r="P709" s="38">
        <v>5.5413708468545639E-2</v>
      </c>
      <c r="Q709" s="45">
        <v>32.950000000000003</v>
      </c>
      <c r="R709" s="45">
        <v>-114.33999999999999</v>
      </c>
      <c r="S709" s="38">
        <v>2.1104829835504025E-3</v>
      </c>
      <c r="T709" s="138">
        <v>1</v>
      </c>
    </row>
    <row r="710" spans="1:21" ht="16.5" customHeight="1" x14ac:dyDescent="0.3">
      <c r="B710" s="19" t="s">
        <v>675</v>
      </c>
      <c r="C710" s="45">
        <v>3438.0199999999995</v>
      </c>
      <c r="D710" s="38">
        <v>0.99851008524171159</v>
      </c>
      <c r="E710" s="45">
        <v>3119</v>
      </c>
      <c r="F710" s="45">
        <v>-319.01999999999975</v>
      </c>
      <c r="G710" s="38">
        <v>1.0569298542866825</v>
      </c>
      <c r="H710" s="45">
        <v>150.22</v>
      </c>
      <c r="I710" s="45">
        <v>-3287.7999999999997</v>
      </c>
      <c r="J710" s="38">
        <v>0.41693033583125172</v>
      </c>
      <c r="K710" s="44"/>
      <c r="L710" s="45">
        <v>29786.22</v>
      </c>
      <c r="M710" s="38">
        <v>0.8846610774573177</v>
      </c>
      <c r="N710" s="45">
        <v>40094</v>
      </c>
      <c r="O710" s="45">
        <v>10307.779999999999</v>
      </c>
      <c r="P710" s="38">
        <v>0.66045101882814172</v>
      </c>
      <c r="Q710" s="45">
        <v>15457.57</v>
      </c>
      <c r="R710" s="45">
        <v>-14328.650000000001</v>
      </c>
      <c r="S710" s="38">
        <v>0.99007400461423956</v>
      </c>
      <c r="T710" s="138">
        <v>1</v>
      </c>
    </row>
    <row r="711" spans="1:21" ht="16.5" customHeight="1" x14ac:dyDescent="0.3">
      <c r="B711" s="19" t="s">
        <v>676</v>
      </c>
      <c r="C711" s="45">
        <v>5.1300000000005639</v>
      </c>
      <c r="D711" s="38">
        <v>1.4899147582883591E-3</v>
      </c>
      <c r="E711" s="45">
        <v>-168</v>
      </c>
      <c r="F711" s="45">
        <v>173.13000000000034</v>
      </c>
      <c r="G711" s="38">
        <v>-5.6929854286682478E-2</v>
      </c>
      <c r="H711" s="45">
        <v>210.08</v>
      </c>
      <c r="I711" s="45">
        <v>-204.94999999999945</v>
      </c>
      <c r="J711" s="38">
        <v>0.58306966416874828</v>
      </c>
      <c r="K711" s="48"/>
      <c r="L711" s="45">
        <v>3883.4199999999983</v>
      </c>
      <c r="M711" s="38">
        <v>0.11533892254268231</v>
      </c>
      <c r="N711" s="45">
        <v>20613</v>
      </c>
      <c r="O711" s="45">
        <v>-16729.580000000002</v>
      </c>
      <c r="P711" s="38">
        <v>0.33954898117185828</v>
      </c>
      <c r="Q711" s="45">
        <v>154.97000000000116</v>
      </c>
      <c r="R711" s="45">
        <v>3728.4499999999971</v>
      </c>
      <c r="S711" s="38">
        <v>9.9259953857604947E-3</v>
      </c>
      <c r="T711" s="138">
        <v>1</v>
      </c>
    </row>
    <row r="712" spans="1:21" ht="16.5" customHeight="1" x14ac:dyDescent="0.3">
      <c r="B712" s="19" t="s">
        <v>677</v>
      </c>
      <c r="C712" s="21">
        <v>-1115.860000000001</v>
      </c>
      <c r="D712" s="38">
        <v>-8.6463776740495629E-2</v>
      </c>
      <c r="E712" s="21">
        <v>552</v>
      </c>
      <c r="F712" s="21">
        <v>-1667.860000000001</v>
      </c>
      <c r="G712" s="38">
        <v>4.2308576684295239E-2</v>
      </c>
      <c r="H712" s="21">
        <v>683.5100000000001</v>
      </c>
      <c r="I712" s="21">
        <v>-1799.3700000000013</v>
      </c>
      <c r="J712" s="38">
        <v>0.57689905469277525</v>
      </c>
      <c r="K712" s="48"/>
      <c r="L712" s="21">
        <v>41430.589999999982</v>
      </c>
      <c r="M712" s="38">
        <v>0.28117675035972861</v>
      </c>
      <c r="N712" s="21">
        <v>53365</v>
      </c>
      <c r="O712" s="21">
        <v>-11934.410000000018</v>
      </c>
      <c r="P712" s="38">
        <v>0.28602132095595922</v>
      </c>
      <c r="Q712" s="21">
        <v>-23297.769999999997</v>
      </c>
      <c r="R712" s="21">
        <v>64728.359999999979</v>
      </c>
      <c r="S712" s="38">
        <v>-0.40234775983100463</v>
      </c>
      <c r="T712" s="138">
        <v>1</v>
      </c>
    </row>
    <row r="713" spans="1:21" ht="16.5" customHeight="1" x14ac:dyDescent="0.3">
      <c r="B713" s="19" t="s">
        <v>312</v>
      </c>
      <c r="C713" s="21"/>
      <c r="D713" s="43"/>
      <c r="E713" s="21"/>
      <c r="F713" s="21"/>
      <c r="G713" s="43"/>
      <c r="H713" s="21"/>
      <c r="I713" s="21"/>
      <c r="J713" s="43"/>
      <c r="K713" s="44"/>
      <c r="L713" s="21"/>
      <c r="M713" s="43"/>
      <c r="N713" s="21"/>
      <c r="O713" s="21"/>
      <c r="P713" s="43"/>
      <c r="Q713" s="21"/>
      <c r="R713" s="21"/>
      <c r="S713" s="43"/>
      <c r="T713" s="138">
        <v>1</v>
      </c>
    </row>
    <row r="714" spans="1:21" ht="16.5" hidden="1" customHeight="1" x14ac:dyDescent="0.35">
      <c r="B714" s="30" t="s">
        <v>483</v>
      </c>
      <c r="C714" s="21"/>
      <c r="D714" s="43"/>
      <c r="E714" s="21"/>
      <c r="F714" s="21"/>
      <c r="G714" s="43"/>
      <c r="H714" s="21"/>
      <c r="I714" s="21"/>
      <c r="J714" s="43"/>
      <c r="K714" s="44"/>
      <c r="L714" s="21"/>
      <c r="M714" s="43"/>
      <c r="N714" s="21"/>
      <c r="O714" s="21"/>
      <c r="P714" s="43"/>
      <c r="Q714" s="21"/>
      <c r="R714" s="21"/>
      <c r="S714" s="43"/>
      <c r="T714" s="138">
        <v>2</v>
      </c>
      <c r="U714" s="134">
        <v>0</v>
      </c>
    </row>
    <row r="715" spans="1:21" ht="16.5" hidden="1" customHeight="1" x14ac:dyDescent="0.3">
      <c r="B715" s="19" t="s">
        <v>360</v>
      </c>
      <c r="C715" s="21">
        <v>0</v>
      </c>
      <c r="D715" s="38">
        <v>0</v>
      </c>
      <c r="E715" s="21">
        <v>0</v>
      </c>
      <c r="F715" s="21">
        <v>0</v>
      </c>
      <c r="G715" s="56">
        <v>0</v>
      </c>
      <c r="H715" s="21">
        <v>0</v>
      </c>
      <c r="I715" s="21">
        <v>0</v>
      </c>
      <c r="J715" s="55">
        <v>0</v>
      </c>
      <c r="K715" s="44"/>
      <c r="L715" s="21">
        <v>0</v>
      </c>
      <c r="M715" s="56">
        <v>0</v>
      </c>
      <c r="N715" s="21">
        <v>0</v>
      </c>
      <c r="O715" s="21">
        <v>0</v>
      </c>
      <c r="P715" s="56">
        <v>0</v>
      </c>
      <c r="Q715" s="21">
        <v>0</v>
      </c>
      <c r="R715" s="21">
        <v>0</v>
      </c>
      <c r="S715" s="55">
        <v>0</v>
      </c>
      <c r="T715" s="138">
        <v>2</v>
      </c>
    </row>
    <row r="716" spans="1:21" ht="16.5" hidden="1" customHeight="1" x14ac:dyDescent="0.3">
      <c r="B716" s="19" t="s">
        <v>312</v>
      </c>
      <c r="C716" s="21"/>
      <c r="D716" s="43"/>
      <c r="E716" s="21"/>
      <c r="F716" s="21"/>
      <c r="G716" s="43"/>
      <c r="H716" s="21"/>
      <c r="I716" s="21"/>
      <c r="J716" s="43"/>
      <c r="K716" s="44"/>
      <c r="L716" s="21"/>
      <c r="M716" s="43"/>
      <c r="N716" s="21"/>
      <c r="O716" s="21"/>
      <c r="P716" s="43"/>
      <c r="Q716" s="21"/>
      <c r="R716" s="21"/>
      <c r="S716" s="43"/>
      <c r="T716" s="138">
        <v>2</v>
      </c>
    </row>
    <row r="717" spans="1:21" ht="16.5" hidden="1" customHeight="1" x14ac:dyDescent="0.3">
      <c r="B717" s="19" t="s">
        <v>678</v>
      </c>
      <c r="C717" s="21">
        <v>0</v>
      </c>
      <c r="D717" s="38">
        <v>0</v>
      </c>
      <c r="E717" s="21">
        <v>0</v>
      </c>
      <c r="F717" s="21">
        <v>0</v>
      </c>
      <c r="G717" s="38">
        <v>0</v>
      </c>
      <c r="H717" s="21">
        <v>0</v>
      </c>
      <c r="I717" s="21">
        <v>0</v>
      </c>
      <c r="J717" s="38">
        <v>0</v>
      </c>
      <c r="K717" s="44"/>
      <c r="L717" s="21">
        <v>0</v>
      </c>
      <c r="M717" s="38">
        <v>0</v>
      </c>
      <c r="N717" s="21">
        <v>0</v>
      </c>
      <c r="O717" s="21">
        <v>0</v>
      </c>
      <c r="P717" s="38">
        <v>0</v>
      </c>
      <c r="Q717" s="21">
        <v>0</v>
      </c>
      <c r="R717" s="21">
        <v>0</v>
      </c>
      <c r="S717" s="38">
        <v>0</v>
      </c>
      <c r="T717" s="138">
        <v>2</v>
      </c>
    </row>
    <row r="718" spans="1:21" ht="16.5" hidden="1" customHeight="1" x14ac:dyDescent="0.3">
      <c r="B718" s="19" t="s">
        <v>594</v>
      </c>
      <c r="C718" s="21"/>
      <c r="D718" s="43"/>
      <c r="E718" s="21"/>
      <c r="F718" s="21"/>
      <c r="G718" s="43"/>
      <c r="H718" s="21"/>
      <c r="I718" s="21"/>
      <c r="J718" s="43"/>
      <c r="K718" s="44"/>
      <c r="L718" s="21"/>
      <c r="M718" s="43"/>
      <c r="N718" s="21"/>
      <c r="O718" s="21"/>
      <c r="P718" s="43"/>
      <c r="Q718" s="21"/>
      <c r="R718" s="21"/>
      <c r="S718" s="43"/>
      <c r="T718" s="138">
        <v>2</v>
      </c>
    </row>
    <row r="719" spans="1:21" ht="16.5" hidden="1" customHeight="1" x14ac:dyDescent="0.3">
      <c r="A719" s="19" t="s">
        <v>679</v>
      </c>
      <c r="B719" s="19" t="s">
        <v>2231</v>
      </c>
      <c r="C719" s="21">
        <v>0</v>
      </c>
      <c r="D719" s="38">
        <v>0</v>
      </c>
      <c r="E719" s="21">
        <v>0</v>
      </c>
      <c r="F719" s="21">
        <v>0</v>
      </c>
      <c r="G719" s="38">
        <v>0</v>
      </c>
      <c r="H719" s="21">
        <v>0</v>
      </c>
      <c r="I719" s="21">
        <v>0</v>
      </c>
      <c r="J719" s="38">
        <v>0</v>
      </c>
      <c r="K719" s="44"/>
      <c r="L719" s="21">
        <v>0</v>
      </c>
      <c r="M719" s="38">
        <v>0</v>
      </c>
      <c r="N719" s="21">
        <v>0</v>
      </c>
      <c r="O719" s="21">
        <v>0</v>
      </c>
      <c r="P719" s="38">
        <v>0</v>
      </c>
      <c r="Q719" s="21">
        <v>0</v>
      </c>
      <c r="R719" s="21">
        <v>0</v>
      </c>
      <c r="S719" s="38">
        <v>0</v>
      </c>
      <c r="T719" s="138">
        <v>2</v>
      </c>
    </row>
    <row r="720" spans="1:21" ht="16.5" hidden="1" customHeight="1" x14ac:dyDescent="0.3">
      <c r="A720" s="19" t="s">
        <v>680</v>
      </c>
      <c r="B720" s="19" t="s">
        <v>2232</v>
      </c>
      <c r="C720" s="41">
        <v>0</v>
      </c>
      <c r="D720" s="38">
        <v>0</v>
      </c>
      <c r="E720" s="41">
        <v>0</v>
      </c>
      <c r="F720" s="41">
        <v>0</v>
      </c>
      <c r="G720" s="38">
        <v>0</v>
      </c>
      <c r="H720" s="41">
        <v>0</v>
      </c>
      <c r="I720" s="41">
        <v>0</v>
      </c>
      <c r="J720" s="38">
        <v>0</v>
      </c>
      <c r="K720" s="44"/>
      <c r="L720" s="41">
        <v>0</v>
      </c>
      <c r="M720" s="38">
        <v>0</v>
      </c>
      <c r="N720" s="41">
        <v>0</v>
      </c>
      <c r="O720" s="41">
        <v>0</v>
      </c>
      <c r="P720" s="38">
        <v>0</v>
      </c>
      <c r="Q720" s="41">
        <v>0</v>
      </c>
      <c r="R720" s="41">
        <v>0</v>
      </c>
      <c r="S720" s="38">
        <v>0</v>
      </c>
      <c r="T720" s="138">
        <v>2</v>
      </c>
    </row>
    <row r="721" spans="1:20" ht="16.5" hidden="1" customHeight="1" x14ac:dyDescent="0.3">
      <c r="B721" s="19" t="s">
        <v>616</v>
      </c>
      <c r="C721" s="45">
        <v>0</v>
      </c>
      <c r="D721" s="38">
        <v>0</v>
      </c>
      <c r="E721" s="45">
        <v>0</v>
      </c>
      <c r="F721" s="45">
        <v>0</v>
      </c>
      <c r="G721" s="38">
        <v>0</v>
      </c>
      <c r="H721" s="45">
        <v>0</v>
      </c>
      <c r="I721" s="45">
        <v>0</v>
      </c>
      <c r="J721" s="38">
        <v>0</v>
      </c>
      <c r="K721" s="44"/>
      <c r="L721" s="45">
        <v>0</v>
      </c>
      <c r="M721" s="38">
        <v>0</v>
      </c>
      <c r="N721" s="45">
        <v>0</v>
      </c>
      <c r="O721" s="45">
        <v>0</v>
      </c>
      <c r="P721" s="38">
        <v>0</v>
      </c>
      <c r="Q721" s="45">
        <v>0</v>
      </c>
      <c r="R721" s="45">
        <v>0</v>
      </c>
      <c r="S721" s="38">
        <v>0</v>
      </c>
      <c r="T721" s="138">
        <v>2</v>
      </c>
    </row>
    <row r="722" spans="1:20" ht="16.5" hidden="1" customHeight="1" x14ac:dyDescent="0.3">
      <c r="B722" s="19" t="s">
        <v>681</v>
      </c>
      <c r="C722" s="45">
        <v>0</v>
      </c>
      <c r="D722" s="38">
        <v>0</v>
      </c>
      <c r="E722" s="45">
        <v>0</v>
      </c>
      <c r="F722" s="45">
        <v>0</v>
      </c>
      <c r="G722" s="38">
        <v>0</v>
      </c>
      <c r="H722" s="45">
        <v>0</v>
      </c>
      <c r="I722" s="45">
        <v>0</v>
      </c>
      <c r="J722" s="38">
        <v>0</v>
      </c>
      <c r="K722" s="44"/>
      <c r="L722" s="45">
        <v>0</v>
      </c>
      <c r="M722" s="38">
        <v>0</v>
      </c>
      <c r="N722" s="45">
        <v>0</v>
      </c>
      <c r="O722" s="45">
        <v>0</v>
      </c>
      <c r="P722" s="38">
        <v>0</v>
      </c>
      <c r="Q722" s="45">
        <v>0</v>
      </c>
      <c r="R722" s="45">
        <v>0</v>
      </c>
      <c r="S722" s="38">
        <v>0</v>
      </c>
      <c r="T722" s="138">
        <v>2</v>
      </c>
    </row>
    <row r="723" spans="1:20" ht="16.5" hidden="1" customHeight="1" x14ac:dyDescent="0.3">
      <c r="B723" s="19" t="s">
        <v>682</v>
      </c>
      <c r="C723" s="21">
        <v>0</v>
      </c>
      <c r="D723" s="38">
        <v>0</v>
      </c>
      <c r="E723" s="21">
        <v>0</v>
      </c>
      <c r="F723" s="21">
        <v>0</v>
      </c>
      <c r="G723" s="38">
        <v>0</v>
      </c>
      <c r="H723" s="21">
        <v>0</v>
      </c>
      <c r="I723" s="21">
        <v>0</v>
      </c>
      <c r="J723" s="38">
        <v>0</v>
      </c>
      <c r="K723" s="48"/>
      <c r="L723" s="21">
        <v>0</v>
      </c>
      <c r="M723" s="38">
        <v>0</v>
      </c>
      <c r="N723" s="21">
        <v>0</v>
      </c>
      <c r="O723" s="21">
        <v>0</v>
      </c>
      <c r="P723" s="38">
        <v>0</v>
      </c>
      <c r="Q723" s="21">
        <v>0</v>
      </c>
      <c r="R723" s="21">
        <v>0</v>
      </c>
      <c r="S723" s="38">
        <v>0</v>
      </c>
      <c r="T723" s="138">
        <v>2</v>
      </c>
    </row>
    <row r="724" spans="1:20" ht="16.5" hidden="1" customHeight="1" x14ac:dyDescent="0.3">
      <c r="C724" s="21"/>
      <c r="D724" s="38"/>
      <c r="E724" s="21"/>
      <c r="F724" s="21"/>
      <c r="G724" s="38"/>
      <c r="H724" s="21"/>
      <c r="I724" s="21"/>
      <c r="J724" s="38"/>
      <c r="K724" s="48"/>
      <c r="L724" s="21"/>
      <c r="M724" s="38"/>
      <c r="N724" s="21"/>
      <c r="O724" s="21"/>
      <c r="P724" s="38"/>
      <c r="Q724" s="21"/>
      <c r="R724" s="21"/>
      <c r="S724" s="38"/>
      <c r="T724" s="138">
        <v>2</v>
      </c>
    </row>
    <row r="725" spans="1:20" ht="17.25" hidden="1" x14ac:dyDescent="0.35">
      <c r="B725" s="30" t="s">
        <v>2233</v>
      </c>
      <c r="C725" s="21">
        <v>0</v>
      </c>
      <c r="D725" s="38">
        <v>0</v>
      </c>
      <c r="E725" s="21">
        <v>0</v>
      </c>
      <c r="F725" s="21">
        <v>0</v>
      </c>
      <c r="G725" s="38">
        <v>0</v>
      </c>
      <c r="H725" s="21">
        <v>0</v>
      </c>
      <c r="I725" s="21">
        <v>0</v>
      </c>
      <c r="J725" s="38">
        <v>0</v>
      </c>
      <c r="K725" s="44"/>
      <c r="L725" s="21">
        <v>0</v>
      </c>
      <c r="M725" s="38">
        <v>0</v>
      </c>
      <c r="N725" s="21">
        <v>0</v>
      </c>
      <c r="O725" s="21">
        <v>0</v>
      </c>
      <c r="P725" s="38">
        <v>0</v>
      </c>
      <c r="Q725" s="21">
        <v>0</v>
      </c>
      <c r="R725" s="21">
        <v>0</v>
      </c>
      <c r="S725" s="59">
        <v>0</v>
      </c>
      <c r="T725" s="138">
        <v>2</v>
      </c>
    </row>
    <row r="726" spans="1:20" ht="16.5" hidden="1" customHeight="1" x14ac:dyDescent="0.3">
      <c r="B726" s="19" t="s">
        <v>685</v>
      </c>
      <c r="C726" s="21"/>
      <c r="D726" s="56"/>
      <c r="E726" s="21"/>
      <c r="F726" s="21"/>
      <c r="G726" s="56"/>
      <c r="H726" s="21"/>
      <c r="I726" s="21"/>
      <c r="J726" s="56"/>
      <c r="K726" s="44"/>
      <c r="L726" s="21"/>
      <c r="M726" s="56"/>
      <c r="N726" s="21"/>
      <c r="O726" s="21"/>
      <c r="P726" s="56"/>
      <c r="Q726" s="21"/>
      <c r="R726" s="21"/>
      <c r="S726" s="56"/>
      <c r="T726" s="138">
        <v>2</v>
      </c>
    </row>
    <row r="727" spans="1:20" ht="16.5" hidden="1" customHeight="1" x14ac:dyDescent="0.3">
      <c r="A727" s="19" t="s">
        <v>686</v>
      </c>
      <c r="B727" s="19" t="s">
        <v>2234</v>
      </c>
      <c r="C727" s="21">
        <v>0</v>
      </c>
      <c r="D727" s="38">
        <v>0</v>
      </c>
      <c r="E727" s="21">
        <v>0</v>
      </c>
      <c r="F727" s="21">
        <v>0</v>
      </c>
      <c r="G727" s="38">
        <v>0</v>
      </c>
      <c r="H727" s="21">
        <v>0</v>
      </c>
      <c r="I727" s="21">
        <v>0</v>
      </c>
      <c r="J727" s="38">
        <v>0</v>
      </c>
      <c r="K727" s="44"/>
      <c r="L727" s="21">
        <v>0</v>
      </c>
      <c r="M727" s="38">
        <v>0</v>
      </c>
      <c r="N727" s="21">
        <v>0</v>
      </c>
      <c r="O727" s="21">
        <v>0</v>
      </c>
      <c r="P727" s="38">
        <v>0</v>
      </c>
      <c r="Q727" s="21">
        <v>0</v>
      </c>
      <c r="R727" s="21">
        <v>0</v>
      </c>
      <c r="S727" s="38">
        <v>0</v>
      </c>
      <c r="T727" s="138">
        <v>2</v>
      </c>
    </row>
    <row r="728" spans="1:20" ht="16.5" hidden="1" customHeight="1" x14ac:dyDescent="0.3">
      <c r="A728" s="19" t="s">
        <v>687</v>
      </c>
      <c r="B728" s="19" t="s">
        <v>2235</v>
      </c>
      <c r="C728" s="21">
        <v>0</v>
      </c>
      <c r="D728" s="38">
        <v>0</v>
      </c>
      <c r="E728" s="21">
        <v>0</v>
      </c>
      <c r="F728" s="21">
        <v>0</v>
      </c>
      <c r="G728" s="38">
        <v>0</v>
      </c>
      <c r="H728" s="21">
        <v>0</v>
      </c>
      <c r="I728" s="21">
        <v>0</v>
      </c>
      <c r="J728" s="38">
        <v>0</v>
      </c>
      <c r="K728" s="44"/>
      <c r="L728" s="21">
        <v>0</v>
      </c>
      <c r="M728" s="38">
        <v>0</v>
      </c>
      <c r="N728" s="21">
        <v>0</v>
      </c>
      <c r="O728" s="21">
        <v>0</v>
      </c>
      <c r="P728" s="38">
        <v>0</v>
      </c>
      <c r="Q728" s="21">
        <v>0</v>
      </c>
      <c r="R728" s="21">
        <v>0</v>
      </c>
      <c r="S728" s="38">
        <v>0</v>
      </c>
      <c r="T728" s="138">
        <v>2</v>
      </c>
    </row>
    <row r="729" spans="1:20" ht="16.5" hidden="1" customHeight="1" x14ac:dyDescent="0.3">
      <c r="A729" s="19" t="s">
        <v>688</v>
      </c>
      <c r="B729" s="19" t="s">
        <v>2236</v>
      </c>
      <c r="C729" s="21">
        <v>0</v>
      </c>
      <c r="D729" s="38">
        <v>0</v>
      </c>
      <c r="E729" s="21">
        <v>0</v>
      </c>
      <c r="F729" s="21">
        <v>0</v>
      </c>
      <c r="G729" s="38">
        <v>0</v>
      </c>
      <c r="H729" s="21">
        <v>0</v>
      </c>
      <c r="I729" s="21">
        <v>0</v>
      </c>
      <c r="J729" s="38">
        <v>0</v>
      </c>
      <c r="K729" s="44"/>
      <c r="L729" s="21">
        <v>0</v>
      </c>
      <c r="M729" s="38">
        <v>0</v>
      </c>
      <c r="N729" s="21">
        <v>0</v>
      </c>
      <c r="O729" s="21">
        <v>0</v>
      </c>
      <c r="P729" s="38">
        <v>0</v>
      </c>
      <c r="Q729" s="21">
        <v>0</v>
      </c>
      <c r="R729" s="21">
        <v>0</v>
      </c>
      <c r="S729" s="38">
        <v>0</v>
      </c>
      <c r="T729" s="138">
        <v>2</v>
      </c>
    </row>
    <row r="730" spans="1:20" ht="16.5" hidden="1" customHeight="1" x14ac:dyDescent="0.3">
      <c r="A730" s="19" t="s">
        <v>689</v>
      </c>
      <c r="B730" s="19" t="s">
        <v>2237</v>
      </c>
      <c r="C730" s="41">
        <v>0</v>
      </c>
      <c r="D730" s="38">
        <v>0</v>
      </c>
      <c r="E730" s="41">
        <v>0</v>
      </c>
      <c r="F730" s="41">
        <v>0</v>
      </c>
      <c r="G730" s="38">
        <v>0</v>
      </c>
      <c r="H730" s="41">
        <v>0</v>
      </c>
      <c r="I730" s="41">
        <v>0</v>
      </c>
      <c r="J730" s="38">
        <v>0</v>
      </c>
      <c r="K730" s="44"/>
      <c r="L730" s="41">
        <v>0</v>
      </c>
      <c r="M730" s="38">
        <v>0</v>
      </c>
      <c r="N730" s="41">
        <v>0</v>
      </c>
      <c r="O730" s="41">
        <v>0</v>
      </c>
      <c r="P730" s="38">
        <v>0</v>
      </c>
      <c r="Q730" s="41">
        <v>0</v>
      </c>
      <c r="R730" s="41">
        <v>0</v>
      </c>
      <c r="S730" s="38">
        <v>0</v>
      </c>
      <c r="T730" s="138">
        <v>2</v>
      </c>
    </row>
    <row r="731" spans="1:20" ht="16.5" hidden="1" customHeight="1" x14ac:dyDescent="0.3">
      <c r="B731" s="19" t="s">
        <v>652</v>
      </c>
      <c r="C731" s="41">
        <v>0</v>
      </c>
      <c r="D731" s="38">
        <v>0</v>
      </c>
      <c r="E731" s="41">
        <v>0</v>
      </c>
      <c r="F731" s="41">
        <v>0</v>
      </c>
      <c r="G731" s="38">
        <v>0</v>
      </c>
      <c r="H731" s="41">
        <v>0</v>
      </c>
      <c r="I731" s="41">
        <v>0</v>
      </c>
      <c r="J731" s="38">
        <v>0</v>
      </c>
      <c r="K731" s="44"/>
      <c r="L731" s="41">
        <v>0</v>
      </c>
      <c r="M731" s="38">
        <v>0</v>
      </c>
      <c r="N731" s="41">
        <v>0</v>
      </c>
      <c r="O731" s="41">
        <v>0</v>
      </c>
      <c r="P731" s="38">
        <v>0</v>
      </c>
      <c r="Q731" s="41">
        <v>0</v>
      </c>
      <c r="R731" s="41">
        <v>0</v>
      </c>
      <c r="S731" s="38">
        <v>0</v>
      </c>
      <c r="T731" s="138">
        <v>2</v>
      </c>
    </row>
    <row r="732" spans="1:20" hidden="1" x14ac:dyDescent="0.3">
      <c r="C732" s="21"/>
      <c r="D732" s="56"/>
      <c r="E732" s="21"/>
      <c r="F732" s="21"/>
      <c r="G732" s="56"/>
      <c r="H732" s="21"/>
      <c r="I732" s="21"/>
      <c r="J732" s="56"/>
      <c r="K732" s="44"/>
      <c r="L732" s="21"/>
      <c r="M732" s="56"/>
      <c r="N732" s="21"/>
      <c r="O732" s="21"/>
      <c r="P732" s="56"/>
      <c r="Q732" s="21"/>
      <c r="R732" s="21"/>
      <c r="S732" s="56"/>
      <c r="T732" s="138">
        <v>2</v>
      </c>
    </row>
    <row r="733" spans="1:20" hidden="1" x14ac:dyDescent="0.3">
      <c r="B733" s="19" t="s">
        <v>592</v>
      </c>
      <c r="C733" s="21"/>
      <c r="D733" s="56"/>
      <c r="E733" s="21"/>
      <c r="F733" s="21"/>
      <c r="G733" s="56"/>
      <c r="H733" s="21"/>
      <c r="I733" s="21"/>
      <c r="J733" s="56"/>
      <c r="K733" s="44"/>
      <c r="L733" s="21"/>
      <c r="M733" s="56"/>
      <c r="N733" s="21"/>
      <c r="O733" s="21"/>
      <c r="P733" s="56"/>
      <c r="Q733" s="21"/>
      <c r="R733" s="21"/>
      <c r="S733" s="56"/>
      <c r="T733" s="138">
        <v>2</v>
      </c>
    </row>
    <row r="734" spans="1:20" hidden="1" x14ac:dyDescent="0.3">
      <c r="B734" s="19" t="s">
        <v>683</v>
      </c>
      <c r="C734" s="21">
        <v>0</v>
      </c>
      <c r="D734" s="38">
        <v>0</v>
      </c>
      <c r="E734" s="21">
        <v>0</v>
      </c>
      <c r="F734" s="21">
        <v>0</v>
      </c>
      <c r="G734" s="38">
        <v>0</v>
      </c>
      <c r="H734" s="21">
        <v>0</v>
      </c>
      <c r="I734" s="21">
        <v>0</v>
      </c>
      <c r="J734" s="38">
        <v>0</v>
      </c>
      <c r="K734" s="44"/>
      <c r="L734" s="21">
        <v>0</v>
      </c>
      <c r="M734" s="38">
        <v>0</v>
      </c>
      <c r="N734" s="21">
        <v>0</v>
      </c>
      <c r="O734" s="21">
        <v>0</v>
      </c>
      <c r="P734" s="38">
        <v>0</v>
      </c>
      <c r="Q734" s="21">
        <v>0</v>
      </c>
      <c r="R734" s="21">
        <v>0</v>
      </c>
      <c r="S734" s="38">
        <v>0</v>
      </c>
      <c r="T734" s="138">
        <v>2</v>
      </c>
    </row>
    <row r="735" spans="1:20" hidden="1" x14ac:dyDescent="0.3">
      <c r="B735" s="19" t="s">
        <v>684</v>
      </c>
      <c r="C735" s="41">
        <v>0</v>
      </c>
      <c r="D735" s="38">
        <v>0</v>
      </c>
      <c r="E735" s="41">
        <v>0</v>
      </c>
      <c r="F735" s="41">
        <v>0</v>
      </c>
      <c r="G735" s="38">
        <v>0</v>
      </c>
      <c r="H735" s="41">
        <v>0</v>
      </c>
      <c r="I735" s="41">
        <v>0</v>
      </c>
      <c r="J735" s="38">
        <v>0</v>
      </c>
      <c r="K735" s="44"/>
      <c r="L735" s="41">
        <v>0</v>
      </c>
      <c r="M735" s="38">
        <v>0</v>
      </c>
      <c r="N735" s="41">
        <v>0</v>
      </c>
      <c r="O735" s="41">
        <v>0</v>
      </c>
      <c r="P735" s="38">
        <v>0</v>
      </c>
      <c r="Q735" s="41">
        <v>0</v>
      </c>
      <c r="R735" s="41">
        <v>0</v>
      </c>
      <c r="S735" s="38">
        <v>0</v>
      </c>
      <c r="T735" s="138">
        <v>2</v>
      </c>
    </row>
    <row r="736" spans="1:20" hidden="1" x14ac:dyDescent="0.3">
      <c r="B736" s="19" t="s">
        <v>457</v>
      </c>
      <c r="C736" s="21">
        <v>0</v>
      </c>
      <c r="D736" s="38">
        <v>0</v>
      </c>
      <c r="E736" s="21">
        <v>0</v>
      </c>
      <c r="F736" s="21">
        <v>0</v>
      </c>
      <c r="G736" s="38">
        <v>0</v>
      </c>
      <c r="H736" s="21">
        <v>0</v>
      </c>
      <c r="I736" s="21">
        <v>0</v>
      </c>
      <c r="J736" s="38">
        <v>0</v>
      </c>
      <c r="K736" s="44"/>
      <c r="L736" s="21">
        <v>0</v>
      </c>
      <c r="M736" s="38">
        <v>0</v>
      </c>
      <c r="N736" s="21">
        <v>0</v>
      </c>
      <c r="O736" s="21">
        <v>0</v>
      </c>
      <c r="P736" s="38">
        <v>0</v>
      </c>
      <c r="Q736" s="21">
        <v>0</v>
      </c>
      <c r="R736" s="21">
        <v>0</v>
      </c>
      <c r="S736" s="38">
        <v>0</v>
      </c>
      <c r="T736" s="138">
        <v>2</v>
      </c>
    </row>
    <row r="737" spans="1:20" hidden="1" x14ac:dyDescent="0.3">
      <c r="B737" s="19" t="s">
        <v>278</v>
      </c>
      <c r="C737" s="21"/>
      <c r="D737" s="38"/>
      <c r="E737" s="21"/>
      <c r="F737" s="21"/>
      <c r="G737" s="38"/>
      <c r="H737" s="21"/>
      <c r="I737" s="21"/>
      <c r="J737" s="38"/>
      <c r="K737" s="44"/>
      <c r="L737" s="21"/>
      <c r="M737" s="38"/>
      <c r="N737" s="21"/>
      <c r="O737" s="21"/>
      <c r="P737" s="38"/>
      <c r="Q737" s="21"/>
      <c r="R737" s="21"/>
      <c r="S737" s="38"/>
      <c r="T737" s="138">
        <v>2</v>
      </c>
    </row>
    <row r="738" spans="1:20" ht="16.5" hidden="1" customHeight="1" x14ac:dyDescent="0.3">
      <c r="A738" s="19" t="s">
        <v>1246</v>
      </c>
      <c r="B738" s="19" t="s">
        <v>2238</v>
      </c>
      <c r="C738" s="21">
        <v>0</v>
      </c>
      <c r="D738" s="38">
        <v>0</v>
      </c>
      <c r="E738" s="21">
        <v>0</v>
      </c>
      <c r="F738" s="21">
        <v>0</v>
      </c>
      <c r="G738" s="38">
        <v>0</v>
      </c>
      <c r="H738" s="21">
        <v>0</v>
      </c>
      <c r="I738" s="21">
        <v>0</v>
      </c>
      <c r="J738" s="38">
        <v>0</v>
      </c>
      <c r="K738" s="44"/>
      <c r="L738" s="21">
        <v>0</v>
      </c>
      <c r="M738" s="38">
        <v>0</v>
      </c>
      <c r="N738" s="21">
        <v>0</v>
      </c>
      <c r="O738" s="21">
        <v>0</v>
      </c>
      <c r="P738" s="38">
        <v>0</v>
      </c>
      <c r="Q738" s="21">
        <v>0</v>
      </c>
      <c r="R738" s="21">
        <v>0</v>
      </c>
      <c r="S738" s="38">
        <v>0</v>
      </c>
      <c r="T738" s="138">
        <v>2</v>
      </c>
    </row>
    <row r="739" spans="1:20" hidden="1" x14ac:dyDescent="0.3">
      <c r="A739" s="19" t="s">
        <v>1247</v>
      </c>
      <c r="B739" s="19" t="s">
        <v>2239</v>
      </c>
      <c r="C739" s="21">
        <v>0</v>
      </c>
      <c r="D739" s="38">
        <v>0</v>
      </c>
      <c r="E739" s="21">
        <v>0</v>
      </c>
      <c r="F739" s="21">
        <v>0</v>
      </c>
      <c r="G739" s="38">
        <v>0</v>
      </c>
      <c r="H739" s="21">
        <v>0</v>
      </c>
      <c r="I739" s="21">
        <v>0</v>
      </c>
      <c r="J739" s="38">
        <v>0</v>
      </c>
      <c r="K739" s="44"/>
      <c r="L739" s="21">
        <v>0</v>
      </c>
      <c r="M739" s="38">
        <v>0</v>
      </c>
      <c r="N739" s="21">
        <v>0</v>
      </c>
      <c r="O739" s="21">
        <v>0</v>
      </c>
      <c r="P739" s="38">
        <v>0</v>
      </c>
      <c r="Q739" s="21">
        <v>0</v>
      </c>
      <c r="R739" s="21">
        <v>0</v>
      </c>
      <c r="S739" s="38">
        <v>0</v>
      </c>
      <c r="T739" s="138">
        <v>2</v>
      </c>
    </row>
    <row r="740" spans="1:20" hidden="1" x14ac:dyDescent="0.3">
      <c r="A740" s="19" t="s">
        <v>1248</v>
      </c>
      <c r="B740" s="19" t="s">
        <v>2240</v>
      </c>
      <c r="C740" s="21">
        <v>0</v>
      </c>
      <c r="D740" s="38">
        <v>0</v>
      </c>
      <c r="E740" s="21">
        <v>0</v>
      </c>
      <c r="F740" s="21">
        <v>0</v>
      </c>
      <c r="G740" s="38">
        <v>0</v>
      </c>
      <c r="H740" s="21">
        <v>0</v>
      </c>
      <c r="I740" s="21">
        <v>0</v>
      </c>
      <c r="J740" s="38">
        <v>0</v>
      </c>
      <c r="K740" s="44"/>
      <c r="L740" s="21">
        <v>0</v>
      </c>
      <c r="M740" s="38">
        <v>0</v>
      </c>
      <c r="N740" s="21">
        <v>0</v>
      </c>
      <c r="O740" s="21">
        <v>0</v>
      </c>
      <c r="P740" s="38">
        <v>0</v>
      </c>
      <c r="Q740" s="21">
        <v>0</v>
      </c>
      <c r="R740" s="21">
        <v>0</v>
      </c>
      <c r="S740" s="38">
        <v>0</v>
      </c>
      <c r="T740" s="138">
        <v>2</v>
      </c>
    </row>
    <row r="741" spans="1:20" hidden="1" x14ac:dyDescent="0.3">
      <c r="A741" s="19" t="s">
        <v>690</v>
      </c>
      <c r="B741" s="19" t="s">
        <v>2241</v>
      </c>
      <c r="C741" s="21">
        <v>0</v>
      </c>
      <c r="D741" s="38">
        <v>0</v>
      </c>
      <c r="E741" s="21">
        <v>0</v>
      </c>
      <c r="F741" s="21">
        <v>0</v>
      </c>
      <c r="G741" s="38">
        <v>0</v>
      </c>
      <c r="H741" s="21">
        <v>0</v>
      </c>
      <c r="I741" s="21">
        <v>0</v>
      </c>
      <c r="J741" s="38">
        <v>0</v>
      </c>
      <c r="K741" s="44"/>
      <c r="L741" s="21">
        <v>0</v>
      </c>
      <c r="M741" s="38">
        <v>0</v>
      </c>
      <c r="N741" s="21">
        <v>0</v>
      </c>
      <c r="O741" s="21">
        <v>0</v>
      </c>
      <c r="P741" s="38">
        <v>0</v>
      </c>
      <c r="Q741" s="21">
        <v>0</v>
      </c>
      <c r="R741" s="21">
        <v>0</v>
      </c>
      <c r="S741" s="38">
        <v>0</v>
      </c>
      <c r="T741" s="138">
        <v>2</v>
      </c>
    </row>
    <row r="742" spans="1:20" hidden="1" x14ac:dyDescent="0.3">
      <c r="A742" s="19" t="s">
        <v>1249</v>
      </c>
      <c r="B742" s="19" t="s">
        <v>2242</v>
      </c>
      <c r="C742" s="21">
        <v>0</v>
      </c>
      <c r="D742" s="38">
        <v>0</v>
      </c>
      <c r="E742" s="21">
        <v>0</v>
      </c>
      <c r="F742" s="21">
        <v>0</v>
      </c>
      <c r="G742" s="38">
        <v>0</v>
      </c>
      <c r="H742" s="21">
        <v>0</v>
      </c>
      <c r="I742" s="21">
        <v>0</v>
      </c>
      <c r="J742" s="38">
        <v>0</v>
      </c>
      <c r="K742" s="44"/>
      <c r="L742" s="21">
        <v>0</v>
      </c>
      <c r="M742" s="38">
        <v>0</v>
      </c>
      <c r="N742" s="21">
        <v>0</v>
      </c>
      <c r="O742" s="21">
        <v>0</v>
      </c>
      <c r="P742" s="38">
        <v>0</v>
      </c>
      <c r="Q742" s="21">
        <v>0</v>
      </c>
      <c r="R742" s="21">
        <v>0</v>
      </c>
      <c r="S742" s="38">
        <v>0</v>
      </c>
      <c r="T742" s="138">
        <v>2</v>
      </c>
    </row>
    <row r="743" spans="1:20" hidden="1" x14ac:dyDescent="0.3">
      <c r="A743" s="19" t="s">
        <v>1250</v>
      </c>
      <c r="B743" s="19" t="s">
        <v>2243</v>
      </c>
      <c r="C743" s="21">
        <v>0</v>
      </c>
      <c r="D743" s="38">
        <v>0</v>
      </c>
      <c r="E743" s="21">
        <v>0</v>
      </c>
      <c r="F743" s="21">
        <v>0</v>
      </c>
      <c r="G743" s="38">
        <v>0</v>
      </c>
      <c r="H743" s="21">
        <v>0</v>
      </c>
      <c r="I743" s="21">
        <v>0</v>
      </c>
      <c r="J743" s="38">
        <v>0</v>
      </c>
      <c r="K743" s="44"/>
      <c r="L743" s="21">
        <v>0</v>
      </c>
      <c r="M743" s="38">
        <v>0</v>
      </c>
      <c r="N743" s="21">
        <v>0</v>
      </c>
      <c r="O743" s="21">
        <v>0</v>
      </c>
      <c r="P743" s="38">
        <v>0</v>
      </c>
      <c r="Q743" s="21">
        <v>0</v>
      </c>
      <c r="R743" s="21">
        <v>0</v>
      </c>
      <c r="S743" s="38">
        <v>0</v>
      </c>
      <c r="T743" s="138">
        <v>2</v>
      </c>
    </row>
    <row r="744" spans="1:20" ht="16.5" hidden="1" customHeight="1" x14ac:dyDescent="0.3">
      <c r="A744" s="19" t="s">
        <v>691</v>
      </c>
      <c r="B744" s="19" t="s">
        <v>2244</v>
      </c>
      <c r="C744" s="21">
        <v>0</v>
      </c>
      <c r="D744" s="38">
        <v>0</v>
      </c>
      <c r="E744" s="21">
        <v>0</v>
      </c>
      <c r="F744" s="21">
        <v>0</v>
      </c>
      <c r="G744" s="38">
        <v>0</v>
      </c>
      <c r="H744" s="21">
        <v>0</v>
      </c>
      <c r="I744" s="21">
        <v>0</v>
      </c>
      <c r="J744" s="38">
        <v>0</v>
      </c>
      <c r="K744" s="44"/>
      <c r="L744" s="21">
        <v>0</v>
      </c>
      <c r="M744" s="38">
        <v>0</v>
      </c>
      <c r="N744" s="21">
        <v>0</v>
      </c>
      <c r="O744" s="21">
        <v>0</v>
      </c>
      <c r="P744" s="38">
        <v>0</v>
      </c>
      <c r="Q744" s="21">
        <v>0</v>
      </c>
      <c r="R744" s="21">
        <v>0</v>
      </c>
      <c r="S744" s="38">
        <v>0</v>
      </c>
      <c r="T744" s="138">
        <v>2</v>
      </c>
    </row>
    <row r="745" spans="1:20" ht="16.5" hidden="1" customHeight="1" x14ac:dyDescent="0.3">
      <c r="A745" s="19" t="s">
        <v>1251</v>
      </c>
      <c r="B745" s="19" t="s">
        <v>2245</v>
      </c>
      <c r="C745" s="21">
        <v>0</v>
      </c>
      <c r="D745" s="38">
        <v>0</v>
      </c>
      <c r="E745" s="21">
        <v>0</v>
      </c>
      <c r="F745" s="21">
        <v>0</v>
      </c>
      <c r="G745" s="38">
        <v>0</v>
      </c>
      <c r="H745" s="21">
        <v>0</v>
      </c>
      <c r="I745" s="21">
        <v>0</v>
      </c>
      <c r="J745" s="38">
        <v>0</v>
      </c>
      <c r="K745" s="44"/>
      <c r="L745" s="21">
        <v>0</v>
      </c>
      <c r="M745" s="38">
        <v>0</v>
      </c>
      <c r="N745" s="21">
        <v>0</v>
      </c>
      <c r="O745" s="21">
        <v>0</v>
      </c>
      <c r="P745" s="38">
        <v>0</v>
      </c>
      <c r="Q745" s="21">
        <v>0</v>
      </c>
      <c r="R745" s="21">
        <v>0</v>
      </c>
      <c r="S745" s="38">
        <v>0</v>
      </c>
      <c r="T745" s="138">
        <v>2</v>
      </c>
    </row>
    <row r="746" spans="1:20" ht="16.5" hidden="1" customHeight="1" x14ac:dyDescent="0.3">
      <c r="A746" s="19" t="s">
        <v>692</v>
      </c>
      <c r="B746" s="19" t="s">
        <v>2246</v>
      </c>
      <c r="C746" s="21">
        <v>0</v>
      </c>
      <c r="D746" s="38">
        <v>0</v>
      </c>
      <c r="E746" s="21">
        <v>0</v>
      </c>
      <c r="F746" s="21">
        <v>0</v>
      </c>
      <c r="G746" s="38">
        <v>0</v>
      </c>
      <c r="H746" s="21">
        <v>0</v>
      </c>
      <c r="I746" s="21">
        <v>0</v>
      </c>
      <c r="J746" s="38">
        <v>0</v>
      </c>
      <c r="K746" s="44"/>
      <c r="L746" s="21">
        <v>0</v>
      </c>
      <c r="M746" s="38">
        <v>0</v>
      </c>
      <c r="N746" s="21">
        <v>0</v>
      </c>
      <c r="O746" s="21">
        <v>0</v>
      </c>
      <c r="P746" s="38">
        <v>0</v>
      </c>
      <c r="Q746" s="21">
        <v>0</v>
      </c>
      <c r="R746" s="21">
        <v>0</v>
      </c>
      <c r="S746" s="38">
        <v>0</v>
      </c>
      <c r="T746" s="138">
        <v>2</v>
      </c>
    </row>
    <row r="747" spans="1:20" ht="16.5" hidden="1" customHeight="1" x14ac:dyDescent="0.3">
      <c r="A747" s="19" t="s">
        <v>693</v>
      </c>
      <c r="B747" s="19" t="s">
        <v>2247</v>
      </c>
      <c r="C747" s="21">
        <v>0</v>
      </c>
      <c r="D747" s="38">
        <v>0</v>
      </c>
      <c r="E747" s="21">
        <v>0</v>
      </c>
      <c r="F747" s="21">
        <v>0</v>
      </c>
      <c r="G747" s="38">
        <v>0</v>
      </c>
      <c r="H747" s="21">
        <v>0</v>
      </c>
      <c r="I747" s="21">
        <v>0</v>
      </c>
      <c r="J747" s="38">
        <v>0</v>
      </c>
      <c r="K747" s="44"/>
      <c r="L747" s="21">
        <v>0</v>
      </c>
      <c r="M747" s="38">
        <v>0</v>
      </c>
      <c r="N747" s="21">
        <v>0</v>
      </c>
      <c r="O747" s="21">
        <v>0</v>
      </c>
      <c r="P747" s="38">
        <v>0</v>
      </c>
      <c r="Q747" s="21">
        <v>0</v>
      </c>
      <c r="R747" s="21">
        <v>0</v>
      </c>
      <c r="S747" s="38">
        <v>0</v>
      </c>
      <c r="T747" s="138">
        <v>2</v>
      </c>
    </row>
    <row r="748" spans="1:20" ht="16.5" hidden="1" customHeight="1" x14ac:dyDescent="0.3">
      <c r="A748" s="19" t="s">
        <v>694</v>
      </c>
      <c r="B748" s="19" t="s">
        <v>2248</v>
      </c>
      <c r="C748" s="21">
        <v>0</v>
      </c>
      <c r="D748" s="38">
        <v>0</v>
      </c>
      <c r="E748" s="21">
        <v>0</v>
      </c>
      <c r="F748" s="21">
        <v>0</v>
      </c>
      <c r="G748" s="38">
        <v>0</v>
      </c>
      <c r="H748" s="21">
        <v>0</v>
      </c>
      <c r="I748" s="21">
        <v>0</v>
      </c>
      <c r="J748" s="38">
        <v>0</v>
      </c>
      <c r="K748" s="44"/>
      <c r="L748" s="21">
        <v>0</v>
      </c>
      <c r="M748" s="38">
        <v>0</v>
      </c>
      <c r="N748" s="21">
        <v>0</v>
      </c>
      <c r="O748" s="21">
        <v>0</v>
      </c>
      <c r="P748" s="38">
        <v>0</v>
      </c>
      <c r="Q748" s="21">
        <v>0</v>
      </c>
      <c r="R748" s="21">
        <v>0</v>
      </c>
      <c r="S748" s="38">
        <v>0</v>
      </c>
      <c r="T748" s="138">
        <v>2</v>
      </c>
    </row>
    <row r="749" spans="1:20" ht="16.5" hidden="1" customHeight="1" x14ac:dyDescent="0.3">
      <c r="A749" s="19" t="s">
        <v>1252</v>
      </c>
      <c r="B749" s="19" t="s">
        <v>2249</v>
      </c>
      <c r="C749" s="21">
        <v>0</v>
      </c>
      <c r="D749" s="38">
        <v>0</v>
      </c>
      <c r="E749" s="21">
        <v>0</v>
      </c>
      <c r="F749" s="21">
        <v>0</v>
      </c>
      <c r="G749" s="38">
        <v>0</v>
      </c>
      <c r="H749" s="21">
        <v>0</v>
      </c>
      <c r="I749" s="21">
        <v>0</v>
      </c>
      <c r="J749" s="38">
        <v>0</v>
      </c>
      <c r="K749" s="44"/>
      <c r="L749" s="21">
        <v>0</v>
      </c>
      <c r="M749" s="38">
        <v>0</v>
      </c>
      <c r="N749" s="21">
        <v>0</v>
      </c>
      <c r="O749" s="21">
        <v>0</v>
      </c>
      <c r="P749" s="38">
        <v>0</v>
      </c>
      <c r="Q749" s="21">
        <v>0</v>
      </c>
      <c r="R749" s="21">
        <v>0</v>
      </c>
      <c r="S749" s="38">
        <v>0</v>
      </c>
      <c r="T749" s="138">
        <v>2</v>
      </c>
    </row>
    <row r="750" spans="1:20" ht="16.5" hidden="1" customHeight="1" x14ac:dyDescent="0.3">
      <c r="A750" s="19" t="s">
        <v>1253</v>
      </c>
      <c r="B750" s="19" t="s">
        <v>2250</v>
      </c>
      <c r="C750" s="21">
        <v>0</v>
      </c>
      <c r="D750" s="38">
        <v>0</v>
      </c>
      <c r="E750" s="21">
        <v>0</v>
      </c>
      <c r="F750" s="21">
        <v>0</v>
      </c>
      <c r="G750" s="38">
        <v>0</v>
      </c>
      <c r="H750" s="21">
        <v>0</v>
      </c>
      <c r="I750" s="21">
        <v>0</v>
      </c>
      <c r="J750" s="38">
        <v>0</v>
      </c>
      <c r="K750" s="44"/>
      <c r="L750" s="21">
        <v>0</v>
      </c>
      <c r="M750" s="38">
        <v>0</v>
      </c>
      <c r="N750" s="21">
        <v>0</v>
      </c>
      <c r="O750" s="21">
        <v>0</v>
      </c>
      <c r="P750" s="38">
        <v>0</v>
      </c>
      <c r="Q750" s="21">
        <v>0</v>
      </c>
      <c r="R750" s="21">
        <v>0</v>
      </c>
      <c r="S750" s="38">
        <v>0</v>
      </c>
      <c r="T750" s="138">
        <v>2</v>
      </c>
    </row>
    <row r="751" spans="1:20" ht="16.5" hidden="1" customHeight="1" x14ac:dyDescent="0.3">
      <c r="A751" s="19" t="s">
        <v>1624</v>
      </c>
      <c r="B751" s="19" t="s">
        <v>2251</v>
      </c>
      <c r="C751" s="21">
        <v>0</v>
      </c>
      <c r="D751" s="38">
        <v>0</v>
      </c>
      <c r="E751" s="21">
        <v>0</v>
      </c>
      <c r="F751" s="21">
        <v>0</v>
      </c>
      <c r="G751" s="38">
        <v>0</v>
      </c>
      <c r="H751" s="21">
        <v>0</v>
      </c>
      <c r="I751" s="21">
        <v>0</v>
      </c>
      <c r="J751" s="38">
        <v>0</v>
      </c>
      <c r="K751" s="44"/>
      <c r="L751" s="21">
        <v>0</v>
      </c>
      <c r="M751" s="38">
        <v>0</v>
      </c>
      <c r="N751" s="21">
        <v>0</v>
      </c>
      <c r="O751" s="21">
        <v>0</v>
      </c>
      <c r="P751" s="38">
        <v>0</v>
      </c>
      <c r="Q751" s="21">
        <v>0</v>
      </c>
      <c r="R751" s="21">
        <v>0</v>
      </c>
      <c r="S751" s="38">
        <v>0</v>
      </c>
      <c r="T751" s="138">
        <v>2</v>
      </c>
    </row>
    <row r="752" spans="1:20" ht="16.5" hidden="1" customHeight="1" x14ac:dyDescent="0.3">
      <c r="A752" s="19" t="s">
        <v>695</v>
      </c>
      <c r="B752" s="19" t="s">
        <v>2252</v>
      </c>
      <c r="C752" s="21">
        <v>0</v>
      </c>
      <c r="D752" s="38">
        <v>0</v>
      </c>
      <c r="E752" s="21">
        <v>0</v>
      </c>
      <c r="F752" s="21">
        <v>0</v>
      </c>
      <c r="G752" s="38">
        <v>0</v>
      </c>
      <c r="H752" s="21">
        <v>0</v>
      </c>
      <c r="I752" s="21">
        <v>0</v>
      </c>
      <c r="J752" s="38">
        <v>0</v>
      </c>
      <c r="K752" s="44"/>
      <c r="L752" s="21">
        <v>0</v>
      </c>
      <c r="M752" s="38">
        <v>0</v>
      </c>
      <c r="N752" s="21">
        <v>0</v>
      </c>
      <c r="O752" s="21">
        <v>0</v>
      </c>
      <c r="P752" s="38">
        <v>0</v>
      </c>
      <c r="Q752" s="21">
        <v>0</v>
      </c>
      <c r="R752" s="21">
        <v>0</v>
      </c>
      <c r="S752" s="38">
        <v>0</v>
      </c>
      <c r="T752" s="138">
        <v>2</v>
      </c>
    </row>
    <row r="753" spans="1:21" ht="16.5" hidden="1" customHeight="1" x14ac:dyDescent="0.3">
      <c r="A753" s="19" t="s">
        <v>696</v>
      </c>
      <c r="B753" s="19" t="s">
        <v>2253</v>
      </c>
      <c r="C753" s="21">
        <v>0</v>
      </c>
      <c r="D753" s="38">
        <v>0</v>
      </c>
      <c r="E753" s="21">
        <v>0</v>
      </c>
      <c r="F753" s="21">
        <v>0</v>
      </c>
      <c r="G753" s="38">
        <v>0</v>
      </c>
      <c r="H753" s="21">
        <v>0</v>
      </c>
      <c r="I753" s="21">
        <v>0</v>
      </c>
      <c r="J753" s="38">
        <v>0</v>
      </c>
      <c r="K753" s="44"/>
      <c r="L753" s="21">
        <v>0</v>
      </c>
      <c r="M753" s="38">
        <v>0</v>
      </c>
      <c r="N753" s="21">
        <v>0</v>
      </c>
      <c r="O753" s="21">
        <v>0</v>
      </c>
      <c r="P753" s="38">
        <v>0</v>
      </c>
      <c r="Q753" s="21">
        <v>0</v>
      </c>
      <c r="R753" s="21">
        <v>0</v>
      </c>
      <c r="S753" s="38">
        <v>0</v>
      </c>
      <c r="T753" s="138">
        <v>2</v>
      </c>
    </row>
    <row r="754" spans="1:21" ht="16.5" hidden="1" customHeight="1" x14ac:dyDescent="0.3">
      <c r="A754" s="19" t="s">
        <v>697</v>
      </c>
      <c r="B754" s="19" t="s">
        <v>2254</v>
      </c>
      <c r="C754" s="21">
        <v>0</v>
      </c>
      <c r="D754" s="38">
        <v>0</v>
      </c>
      <c r="E754" s="21">
        <v>0</v>
      </c>
      <c r="F754" s="21">
        <v>0</v>
      </c>
      <c r="G754" s="38">
        <v>0</v>
      </c>
      <c r="H754" s="21">
        <v>0</v>
      </c>
      <c r="I754" s="21">
        <v>0</v>
      </c>
      <c r="J754" s="38">
        <v>0</v>
      </c>
      <c r="K754" s="44"/>
      <c r="L754" s="21">
        <v>0</v>
      </c>
      <c r="M754" s="38">
        <v>0</v>
      </c>
      <c r="N754" s="21">
        <v>0</v>
      </c>
      <c r="O754" s="21">
        <v>0</v>
      </c>
      <c r="P754" s="38">
        <v>0</v>
      </c>
      <c r="Q754" s="21">
        <v>0</v>
      </c>
      <c r="R754" s="21">
        <v>0</v>
      </c>
      <c r="S754" s="38">
        <v>0</v>
      </c>
      <c r="T754" s="138">
        <v>2</v>
      </c>
    </row>
    <row r="755" spans="1:21" ht="16.5" hidden="1" customHeight="1" x14ac:dyDescent="0.3">
      <c r="A755" s="19" t="s">
        <v>1254</v>
      </c>
      <c r="B755" s="19" t="s">
        <v>2255</v>
      </c>
      <c r="C755" s="41">
        <v>0</v>
      </c>
      <c r="D755" s="38">
        <v>0</v>
      </c>
      <c r="E755" s="41">
        <v>0</v>
      </c>
      <c r="F755" s="41">
        <v>0</v>
      </c>
      <c r="G755" s="38">
        <v>0</v>
      </c>
      <c r="H755" s="41">
        <v>0</v>
      </c>
      <c r="I755" s="41">
        <v>0</v>
      </c>
      <c r="J755" s="38">
        <v>0</v>
      </c>
      <c r="K755" s="44"/>
      <c r="L755" s="41">
        <v>0</v>
      </c>
      <c r="M755" s="38">
        <v>0</v>
      </c>
      <c r="N755" s="41">
        <v>0</v>
      </c>
      <c r="O755" s="41">
        <v>0</v>
      </c>
      <c r="P755" s="38">
        <v>0</v>
      </c>
      <c r="Q755" s="41">
        <v>0</v>
      </c>
      <c r="R755" s="41">
        <v>0</v>
      </c>
      <c r="S755" s="38">
        <v>0</v>
      </c>
      <c r="T755" s="138">
        <v>2</v>
      </c>
    </row>
    <row r="756" spans="1:21" ht="16.5" hidden="1" customHeight="1" x14ac:dyDescent="0.3">
      <c r="B756" s="19" t="s">
        <v>698</v>
      </c>
      <c r="C756" s="45">
        <v>0</v>
      </c>
      <c r="D756" s="38">
        <v>0</v>
      </c>
      <c r="E756" s="45">
        <v>0</v>
      </c>
      <c r="F756" s="45">
        <v>0</v>
      </c>
      <c r="G756" s="38">
        <v>0</v>
      </c>
      <c r="H756" s="45">
        <v>0</v>
      </c>
      <c r="I756" s="45">
        <v>0</v>
      </c>
      <c r="J756" s="38">
        <v>0</v>
      </c>
      <c r="K756" s="44"/>
      <c r="L756" s="45">
        <v>0</v>
      </c>
      <c r="M756" s="38">
        <v>0</v>
      </c>
      <c r="N756" s="45">
        <v>0</v>
      </c>
      <c r="O756" s="45">
        <v>0</v>
      </c>
      <c r="P756" s="38">
        <v>0</v>
      </c>
      <c r="Q756" s="45">
        <v>0</v>
      </c>
      <c r="R756" s="45">
        <v>0</v>
      </c>
      <c r="S756" s="38">
        <v>0</v>
      </c>
      <c r="T756" s="138">
        <v>2</v>
      </c>
    </row>
    <row r="757" spans="1:21" ht="16.5" hidden="1" customHeight="1" x14ac:dyDescent="0.3">
      <c r="B757" s="19" t="s">
        <v>699</v>
      </c>
      <c r="C757" s="41">
        <v>0</v>
      </c>
      <c r="D757" s="38">
        <v>0</v>
      </c>
      <c r="E757" s="41">
        <v>0</v>
      </c>
      <c r="F757" s="41">
        <v>0</v>
      </c>
      <c r="G757" s="38">
        <v>0</v>
      </c>
      <c r="H757" s="41">
        <v>0</v>
      </c>
      <c r="I757" s="41">
        <v>0</v>
      </c>
      <c r="J757" s="38">
        <v>0</v>
      </c>
      <c r="K757" s="44"/>
      <c r="L757" s="41">
        <v>0</v>
      </c>
      <c r="M757" s="38">
        <v>0</v>
      </c>
      <c r="N757" s="41">
        <v>0</v>
      </c>
      <c r="O757" s="41">
        <v>0</v>
      </c>
      <c r="P757" s="38">
        <v>0</v>
      </c>
      <c r="Q757" s="41">
        <v>0</v>
      </c>
      <c r="R757" s="41">
        <v>0</v>
      </c>
      <c r="S757" s="38">
        <v>0</v>
      </c>
      <c r="T757" s="138">
        <v>2</v>
      </c>
    </row>
    <row r="758" spans="1:21" ht="16.5" hidden="1" customHeight="1" x14ac:dyDescent="0.3">
      <c r="B758" s="19" t="s">
        <v>2256</v>
      </c>
      <c r="C758" s="21">
        <v>0</v>
      </c>
      <c r="D758" s="38">
        <v>0</v>
      </c>
      <c r="E758" s="21">
        <v>0</v>
      </c>
      <c r="F758" s="21">
        <v>0</v>
      </c>
      <c r="G758" s="38">
        <v>0</v>
      </c>
      <c r="H758" s="21">
        <v>0</v>
      </c>
      <c r="I758" s="21">
        <v>0</v>
      </c>
      <c r="J758" s="38">
        <v>0</v>
      </c>
      <c r="K758" s="44"/>
      <c r="L758" s="21">
        <v>0</v>
      </c>
      <c r="M758" s="38">
        <v>0</v>
      </c>
      <c r="N758" s="21">
        <v>0</v>
      </c>
      <c r="O758" s="21">
        <v>0</v>
      </c>
      <c r="P758" s="38">
        <v>0</v>
      </c>
      <c r="Q758" s="21">
        <v>0</v>
      </c>
      <c r="R758" s="21">
        <v>0</v>
      </c>
      <c r="S758" s="38">
        <v>0</v>
      </c>
      <c r="T758" s="138">
        <v>2</v>
      </c>
    </row>
    <row r="759" spans="1:21" ht="16.5" hidden="1" customHeight="1" x14ac:dyDescent="0.3">
      <c r="C759" s="21"/>
      <c r="D759" s="38"/>
      <c r="E759" s="21"/>
      <c r="F759" s="21"/>
      <c r="G759" s="38"/>
      <c r="H759" s="21"/>
      <c r="I759" s="21"/>
      <c r="J759" s="38"/>
      <c r="K759" s="44"/>
      <c r="L759" s="21"/>
      <c r="M759" s="38"/>
      <c r="N759" s="21"/>
      <c r="O759" s="21"/>
      <c r="P759" s="38"/>
      <c r="Q759" s="21"/>
      <c r="R759" s="21"/>
      <c r="S759" s="38"/>
      <c r="T759" s="138">
        <v>2</v>
      </c>
    </row>
    <row r="760" spans="1:21" ht="17.25" hidden="1" x14ac:dyDescent="0.35">
      <c r="B760" s="30" t="s">
        <v>1453</v>
      </c>
      <c r="C760" s="21">
        <v>0</v>
      </c>
      <c r="D760" s="38">
        <v>0</v>
      </c>
      <c r="E760" s="21">
        <v>0</v>
      </c>
      <c r="F760" s="21">
        <v>0</v>
      </c>
      <c r="G760" s="38">
        <v>0</v>
      </c>
      <c r="H760" s="21">
        <v>0</v>
      </c>
      <c r="I760" s="21">
        <v>0</v>
      </c>
      <c r="J760" s="38">
        <v>0</v>
      </c>
      <c r="K760" s="44"/>
      <c r="L760" s="21">
        <v>0</v>
      </c>
      <c r="M760" s="38">
        <v>0</v>
      </c>
      <c r="N760" s="21">
        <v>0</v>
      </c>
      <c r="O760" s="21">
        <v>0</v>
      </c>
      <c r="P760" s="38">
        <v>0</v>
      </c>
      <c r="Q760" s="21">
        <v>0</v>
      </c>
      <c r="R760" s="21">
        <v>0</v>
      </c>
      <c r="S760" s="59">
        <v>0</v>
      </c>
      <c r="T760" s="138">
        <v>2</v>
      </c>
      <c r="U760" s="134">
        <v>0</v>
      </c>
    </row>
    <row r="761" spans="1:21" ht="16.5" hidden="1" customHeight="1" x14ac:dyDescent="0.3">
      <c r="B761" s="19" t="s">
        <v>685</v>
      </c>
      <c r="C761" s="21"/>
      <c r="D761" s="56"/>
      <c r="E761" s="21"/>
      <c r="F761" s="21"/>
      <c r="G761" s="56"/>
      <c r="H761" s="21"/>
      <c r="I761" s="21"/>
      <c r="J761" s="56"/>
      <c r="K761" s="44"/>
      <c r="L761" s="21"/>
      <c r="M761" s="56"/>
      <c r="N761" s="21"/>
      <c r="O761" s="21"/>
      <c r="P761" s="56"/>
      <c r="Q761" s="21"/>
      <c r="R761" s="21"/>
      <c r="S761" s="56"/>
      <c r="T761" s="138">
        <v>2</v>
      </c>
    </row>
    <row r="762" spans="1:21" ht="16.5" hidden="1" customHeight="1" x14ac:dyDescent="0.3">
      <c r="A762" s="19" t="s">
        <v>1508</v>
      </c>
      <c r="B762" s="19" t="s">
        <v>2257</v>
      </c>
      <c r="C762" s="21">
        <v>0</v>
      </c>
      <c r="D762" s="38">
        <v>0</v>
      </c>
      <c r="E762" s="21">
        <v>0</v>
      </c>
      <c r="F762" s="21">
        <v>0</v>
      </c>
      <c r="G762" s="38">
        <v>0</v>
      </c>
      <c r="H762" s="21">
        <v>0</v>
      </c>
      <c r="I762" s="21">
        <v>0</v>
      </c>
      <c r="J762" s="38">
        <v>0</v>
      </c>
      <c r="K762" s="44"/>
      <c r="L762" s="21">
        <v>0</v>
      </c>
      <c r="M762" s="38">
        <v>0</v>
      </c>
      <c r="N762" s="21">
        <v>0</v>
      </c>
      <c r="O762" s="21">
        <v>0</v>
      </c>
      <c r="P762" s="38">
        <v>0</v>
      </c>
      <c r="Q762" s="21">
        <v>0</v>
      </c>
      <c r="R762" s="21">
        <v>0</v>
      </c>
      <c r="S762" s="38">
        <v>0</v>
      </c>
      <c r="T762" s="138">
        <v>2</v>
      </c>
    </row>
    <row r="763" spans="1:21" ht="16.5" hidden="1" customHeight="1" x14ac:dyDescent="0.3">
      <c r="A763" s="19" t="s">
        <v>1509</v>
      </c>
      <c r="B763" s="19" t="s">
        <v>2258</v>
      </c>
      <c r="C763" s="21">
        <v>0</v>
      </c>
      <c r="D763" s="38">
        <v>0</v>
      </c>
      <c r="E763" s="21">
        <v>0</v>
      </c>
      <c r="F763" s="21">
        <v>0</v>
      </c>
      <c r="G763" s="38">
        <v>0</v>
      </c>
      <c r="H763" s="21">
        <v>0</v>
      </c>
      <c r="I763" s="21">
        <v>0</v>
      </c>
      <c r="J763" s="38">
        <v>0</v>
      </c>
      <c r="K763" s="44"/>
      <c r="L763" s="21">
        <v>0</v>
      </c>
      <c r="M763" s="38">
        <v>0</v>
      </c>
      <c r="N763" s="21">
        <v>0</v>
      </c>
      <c r="O763" s="21">
        <v>0</v>
      </c>
      <c r="P763" s="38">
        <v>0</v>
      </c>
      <c r="Q763" s="21">
        <v>0</v>
      </c>
      <c r="R763" s="21">
        <v>0</v>
      </c>
      <c r="S763" s="38">
        <v>0</v>
      </c>
      <c r="T763" s="138">
        <v>2</v>
      </c>
    </row>
    <row r="764" spans="1:21" ht="16.5" hidden="1" customHeight="1" x14ac:dyDescent="0.3">
      <c r="A764" s="19" t="s">
        <v>1510</v>
      </c>
      <c r="B764" s="19" t="s">
        <v>2259</v>
      </c>
      <c r="C764" s="21">
        <v>0</v>
      </c>
      <c r="D764" s="38">
        <v>0</v>
      </c>
      <c r="E764" s="21">
        <v>0</v>
      </c>
      <c r="F764" s="21">
        <v>0</v>
      </c>
      <c r="G764" s="38">
        <v>0</v>
      </c>
      <c r="H764" s="21">
        <v>0</v>
      </c>
      <c r="I764" s="21">
        <v>0</v>
      </c>
      <c r="J764" s="38">
        <v>0</v>
      </c>
      <c r="K764" s="44"/>
      <c r="L764" s="21">
        <v>0</v>
      </c>
      <c r="M764" s="38">
        <v>0</v>
      </c>
      <c r="N764" s="21">
        <v>0</v>
      </c>
      <c r="O764" s="21">
        <v>0</v>
      </c>
      <c r="P764" s="38">
        <v>0</v>
      </c>
      <c r="Q764" s="21">
        <v>0</v>
      </c>
      <c r="R764" s="21">
        <v>0</v>
      </c>
      <c r="S764" s="38">
        <v>0</v>
      </c>
      <c r="T764" s="138">
        <v>2</v>
      </c>
    </row>
    <row r="765" spans="1:21" ht="16.5" hidden="1" customHeight="1" x14ac:dyDescent="0.3">
      <c r="A765" s="19" t="s">
        <v>1511</v>
      </c>
      <c r="B765" s="19" t="s">
        <v>2260</v>
      </c>
      <c r="C765" s="41">
        <v>0</v>
      </c>
      <c r="D765" s="38">
        <v>0</v>
      </c>
      <c r="E765" s="41">
        <v>0</v>
      </c>
      <c r="F765" s="41">
        <v>0</v>
      </c>
      <c r="G765" s="38">
        <v>0</v>
      </c>
      <c r="H765" s="41">
        <v>0</v>
      </c>
      <c r="I765" s="41">
        <v>0</v>
      </c>
      <c r="J765" s="38">
        <v>0</v>
      </c>
      <c r="K765" s="44"/>
      <c r="L765" s="41">
        <v>0</v>
      </c>
      <c r="M765" s="38">
        <v>0</v>
      </c>
      <c r="N765" s="41">
        <v>0</v>
      </c>
      <c r="O765" s="41">
        <v>0</v>
      </c>
      <c r="P765" s="38">
        <v>0</v>
      </c>
      <c r="Q765" s="41">
        <v>0</v>
      </c>
      <c r="R765" s="41">
        <v>0</v>
      </c>
      <c r="S765" s="38">
        <v>0</v>
      </c>
      <c r="T765" s="138">
        <v>2</v>
      </c>
    </row>
    <row r="766" spans="1:21" ht="16.5" hidden="1" customHeight="1" x14ac:dyDescent="0.3">
      <c r="B766" s="19" t="s">
        <v>652</v>
      </c>
      <c r="C766" s="41">
        <v>0</v>
      </c>
      <c r="D766" s="38">
        <v>0</v>
      </c>
      <c r="E766" s="41">
        <v>0</v>
      </c>
      <c r="F766" s="41">
        <v>0</v>
      </c>
      <c r="G766" s="38">
        <v>0</v>
      </c>
      <c r="H766" s="41">
        <v>0</v>
      </c>
      <c r="I766" s="41">
        <v>0</v>
      </c>
      <c r="J766" s="38">
        <v>0</v>
      </c>
      <c r="K766" s="44"/>
      <c r="L766" s="41">
        <v>0</v>
      </c>
      <c r="M766" s="38">
        <v>0</v>
      </c>
      <c r="N766" s="41">
        <v>0</v>
      </c>
      <c r="O766" s="41">
        <v>0</v>
      </c>
      <c r="P766" s="38">
        <v>0</v>
      </c>
      <c r="Q766" s="41">
        <v>0</v>
      </c>
      <c r="R766" s="41">
        <v>0</v>
      </c>
      <c r="S766" s="38">
        <v>0</v>
      </c>
      <c r="T766" s="138">
        <v>2</v>
      </c>
    </row>
    <row r="767" spans="1:21" hidden="1" x14ac:dyDescent="0.3">
      <c r="C767" s="21"/>
      <c r="D767" s="56"/>
      <c r="E767" s="21"/>
      <c r="F767" s="21"/>
      <c r="G767" s="56"/>
      <c r="H767" s="21"/>
      <c r="I767" s="21"/>
      <c r="J767" s="56"/>
      <c r="K767" s="44"/>
      <c r="L767" s="21"/>
      <c r="M767" s="56"/>
      <c r="N767" s="21"/>
      <c r="O767" s="21"/>
      <c r="P767" s="56"/>
      <c r="Q767" s="21"/>
      <c r="R767" s="21"/>
      <c r="S767" s="56"/>
      <c r="T767" s="138">
        <v>2</v>
      </c>
    </row>
    <row r="768" spans="1:21" hidden="1" x14ac:dyDescent="0.3">
      <c r="B768" s="19" t="s">
        <v>592</v>
      </c>
      <c r="C768" s="21"/>
      <c r="D768" s="56"/>
      <c r="E768" s="21"/>
      <c r="F768" s="21"/>
      <c r="G768" s="56"/>
      <c r="H768" s="21"/>
      <c r="I768" s="21"/>
      <c r="J768" s="56"/>
      <c r="K768" s="44"/>
      <c r="L768" s="21"/>
      <c r="M768" s="56"/>
      <c r="N768" s="21"/>
      <c r="O768" s="21"/>
      <c r="P768" s="56"/>
      <c r="Q768" s="21"/>
      <c r="R768" s="21"/>
      <c r="S768" s="56"/>
      <c r="T768" s="138">
        <v>2</v>
      </c>
    </row>
    <row r="769" spans="1:20" hidden="1" x14ac:dyDescent="0.3">
      <c r="B769" s="19" t="s">
        <v>683</v>
      </c>
      <c r="C769" s="21">
        <v>0</v>
      </c>
      <c r="D769" s="38">
        <v>0</v>
      </c>
      <c r="E769" s="21">
        <v>0</v>
      </c>
      <c r="F769" s="21">
        <v>0</v>
      </c>
      <c r="G769" s="38">
        <v>0</v>
      </c>
      <c r="H769" s="21">
        <v>0</v>
      </c>
      <c r="I769" s="21">
        <v>0</v>
      </c>
      <c r="J769" s="38">
        <v>0</v>
      </c>
      <c r="K769" s="44"/>
      <c r="L769" s="21">
        <v>0</v>
      </c>
      <c r="M769" s="38">
        <v>0</v>
      </c>
      <c r="N769" s="21">
        <v>0</v>
      </c>
      <c r="O769" s="21">
        <v>0</v>
      </c>
      <c r="P769" s="38">
        <v>0</v>
      </c>
      <c r="Q769" s="21">
        <v>0</v>
      </c>
      <c r="R769" s="21">
        <v>0</v>
      </c>
      <c r="S769" s="38">
        <v>0</v>
      </c>
      <c r="T769" s="138">
        <v>2</v>
      </c>
    </row>
    <row r="770" spans="1:20" hidden="1" x14ac:dyDescent="0.3">
      <c r="B770" s="19" t="s">
        <v>684</v>
      </c>
      <c r="C770" s="41">
        <v>0</v>
      </c>
      <c r="D770" s="38">
        <v>0</v>
      </c>
      <c r="E770" s="41">
        <v>0</v>
      </c>
      <c r="F770" s="41">
        <v>0</v>
      </c>
      <c r="G770" s="38">
        <v>0</v>
      </c>
      <c r="H770" s="41">
        <v>0</v>
      </c>
      <c r="I770" s="41">
        <v>0</v>
      </c>
      <c r="J770" s="38">
        <v>0</v>
      </c>
      <c r="K770" s="44"/>
      <c r="L770" s="41">
        <v>0</v>
      </c>
      <c r="M770" s="38">
        <v>0</v>
      </c>
      <c r="N770" s="41">
        <v>0</v>
      </c>
      <c r="O770" s="41">
        <v>0</v>
      </c>
      <c r="P770" s="38">
        <v>0</v>
      </c>
      <c r="Q770" s="41">
        <v>0</v>
      </c>
      <c r="R770" s="41">
        <v>0</v>
      </c>
      <c r="S770" s="38">
        <v>0</v>
      </c>
      <c r="T770" s="138">
        <v>2</v>
      </c>
    </row>
    <row r="771" spans="1:20" hidden="1" x14ac:dyDescent="0.3">
      <c r="B771" s="19" t="s">
        <v>457</v>
      </c>
      <c r="C771" s="21">
        <v>0</v>
      </c>
      <c r="D771" s="38">
        <v>0</v>
      </c>
      <c r="E771" s="21">
        <v>0</v>
      </c>
      <c r="F771" s="21">
        <v>0</v>
      </c>
      <c r="G771" s="38">
        <v>0</v>
      </c>
      <c r="H771" s="21">
        <v>0</v>
      </c>
      <c r="I771" s="21">
        <v>0</v>
      </c>
      <c r="J771" s="38">
        <v>0</v>
      </c>
      <c r="K771" s="44"/>
      <c r="L771" s="21">
        <v>0</v>
      </c>
      <c r="M771" s="38">
        <v>0</v>
      </c>
      <c r="N771" s="21">
        <v>0</v>
      </c>
      <c r="O771" s="21">
        <v>0</v>
      </c>
      <c r="P771" s="38">
        <v>0</v>
      </c>
      <c r="Q771" s="21">
        <v>0</v>
      </c>
      <c r="R771" s="21">
        <v>0</v>
      </c>
      <c r="S771" s="38">
        <v>0</v>
      </c>
      <c r="T771" s="138">
        <v>2</v>
      </c>
    </row>
    <row r="772" spans="1:20" hidden="1" x14ac:dyDescent="0.3">
      <c r="B772" s="19" t="s">
        <v>278</v>
      </c>
      <c r="C772" s="21"/>
      <c r="D772" s="38"/>
      <c r="E772" s="21"/>
      <c r="F772" s="21"/>
      <c r="G772" s="38"/>
      <c r="H772" s="21"/>
      <c r="I772" s="21"/>
      <c r="J772" s="38"/>
      <c r="K772" s="44"/>
      <c r="L772" s="21"/>
      <c r="M772" s="38"/>
      <c r="N772" s="21"/>
      <c r="O772" s="21"/>
      <c r="P772" s="38"/>
      <c r="Q772" s="21"/>
      <c r="R772" s="21"/>
      <c r="S772" s="38"/>
      <c r="T772" s="138">
        <v>2</v>
      </c>
    </row>
    <row r="773" spans="1:20" ht="16.5" hidden="1" customHeight="1" x14ac:dyDescent="0.3">
      <c r="A773" s="19" t="s">
        <v>1512</v>
      </c>
      <c r="B773" s="19" t="s">
        <v>2261</v>
      </c>
      <c r="C773" s="21">
        <v>0</v>
      </c>
      <c r="D773" s="38">
        <v>0</v>
      </c>
      <c r="E773" s="21">
        <v>0</v>
      </c>
      <c r="F773" s="21">
        <v>0</v>
      </c>
      <c r="G773" s="38">
        <v>0</v>
      </c>
      <c r="H773" s="21">
        <v>0</v>
      </c>
      <c r="I773" s="21">
        <v>0</v>
      </c>
      <c r="J773" s="38">
        <v>0</v>
      </c>
      <c r="K773" s="44"/>
      <c r="L773" s="21">
        <v>0</v>
      </c>
      <c r="M773" s="38">
        <v>0</v>
      </c>
      <c r="N773" s="21">
        <v>0</v>
      </c>
      <c r="O773" s="21">
        <v>0</v>
      </c>
      <c r="P773" s="38">
        <v>0</v>
      </c>
      <c r="Q773" s="21">
        <v>0</v>
      </c>
      <c r="R773" s="21">
        <v>0</v>
      </c>
      <c r="S773" s="38">
        <v>0</v>
      </c>
      <c r="T773" s="138">
        <v>2</v>
      </c>
    </row>
    <row r="774" spans="1:20" hidden="1" x14ac:dyDescent="0.3">
      <c r="A774" s="19" t="s">
        <v>1513</v>
      </c>
      <c r="B774" s="19" t="s">
        <v>2262</v>
      </c>
      <c r="C774" s="21">
        <v>0</v>
      </c>
      <c r="D774" s="38">
        <v>0</v>
      </c>
      <c r="E774" s="21">
        <v>0</v>
      </c>
      <c r="F774" s="21">
        <v>0</v>
      </c>
      <c r="G774" s="38">
        <v>0</v>
      </c>
      <c r="H774" s="21">
        <v>0</v>
      </c>
      <c r="I774" s="21">
        <v>0</v>
      </c>
      <c r="J774" s="38">
        <v>0</v>
      </c>
      <c r="K774" s="44"/>
      <c r="L774" s="21">
        <v>0</v>
      </c>
      <c r="M774" s="38">
        <v>0</v>
      </c>
      <c r="N774" s="21">
        <v>0</v>
      </c>
      <c r="O774" s="21">
        <v>0</v>
      </c>
      <c r="P774" s="38">
        <v>0</v>
      </c>
      <c r="Q774" s="21">
        <v>0</v>
      </c>
      <c r="R774" s="21">
        <v>0</v>
      </c>
      <c r="S774" s="38">
        <v>0</v>
      </c>
      <c r="T774" s="138">
        <v>2</v>
      </c>
    </row>
    <row r="775" spans="1:20" hidden="1" x14ac:dyDescent="0.3">
      <c r="A775" s="19" t="s">
        <v>1514</v>
      </c>
      <c r="B775" s="19" t="s">
        <v>2263</v>
      </c>
      <c r="C775" s="21">
        <v>0</v>
      </c>
      <c r="D775" s="38">
        <v>0</v>
      </c>
      <c r="E775" s="21">
        <v>0</v>
      </c>
      <c r="F775" s="21">
        <v>0</v>
      </c>
      <c r="G775" s="38">
        <v>0</v>
      </c>
      <c r="H775" s="21">
        <v>0</v>
      </c>
      <c r="I775" s="21">
        <v>0</v>
      </c>
      <c r="J775" s="38">
        <v>0</v>
      </c>
      <c r="K775" s="44"/>
      <c r="L775" s="21">
        <v>0</v>
      </c>
      <c r="M775" s="38">
        <v>0</v>
      </c>
      <c r="N775" s="21">
        <v>0</v>
      </c>
      <c r="O775" s="21">
        <v>0</v>
      </c>
      <c r="P775" s="38">
        <v>0</v>
      </c>
      <c r="Q775" s="21">
        <v>0</v>
      </c>
      <c r="R775" s="21">
        <v>0</v>
      </c>
      <c r="S775" s="38">
        <v>0</v>
      </c>
      <c r="T775" s="138">
        <v>2</v>
      </c>
    </row>
    <row r="776" spans="1:20" hidden="1" x14ac:dyDescent="0.3">
      <c r="A776" s="19" t="s">
        <v>1515</v>
      </c>
      <c r="B776" s="19" t="s">
        <v>2264</v>
      </c>
      <c r="C776" s="21">
        <v>0</v>
      </c>
      <c r="D776" s="38">
        <v>0</v>
      </c>
      <c r="E776" s="21">
        <v>0</v>
      </c>
      <c r="F776" s="21">
        <v>0</v>
      </c>
      <c r="G776" s="38">
        <v>0</v>
      </c>
      <c r="H776" s="21">
        <v>0</v>
      </c>
      <c r="I776" s="21">
        <v>0</v>
      </c>
      <c r="J776" s="38">
        <v>0</v>
      </c>
      <c r="K776" s="44"/>
      <c r="L776" s="21">
        <v>0</v>
      </c>
      <c r="M776" s="38">
        <v>0</v>
      </c>
      <c r="N776" s="21">
        <v>0</v>
      </c>
      <c r="O776" s="21">
        <v>0</v>
      </c>
      <c r="P776" s="38">
        <v>0</v>
      </c>
      <c r="Q776" s="21">
        <v>0</v>
      </c>
      <c r="R776" s="21">
        <v>0</v>
      </c>
      <c r="S776" s="38">
        <v>0</v>
      </c>
      <c r="T776" s="138">
        <v>2</v>
      </c>
    </row>
    <row r="777" spans="1:20" hidden="1" x14ac:dyDescent="0.3">
      <c r="A777" s="19" t="s">
        <v>1516</v>
      </c>
      <c r="B777" s="19" t="s">
        <v>2265</v>
      </c>
      <c r="C777" s="21">
        <v>0</v>
      </c>
      <c r="D777" s="38">
        <v>0</v>
      </c>
      <c r="E777" s="21">
        <v>0</v>
      </c>
      <c r="F777" s="21">
        <v>0</v>
      </c>
      <c r="G777" s="38">
        <v>0</v>
      </c>
      <c r="H777" s="21">
        <v>0</v>
      </c>
      <c r="I777" s="21">
        <v>0</v>
      </c>
      <c r="J777" s="38">
        <v>0</v>
      </c>
      <c r="K777" s="44"/>
      <c r="L777" s="21">
        <v>0</v>
      </c>
      <c r="M777" s="38">
        <v>0</v>
      </c>
      <c r="N777" s="21">
        <v>0</v>
      </c>
      <c r="O777" s="21">
        <v>0</v>
      </c>
      <c r="P777" s="38">
        <v>0</v>
      </c>
      <c r="Q777" s="21">
        <v>0</v>
      </c>
      <c r="R777" s="21">
        <v>0</v>
      </c>
      <c r="S777" s="38">
        <v>0</v>
      </c>
      <c r="T777" s="138">
        <v>2</v>
      </c>
    </row>
    <row r="778" spans="1:20" hidden="1" x14ac:dyDescent="0.3">
      <c r="A778" s="19" t="s">
        <v>1517</v>
      </c>
      <c r="B778" s="19" t="s">
        <v>2266</v>
      </c>
      <c r="C778" s="21">
        <v>0</v>
      </c>
      <c r="D778" s="38">
        <v>0</v>
      </c>
      <c r="E778" s="21">
        <v>0</v>
      </c>
      <c r="F778" s="21">
        <v>0</v>
      </c>
      <c r="G778" s="38">
        <v>0</v>
      </c>
      <c r="H778" s="21">
        <v>0</v>
      </c>
      <c r="I778" s="21">
        <v>0</v>
      </c>
      <c r="J778" s="38">
        <v>0</v>
      </c>
      <c r="K778" s="44"/>
      <c r="L778" s="21">
        <v>0</v>
      </c>
      <c r="M778" s="38">
        <v>0</v>
      </c>
      <c r="N778" s="21">
        <v>0</v>
      </c>
      <c r="O778" s="21">
        <v>0</v>
      </c>
      <c r="P778" s="38">
        <v>0</v>
      </c>
      <c r="Q778" s="21">
        <v>0</v>
      </c>
      <c r="R778" s="21">
        <v>0</v>
      </c>
      <c r="S778" s="38">
        <v>0</v>
      </c>
      <c r="T778" s="138">
        <v>2</v>
      </c>
    </row>
    <row r="779" spans="1:20" ht="16.5" hidden="1" customHeight="1" x14ac:dyDescent="0.3">
      <c r="A779" s="19" t="s">
        <v>1518</v>
      </c>
      <c r="B779" s="19" t="s">
        <v>2267</v>
      </c>
      <c r="C779" s="21">
        <v>0</v>
      </c>
      <c r="D779" s="38">
        <v>0</v>
      </c>
      <c r="E779" s="21">
        <v>0</v>
      </c>
      <c r="F779" s="21">
        <v>0</v>
      </c>
      <c r="G779" s="38">
        <v>0</v>
      </c>
      <c r="H779" s="21">
        <v>0</v>
      </c>
      <c r="I779" s="21">
        <v>0</v>
      </c>
      <c r="J779" s="38">
        <v>0</v>
      </c>
      <c r="K779" s="44"/>
      <c r="L779" s="21">
        <v>0</v>
      </c>
      <c r="M779" s="38">
        <v>0</v>
      </c>
      <c r="N779" s="21">
        <v>0</v>
      </c>
      <c r="O779" s="21">
        <v>0</v>
      </c>
      <c r="P779" s="38">
        <v>0</v>
      </c>
      <c r="Q779" s="21">
        <v>0</v>
      </c>
      <c r="R779" s="21">
        <v>0</v>
      </c>
      <c r="S779" s="38">
        <v>0</v>
      </c>
      <c r="T779" s="138">
        <v>2</v>
      </c>
    </row>
    <row r="780" spans="1:20" ht="16.5" hidden="1" customHeight="1" x14ac:dyDescent="0.3">
      <c r="A780" s="19" t="s">
        <v>1519</v>
      </c>
      <c r="B780" s="19" t="s">
        <v>2268</v>
      </c>
      <c r="C780" s="21">
        <v>0</v>
      </c>
      <c r="D780" s="38">
        <v>0</v>
      </c>
      <c r="E780" s="21">
        <v>0</v>
      </c>
      <c r="F780" s="21">
        <v>0</v>
      </c>
      <c r="G780" s="38">
        <v>0</v>
      </c>
      <c r="H780" s="21">
        <v>0</v>
      </c>
      <c r="I780" s="21">
        <v>0</v>
      </c>
      <c r="J780" s="38">
        <v>0</v>
      </c>
      <c r="K780" s="44"/>
      <c r="L780" s="21">
        <v>0</v>
      </c>
      <c r="M780" s="38">
        <v>0</v>
      </c>
      <c r="N780" s="21">
        <v>0</v>
      </c>
      <c r="O780" s="21">
        <v>0</v>
      </c>
      <c r="P780" s="38">
        <v>0</v>
      </c>
      <c r="Q780" s="21">
        <v>0</v>
      </c>
      <c r="R780" s="21">
        <v>0</v>
      </c>
      <c r="S780" s="38">
        <v>0</v>
      </c>
      <c r="T780" s="138">
        <v>2</v>
      </c>
    </row>
    <row r="781" spans="1:20" ht="16.5" hidden="1" customHeight="1" x14ac:dyDescent="0.3">
      <c r="A781" s="19" t="s">
        <v>1520</v>
      </c>
      <c r="B781" s="19" t="s">
        <v>2269</v>
      </c>
      <c r="C781" s="21">
        <v>0</v>
      </c>
      <c r="D781" s="38">
        <v>0</v>
      </c>
      <c r="E781" s="21">
        <v>0</v>
      </c>
      <c r="F781" s="21">
        <v>0</v>
      </c>
      <c r="G781" s="38">
        <v>0</v>
      </c>
      <c r="H781" s="21">
        <v>0</v>
      </c>
      <c r="I781" s="21">
        <v>0</v>
      </c>
      <c r="J781" s="38">
        <v>0</v>
      </c>
      <c r="K781" s="44"/>
      <c r="L781" s="21">
        <v>0</v>
      </c>
      <c r="M781" s="38">
        <v>0</v>
      </c>
      <c r="N781" s="21">
        <v>0</v>
      </c>
      <c r="O781" s="21">
        <v>0</v>
      </c>
      <c r="P781" s="38">
        <v>0</v>
      </c>
      <c r="Q781" s="21">
        <v>0</v>
      </c>
      <c r="R781" s="21">
        <v>0</v>
      </c>
      <c r="S781" s="38">
        <v>0</v>
      </c>
      <c r="T781" s="138">
        <v>2</v>
      </c>
    </row>
    <row r="782" spans="1:20" ht="16.5" hidden="1" customHeight="1" x14ac:dyDescent="0.3">
      <c r="A782" s="19" t="s">
        <v>1521</v>
      </c>
      <c r="B782" s="19" t="s">
        <v>2270</v>
      </c>
      <c r="C782" s="21">
        <v>0</v>
      </c>
      <c r="D782" s="38">
        <v>0</v>
      </c>
      <c r="E782" s="21">
        <v>0</v>
      </c>
      <c r="F782" s="21">
        <v>0</v>
      </c>
      <c r="G782" s="38">
        <v>0</v>
      </c>
      <c r="H782" s="21">
        <v>0</v>
      </c>
      <c r="I782" s="21">
        <v>0</v>
      </c>
      <c r="J782" s="38">
        <v>0</v>
      </c>
      <c r="K782" s="44"/>
      <c r="L782" s="21">
        <v>0</v>
      </c>
      <c r="M782" s="38">
        <v>0</v>
      </c>
      <c r="N782" s="21">
        <v>0</v>
      </c>
      <c r="O782" s="21">
        <v>0</v>
      </c>
      <c r="P782" s="38">
        <v>0</v>
      </c>
      <c r="Q782" s="21">
        <v>0</v>
      </c>
      <c r="R782" s="21">
        <v>0</v>
      </c>
      <c r="S782" s="38">
        <v>0</v>
      </c>
      <c r="T782" s="138">
        <v>2</v>
      </c>
    </row>
    <row r="783" spans="1:20" ht="16.5" hidden="1" customHeight="1" x14ac:dyDescent="0.3">
      <c r="A783" s="19" t="s">
        <v>1522</v>
      </c>
      <c r="B783" s="19" t="s">
        <v>2271</v>
      </c>
      <c r="C783" s="21">
        <v>0</v>
      </c>
      <c r="D783" s="38">
        <v>0</v>
      </c>
      <c r="E783" s="21">
        <v>0</v>
      </c>
      <c r="F783" s="21">
        <v>0</v>
      </c>
      <c r="G783" s="38">
        <v>0</v>
      </c>
      <c r="H783" s="21">
        <v>0</v>
      </c>
      <c r="I783" s="21">
        <v>0</v>
      </c>
      <c r="J783" s="38">
        <v>0</v>
      </c>
      <c r="K783" s="44"/>
      <c r="L783" s="21">
        <v>0</v>
      </c>
      <c r="M783" s="38">
        <v>0</v>
      </c>
      <c r="N783" s="21">
        <v>0</v>
      </c>
      <c r="O783" s="21">
        <v>0</v>
      </c>
      <c r="P783" s="38">
        <v>0</v>
      </c>
      <c r="Q783" s="21">
        <v>0</v>
      </c>
      <c r="R783" s="21">
        <v>0</v>
      </c>
      <c r="S783" s="38">
        <v>0</v>
      </c>
      <c r="T783" s="138">
        <v>2</v>
      </c>
    </row>
    <row r="784" spans="1:20" ht="16.5" hidden="1" customHeight="1" x14ac:dyDescent="0.3">
      <c r="A784" s="19" t="s">
        <v>1523</v>
      </c>
      <c r="B784" s="19" t="s">
        <v>2272</v>
      </c>
      <c r="C784" s="21">
        <v>0</v>
      </c>
      <c r="D784" s="38">
        <v>0</v>
      </c>
      <c r="E784" s="21">
        <v>0</v>
      </c>
      <c r="F784" s="21">
        <v>0</v>
      </c>
      <c r="G784" s="38">
        <v>0</v>
      </c>
      <c r="H784" s="21">
        <v>0</v>
      </c>
      <c r="I784" s="21">
        <v>0</v>
      </c>
      <c r="J784" s="38">
        <v>0</v>
      </c>
      <c r="K784" s="44"/>
      <c r="L784" s="21">
        <v>0</v>
      </c>
      <c r="M784" s="38">
        <v>0</v>
      </c>
      <c r="N784" s="21">
        <v>0</v>
      </c>
      <c r="O784" s="21">
        <v>0</v>
      </c>
      <c r="P784" s="38">
        <v>0</v>
      </c>
      <c r="Q784" s="21">
        <v>0</v>
      </c>
      <c r="R784" s="21">
        <v>0</v>
      </c>
      <c r="S784" s="38">
        <v>0</v>
      </c>
      <c r="T784" s="138">
        <v>2</v>
      </c>
    </row>
    <row r="785" spans="1:20" ht="16.5" hidden="1" customHeight="1" x14ac:dyDescent="0.3">
      <c r="A785" s="19" t="s">
        <v>1524</v>
      </c>
      <c r="B785" s="19" t="s">
        <v>2273</v>
      </c>
      <c r="C785" s="21">
        <v>0</v>
      </c>
      <c r="D785" s="38">
        <v>0</v>
      </c>
      <c r="E785" s="21">
        <v>0</v>
      </c>
      <c r="F785" s="21">
        <v>0</v>
      </c>
      <c r="G785" s="38">
        <v>0</v>
      </c>
      <c r="H785" s="21">
        <v>0</v>
      </c>
      <c r="I785" s="21">
        <v>0</v>
      </c>
      <c r="J785" s="38">
        <v>0</v>
      </c>
      <c r="K785" s="44"/>
      <c r="L785" s="21">
        <v>0</v>
      </c>
      <c r="M785" s="38">
        <v>0</v>
      </c>
      <c r="N785" s="21">
        <v>0</v>
      </c>
      <c r="O785" s="21">
        <v>0</v>
      </c>
      <c r="P785" s="38">
        <v>0</v>
      </c>
      <c r="Q785" s="21">
        <v>0</v>
      </c>
      <c r="R785" s="21">
        <v>0</v>
      </c>
      <c r="S785" s="38">
        <v>0</v>
      </c>
      <c r="T785" s="138">
        <v>2</v>
      </c>
    </row>
    <row r="786" spans="1:20" ht="16.5" hidden="1" customHeight="1" x14ac:dyDescent="0.3">
      <c r="A786" s="19" t="s">
        <v>1525</v>
      </c>
      <c r="B786" s="19" t="s">
        <v>2274</v>
      </c>
      <c r="C786" s="21">
        <v>0</v>
      </c>
      <c r="D786" s="38">
        <v>0</v>
      </c>
      <c r="E786" s="21">
        <v>0</v>
      </c>
      <c r="F786" s="21">
        <v>0</v>
      </c>
      <c r="G786" s="38">
        <v>0</v>
      </c>
      <c r="H786" s="21">
        <v>0</v>
      </c>
      <c r="I786" s="21">
        <v>0</v>
      </c>
      <c r="J786" s="38">
        <v>0</v>
      </c>
      <c r="K786" s="44"/>
      <c r="L786" s="21">
        <v>0</v>
      </c>
      <c r="M786" s="38">
        <v>0</v>
      </c>
      <c r="N786" s="21">
        <v>0</v>
      </c>
      <c r="O786" s="21">
        <v>0</v>
      </c>
      <c r="P786" s="38">
        <v>0</v>
      </c>
      <c r="Q786" s="21">
        <v>0</v>
      </c>
      <c r="R786" s="21">
        <v>0</v>
      </c>
      <c r="S786" s="38">
        <v>0</v>
      </c>
      <c r="T786" s="138">
        <v>2</v>
      </c>
    </row>
    <row r="787" spans="1:20" ht="16.5" hidden="1" customHeight="1" x14ac:dyDescent="0.3">
      <c r="A787" s="19" t="s">
        <v>1526</v>
      </c>
      <c r="B787" s="19" t="s">
        <v>2275</v>
      </c>
      <c r="C787" s="21">
        <v>0</v>
      </c>
      <c r="D787" s="38">
        <v>0</v>
      </c>
      <c r="E787" s="21">
        <v>0</v>
      </c>
      <c r="F787" s="21">
        <v>0</v>
      </c>
      <c r="G787" s="38">
        <v>0</v>
      </c>
      <c r="H787" s="21">
        <v>0</v>
      </c>
      <c r="I787" s="21">
        <v>0</v>
      </c>
      <c r="J787" s="38">
        <v>0</v>
      </c>
      <c r="K787" s="44"/>
      <c r="L787" s="21">
        <v>0</v>
      </c>
      <c r="M787" s="38">
        <v>0</v>
      </c>
      <c r="N787" s="21">
        <v>0</v>
      </c>
      <c r="O787" s="21">
        <v>0</v>
      </c>
      <c r="P787" s="38">
        <v>0</v>
      </c>
      <c r="Q787" s="21">
        <v>0</v>
      </c>
      <c r="R787" s="21">
        <v>0</v>
      </c>
      <c r="S787" s="38">
        <v>0</v>
      </c>
      <c r="T787" s="138">
        <v>2</v>
      </c>
    </row>
    <row r="788" spans="1:20" ht="16.5" hidden="1" customHeight="1" x14ac:dyDescent="0.3">
      <c r="A788" s="19" t="s">
        <v>1527</v>
      </c>
      <c r="B788" s="19" t="s">
        <v>2276</v>
      </c>
      <c r="C788" s="21">
        <v>0</v>
      </c>
      <c r="D788" s="38">
        <v>0</v>
      </c>
      <c r="E788" s="21">
        <v>0</v>
      </c>
      <c r="F788" s="21">
        <v>0</v>
      </c>
      <c r="G788" s="38">
        <v>0</v>
      </c>
      <c r="H788" s="21">
        <v>0</v>
      </c>
      <c r="I788" s="21">
        <v>0</v>
      </c>
      <c r="J788" s="38">
        <v>0</v>
      </c>
      <c r="K788" s="44"/>
      <c r="L788" s="21">
        <v>0</v>
      </c>
      <c r="M788" s="38">
        <v>0</v>
      </c>
      <c r="N788" s="21">
        <v>0</v>
      </c>
      <c r="O788" s="21">
        <v>0</v>
      </c>
      <c r="P788" s="38">
        <v>0</v>
      </c>
      <c r="Q788" s="21">
        <v>0</v>
      </c>
      <c r="R788" s="21">
        <v>0</v>
      </c>
      <c r="S788" s="38">
        <v>0</v>
      </c>
      <c r="T788" s="138">
        <v>2</v>
      </c>
    </row>
    <row r="789" spans="1:20" ht="16.5" hidden="1" customHeight="1" x14ac:dyDescent="0.3">
      <c r="A789" s="19" t="s">
        <v>1528</v>
      </c>
      <c r="B789" s="19" t="s">
        <v>2277</v>
      </c>
      <c r="C789" s="21">
        <v>0</v>
      </c>
      <c r="D789" s="38">
        <v>0</v>
      </c>
      <c r="E789" s="21">
        <v>0</v>
      </c>
      <c r="F789" s="21">
        <v>0</v>
      </c>
      <c r="G789" s="38">
        <v>0</v>
      </c>
      <c r="H789" s="21">
        <v>0</v>
      </c>
      <c r="I789" s="21">
        <v>0</v>
      </c>
      <c r="J789" s="38">
        <v>0</v>
      </c>
      <c r="K789" s="44"/>
      <c r="L789" s="21">
        <v>0</v>
      </c>
      <c r="M789" s="38">
        <v>0</v>
      </c>
      <c r="N789" s="21">
        <v>0</v>
      </c>
      <c r="O789" s="21">
        <v>0</v>
      </c>
      <c r="P789" s="38">
        <v>0</v>
      </c>
      <c r="Q789" s="21">
        <v>0</v>
      </c>
      <c r="R789" s="21">
        <v>0</v>
      </c>
      <c r="S789" s="38">
        <v>0</v>
      </c>
      <c r="T789" s="138">
        <v>2</v>
      </c>
    </row>
    <row r="790" spans="1:20" ht="16.5" hidden="1" customHeight="1" x14ac:dyDescent="0.3">
      <c r="A790" s="19" t="s">
        <v>1529</v>
      </c>
      <c r="B790" s="19" t="s">
        <v>2278</v>
      </c>
      <c r="C790" s="41">
        <v>0</v>
      </c>
      <c r="D790" s="38">
        <v>0</v>
      </c>
      <c r="E790" s="41">
        <v>0</v>
      </c>
      <c r="F790" s="41">
        <v>0</v>
      </c>
      <c r="G790" s="38">
        <v>0</v>
      </c>
      <c r="H790" s="41">
        <v>0</v>
      </c>
      <c r="I790" s="41">
        <v>0</v>
      </c>
      <c r="J790" s="38">
        <v>0</v>
      </c>
      <c r="K790" s="44"/>
      <c r="L790" s="41">
        <v>0</v>
      </c>
      <c r="M790" s="38">
        <v>0</v>
      </c>
      <c r="N790" s="41">
        <v>0</v>
      </c>
      <c r="O790" s="41">
        <v>0</v>
      </c>
      <c r="P790" s="38">
        <v>0</v>
      </c>
      <c r="Q790" s="41">
        <v>0</v>
      </c>
      <c r="R790" s="41">
        <v>0</v>
      </c>
      <c r="S790" s="38">
        <v>0</v>
      </c>
      <c r="T790" s="138">
        <v>2</v>
      </c>
    </row>
    <row r="791" spans="1:20" ht="16.5" hidden="1" customHeight="1" x14ac:dyDescent="0.3">
      <c r="B791" s="19" t="s">
        <v>698</v>
      </c>
      <c r="C791" s="45">
        <v>0</v>
      </c>
      <c r="D791" s="38">
        <v>0</v>
      </c>
      <c r="E791" s="45">
        <v>0</v>
      </c>
      <c r="F791" s="45">
        <v>0</v>
      </c>
      <c r="G791" s="38">
        <v>0</v>
      </c>
      <c r="H791" s="45">
        <v>0</v>
      </c>
      <c r="I791" s="45">
        <v>0</v>
      </c>
      <c r="J791" s="38">
        <v>0</v>
      </c>
      <c r="K791" s="44"/>
      <c r="L791" s="45">
        <v>0</v>
      </c>
      <c r="M791" s="38">
        <v>0</v>
      </c>
      <c r="N791" s="45">
        <v>0</v>
      </c>
      <c r="O791" s="45">
        <v>0</v>
      </c>
      <c r="P791" s="38">
        <v>0</v>
      </c>
      <c r="Q791" s="45">
        <v>0</v>
      </c>
      <c r="R791" s="45">
        <v>0</v>
      </c>
      <c r="S791" s="38">
        <v>0</v>
      </c>
      <c r="T791" s="138">
        <v>2</v>
      </c>
    </row>
    <row r="792" spans="1:20" ht="16.5" hidden="1" customHeight="1" x14ac:dyDescent="0.3">
      <c r="B792" s="19" t="s">
        <v>699</v>
      </c>
      <c r="C792" s="41">
        <v>0</v>
      </c>
      <c r="D792" s="38">
        <v>0</v>
      </c>
      <c r="E792" s="41">
        <v>0</v>
      </c>
      <c r="F792" s="41">
        <v>0</v>
      </c>
      <c r="G792" s="38">
        <v>0</v>
      </c>
      <c r="H792" s="41">
        <v>0</v>
      </c>
      <c r="I792" s="41">
        <v>0</v>
      </c>
      <c r="J792" s="38">
        <v>0</v>
      </c>
      <c r="K792" s="44"/>
      <c r="L792" s="41">
        <v>0</v>
      </c>
      <c r="M792" s="38">
        <v>0</v>
      </c>
      <c r="N792" s="41">
        <v>0</v>
      </c>
      <c r="O792" s="41">
        <v>0</v>
      </c>
      <c r="P792" s="38">
        <v>0</v>
      </c>
      <c r="Q792" s="41">
        <v>0</v>
      </c>
      <c r="R792" s="41">
        <v>0</v>
      </c>
      <c r="S792" s="38">
        <v>0</v>
      </c>
      <c r="T792" s="138">
        <v>2</v>
      </c>
    </row>
    <row r="793" spans="1:20" ht="16.5" hidden="1" customHeight="1" x14ac:dyDescent="0.3">
      <c r="B793" s="19" t="s">
        <v>1452</v>
      </c>
      <c r="C793" s="21">
        <v>0</v>
      </c>
      <c r="D793" s="38">
        <v>0</v>
      </c>
      <c r="E793" s="21">
        <v>0</v>
      </c>
      <c r="F793" s="21">
        <v>0</v>
      </c>
      <c r="G793" s="38">
        <v>0</v>
      </c>
      <c r="H793" s="21">
        <v>0</v>
      </c>
      <c r="I793" s="21">
        <v>0</v>
      </c>
      <c r="J793" s="38">
        <v>0</v>
      </c>
      <c r="K793" s="44"/>
      <c r="L793" s="21">
        <v>0</v>
      </c>
      <c r="M793" s="38">
        <v>0</v>
      </c>
      <c r="N793" s="21">
        <v>0</v>
      </c>
      <c r="O793" s="21">
        <v>0</v>
      </c>
      <c r="P793" s="38">
        <v>0</v>
      </c>
      <c r="Q793" s="21">
        <v>0</v>
      </c>
      <c r="R793" s="21">
        <v>0</v>
      </c>
      <c r="S793" s="38">
        <v>0</v>
      </c>
      <c r="T793" s="138">
        <v>2</v>
      </c>
    </row>
    <row r="794" spans="1:20" ht="16.5" hidden="1" customHeight="1" x14ac:dyDescent="0.3">
      <c r="C794" s="21"/>
      <c r="D794" s="38"/>
      <c r="E794" s="21"/>
      <c r="F794" s="21"/>
      <c r="G794" s="38"/>
      <c r="H794" s="21"/>
      <c r="I794" s="21"/>
      <c r="J794" s="38"/>
      <c r="K794" s="44"/>
      <c r="L794" s="21"/>
      <c r="M794" s="38"/>
      <c r="N794" s="21"/>
      <c r="O794" s="21"/>
      <c r="P794" s="38"/>
      <c r="Q794" s="21"/>
      <c r="R794" s="21"/>
      <c r="S794" s="38"/>
      <c r="T794" s="138">
        <v>2</v>
      </c>
    </row>
    <row r="795" spans="1:20" ht="16.5" customHeight="1" x14ac:dyDescent="0.35">
      <c r="B795" s="30" t="s">
        <v>702</v>
      </c>
      <c r="C795" s="21"/>
      <c r="D795" s="43"/>
      <c r="E795" s="21"/>
      <c r="F795" s="21"/>
      <c r="G795" s="43"/>
      <c r="H795" s="21"/>
      <c r="I795" s="21"/>
      <c r="J795" s="55"/>
      <c r="K795" s="44"/>
      <c r="L795" s="21"/>
      <c r="M795" s="43"/>
      <c r="N795" s="21"/>
      <c r="O795" s="21"/>
      <c r="P795" s="43"/>
      <c r="Q795" s="21"/>
      <c r="R795" s="21"/>
      <c r="S795" s="55"/>
      <c r="T795" s="138">
        <v>1</v>
      </c>
    </row>
    <row r="796" spans="1:20" ht="16.5" hidden="1" customHeight="1" x14ac:dyDescent="0.3">
      <c r="A796" s="19" t="s">
        <v>703</v>
      </c>
      <c r="B796" s="19" t="s">
        <v>2279</v>
      </c>
      <c r="C796" s="21">
        <v>0</v>
      </c>
      <c r="D796" s="55">
        <v>0</v>
      </c>
      <c r="E796" s="21">
        <v>0</v>
      </c>
      <c r="F796" s="21">
        <v>0</v>
      </c>
      <c r="G796" s="55">
        <v>0</v>
      </c>
      <c r="H796" s="21">
        <v>0</v>
      </c>
      <c r="I796" s="21">
        <v>0</v>
      </c>
      <c r="J796" s="55">
        <v>0</v>
      </c>
      <c r="K796" s="44"/>
      <c r="L796" s="21">
        <v>0</v>
      </c>
      <c r="M796" s="55">
        <v>0</v>
      </c>
      <c r="N796" s="21">
        <v>0</v>
      </c>
      <c r="O796" s="21">
        <v>0</v>
      </c>
      <c r="P796" s="55">
        <v>0</v>
      </c>
      <c r="Q796" s="21">
        <v>0</v>
      </c>
      <c r="R796" s="21">
        <v>0</v>
      </c>
      <c r="S796" s="55">
        <v>0</v>
      </c>
      <c r="T796" s="138">
        <v>2</v>
      </c>
    </row>
    <row r="797" spans="1:20" ht="16.5" customHeight="1" x14ac:dyDescent="0.3">
      <c r="A797" s="19" t="s">
        <v>705</v>
      </c>
      <c r="B797" s="19" t="s">
        <v>2281</v>
      </c>
      <c r="C797" s="21">
        <v>0</v>
      </c>
      <c r="D797" s="55">
        <v>0</v>
      </c>
      <c r="E797" s="21">
        <v>0</v>
      </c>
      <c r="F797" s="21">
        <v>0</v>
      </c>
      <c r="G797" s="55">
        <v>0</v>
      </c>
      <c r="H797" s="21">
        <v>0</v>
      </c>
      <c r="I797" s="21">
        <v>0</v>
      </c>
      <c r="J797" s="55">
        <v>0</v>
      </c>
      <c r="K797" s="44"/>
      <c r="L797" s="21">
        <v>200</v>
      </c>
      <c r="M797" s="55">
        <v>7.8385263570448747E-3</v>
      </c>
      <c r="N797" s="21">
        <v>0</v>
      </c>
      <c r="O797" s="21">
        <v>200</v>
      </c>
      <c r="P797" s="55">
        <v>0</v>
      </c>
      <c r="Q797" s="21">
        <v>0</v>
      </c>
      <c r="R797" s="21">
        <v>200</v>
      </c>
      <c r="S797" s="55">
        <v>0</v>
      </c>
      <c r="T797" s="138">
        <v>1</v>
      </c>
    </row>
    <row r="798" spans="1:20" ht="16.5" customHeight="1" x14ac:dyDescent="0.3">
      <c r="A798" s="19" t="s">
        <v>706</v>
      </c>
      <c r="B798" s="19" t="s">
        <v>2282</v>
      </c>
      <c r="C798" s="21">
        <v>677.58</v>
      </c>
      <c r="D798" s="55">
        <v>0.36060670569451836</v>
      </c>
      <c r="E798" s="21">
        <v>138</v>
      </c>
      <c r="F798" s="21">
        <v>539.58000000000004</v>
      </c>
      <c r="G798" s="55">
        <v>6.9767441860465115E-2</v>
      </c>
      <c r="H798" s="21">
        <v>7351.82</v>
      </c>
      <c r="I798" s="21">
        <v>-6674.24</v>
      </c>
      <c r="J798" s="55">
        <v>7.5326024590163936</v>
      </c>
      <c r="K798" s="44"/>
      <c r="L798" s="21">
        <v>19200.53</v>
      </c>
      <c r="M798" s="55">
        <v>0.75251930237115416</v>
      </c>
      <c r="N798" s="21">
        <v>1617</v>
      </c>
      <c r="O798" s="21">
        <v>17583.53</v>
      </c>
      <c r="P798" s="55">
        <v>6.056406606989026E-2</v>
      </c>
      <c r="Q798" s="21">
        <v>13832.630000000001</v>
      </c>
      <c r="R798" s="21">
        <v>5367.8999999999978</v>
      </c>
      <c r="S798" s="55">
        <v>0.98677628763018987</v>
      </c>
      <c r="T798" s="138">
        <v>1</v>
      </c>
    </row>
    <row r="799" spans="1:20" ht="16.5" hidden="1" customHeight="1" x14ac:dyDescent="0.3">
      <c r="A799" s="19" t="s">
        <v>704</v>
      </c>
      <c r="B799" s="19" t="s">
        <v>2280</v>
      </c>
      <c r="C799" s="21">
        <v>0</v>
      </c>
      <c r="D799" s="55">
        <v>0</v>
      </c>
      <c r="E799" s="21">
        <v>0</v>
      </c>
      <c r="F799" s="21">
        <v>0</v>
      </c>
      <c r="G799" s="55">
        <v>0</v>
      </c>
      <c r="H799" s="21">
        <v>0</v>
      </c>
      <c r="I799" s="21">
        <v>0</v>
      </c>
      <c r="J799" s="55">
        <v>0</v>
      </c>
      <c r="K799" s="44"/>
      <c r="L799" s="21">
        <v>0</v>
      </c>
      <c r="M799" s="55">
        <v>0</v>
      </c>
      <c r="N799" s="21">
        <v>0</v>
      </c>
      <c r="O799" s="21">
        <v>0</v>
      </c>
      <c r="P799" s="55">
        <v>0</v>
      </c>
      <c r="Q799" s="21">
        <v>0</v>
      </c>
      <c r="R799" s="21">
        <v>0</v>
      </c>
      <c r="S799" s="55">
        <v>0</v>
      </c>
      <c r="T799" s="138">
        <v>2</v>
      </c>
    </row>
    <row r="800" spans="1:20" ht="16.5" hidden="1" customHeight="1" x14ac:dyDescent="0.3">
      <c r="A800" s="19" t="s">
        <v>2283</v>
      </c>
      <c r="B800" s="19" t="s">
        <v>2284</v>
      </c>
      <c r="C800" s="21">
        <v>0</v>
      </c>
      <c r="D800" s="55">
        <v>0</v>
      </c>
      <c r="E800" s="21">
        <v>0</v>
      </c>
      <c r="F800" s="21">
        <v>0</v>
      </c>
      <c r="G800" s="55">
        <v>0</v>
      </c>
      <c r="H800" s="21">
        <v>0</v>
      </c>
      <c r="I800" s="21">
        <v>0</v>
      </c>
      <c r="J800" s="55">
        <v>0</v>
      </c>
      <c r="K800" s="44"/>
      <c r="L800" s="21">
        <v>0</v>
      </c>
      <c r="M800" s="55">
        <v>0</v>
      </c>
      <c r="N800" s="21">
        <v>0</v>
      </c>
      <c r="O800" s="21">
        <v>0</v>
      </c>
      <c r="P800" s="55">
        <v>0</v>
      </c>
      <c r="Q800" s="21">
        <v>0</v>
      </c>
      <c r="R800" s="21">
        <v>0</v>
      </c>
      <c r="S800" s="55">
        <v>0</v>
      </c>
      <c r="T800" s="138">
        <v>2</v>
      </c>
    </row>
    <row r="801" spans="1:20" ht="16.5" customHeight="1" x14ac:dyDescent="0.3">
      <c r="A801" s="19" t="s">
        <v>707</v>
      </c>
      <c r="B801" s="19" t="s">
        <v>2285</v>
      </c>
      <c r="C801" s="21">
        <v>4141.66</v>
      </c>
      <c r="D801" s="55">
        <v>2.2041830761043109</v>
      </c>
      <c r="E801" s="21">
        <v>3462</v>
      </c>
      <c r="F801" s="21">
        <v>679.65999999999985</v>
      </c>
      <c r="G801" s="55">
        <v>1.750252780586451</v>
      </c>
      <c r="H801" s="21">
        <v>1730.22</v>
      </c>
      <c r="I801" s="21">
        <v>2411.4399999999996</v>
      </c>
      <c r="J801" s="55">
        <v>1.772766393442623</v>
      </c>
      <c r="K801" s="44"/>
      <c r="L801" s="21">
        <v>45214.53</v>
      </c>
      <c r="M801" s="55">
        <v>1.7720764256319812</v>
      </c>
      <c r="N801" s="21">
        <v>46726</v>
      </c>
      <c r="O801" s="21">
        <v>-1511.4700000000012</v>
      </c>
      <c r="P801" s="55">
        <v>1.7501030001123639</v>
      </c>
      <c r="Q801" s="21">
        <v>30989.480000000003</v>
      </c>
      <c r="R801" s="21">
        <v>14225.049999999996</v>
      </c>
      <c r="S801" s="55">
        <v>2.2106919674703955</v>
      </c>
      <c r="T801" s="138">
        <v>1</v>
      </c>
    </row>
    <row r="802" spans="1:20" ht="16.5" customHeight="1" x14ac:dyDescent="0.3">
      <c r="A802" s="19" t="s">
        <v>708</v>
      </c>
      <c r="B802" s="19" t="s">
        <v>2286</v>
      </c>
      <c r="C802" s="21">
        <v>103</v>
      </c>
      <c r="D802" s="55">
        <v>5.4816391697711547E-2</v>
      </c>
      <c r="E802" s="21">
        <v>119</v>
      </c>
      <c r="F802" s="21">
        <v>-16</v>
      </c>
      <c r="G802" s="55">
        <v>6.0161779575328617E-2</v>
      </c>
      <c r="H802" s="21">
        <v>42</v>
      </c>
      <c r="I802" s="21">
        <v>61</v>
      </c>
      <c r="J802" s="55">
        <v>4.3032786885245901E-2</v>
      </c>
      <c r="K802" s="44"/>
      <c r="L802" s="21">
        <v>2261.75</v>
      </c>
      <c r="M802" s="55">
        <v>8.8643934940231234E-2</v>
      </c>
      <c r="N802" s="21">
        <v>1603</v>
      </c>
      <c r="O802" s="21">
        <v>658.75</v>
      </c>
      <c r="P802" s="55">
        <v>6.003970186149294E-2</v>
      </c>
      <c r="Q802" s="21">
        <v>1567</v>
      </c>
      <c r="R802" s="21">
        <v>694.75</v>
      </c>
      <c r="S802" s="55">
        <v>0.11178484805250392</v>
      </c>
      <c r="T802" s="138">
        <v>1</v>
      </c>
    </row>
    <row r="803" spans="1:20" ht="16.5" hidden="1" customHeight="1" x14ac:dyDescent="0.3">
      <c r="A803" s="19" t="s">
        <v>709</v>
      </c>
      <c r="B803" s="19" t="s">
        <v>2287</v>
      </c>
      <c r="C803" s="21">
        <v>0</v>
      </c>
      <c r="D803" s="55">
        <v>0</v>
      </c>
      <c r="E803" s="21">
        <v>0</v>
      </c>
      <c r="F803" s="21">
        <v>0</v>
      </c>
      <c r="G803" s="55">
        <v>0</v>
      </c>
      <c r="H803" s="21">
        <v>0</v>
      </c>
      <c r="I803" s="21">
        <v>0</v>
      </c>
      <c r="J803" s="55">
        <v>0</v>
      </c>
      <c r="K803" s="44"/>
      <c r="L803" s="21">
        <v>0</v>
      </c>
      <c r="M803" s="55">
        <v>0</v>
      </c>
      <c r="N803" s="21">
        <v>0</v>
      </c>
      <c r="O803" s="21">
        <v>0</v>
      </c>
      <c r="P803" s="55">
        <v>0</v>
      </c>
      <c r="Q803" s="21">
        <v>0</v>
      </c>
      <c r="R803" s="21">
        <v>0</v>
      </c>
      <c r="S803" s="55">
        <v>0</v>
      </c>
      <c r="T803" s="138">
        <v>2</v>
      </c>
    </row>
    <row r="804" spans="1:20" ht="16.5" hidden="1" customHeight="1" x14ac:dyDescent="0.3">
      <c r="A804" s="19" t="s">
        <v>710</v>
      </c>
      <c r="B804" s="19" t="s">
        <v>2288</v>
      </c>
      <c r="C804" s="21">
        <v>0</v>
      </c>
      <c r="D804" s="55">
        <v>0</v>
      </c>
      <c r="E804" s="21">
        <v>0</v>
      </c>
      <c r="F804" s="21">
        <v>0</v>
      </c>
      <c r="G804" s="55">
        <v>0</v>
      </c>
      <c r="H804" s="21">
        <v>0</v>
      </c>
      <c r="I804" s="21">
        <v>0</v>
      </c>
      <c r="J804" s="55">
        <v>0</v>
      </c>
      <c r="K804" s="44"/>
      <c r="L804" s="21">
        <v>0</v>
      </c>
      <c r="M804" s="55">
        <v>0</v>
      </c>
      <c r="N804" s="21">
        <v>0</v>
      </c>
      <c r="O804" s="21">
        <v>0</v>
      </c>
      <c r="P804" s="55">
        <v>0</v>
      </c>
      <c r="Q804" s="21">
        <v>0</v>
      </c>
      <c r="R804" s="21">
        <v>0</v>
      </c>
      <c r="S804" s="55">
        <v>0</v>
      </c>
      <c r="T804" s="138">
        <v>2</v>
      </c>
    </row>
    <row r="805" spans="1:20" ht="16.5" customHeight="1" x14ac:dyDescent="0.3">
      <c r="A805" s="19" t="s">
        <v>711</v>
      </c>
      <c r="B805" s="19" t="s">
        <v>2289</v>
      </c>
      <c r="C805" s="21">
        <v>103.95</v>
      </c>
      <c r="D805" s="55">
        <v>5.5321979776476848E-2</v>
      </c>
      <c r="E805" s="21">
        <v>58</v>
      </c>
      <c r="F805" s="21">
        <v>45.95</v>
      </c>
      <c r="G805" s="55">
        <v>2.9322548028311426E-2</v>
      </c>
      <c r="H805" s="21">
        <v>0</v>
      </c>
      <c r="I805" s="21">
        <v>103.95</v>
      </c>
      <c r="J805" s="55">
        <v>0</v>
      </c>
      <c r="K805" s="44"/>
      <c r="L805" s="21">
        <v>2342.2199999999998</v>
      </c>
      <c r="M805" s="55">
        <v>9.1797766019988236E-2</v>
      </c>
      <c r="N805" s="21">
        <v>919</v>
      </c>
      <c r="O805" s="21">
        <v>1423.2199999999998</v>
      </c>
      <c r="P805" s="55">
        <v>3.4420764822652536E-2</v>
      </c>
      <c r="Q805" s="21">
        <v>562.85</v>
      </c>
      <c r="R805" s="21">
        <v>1779.37</v>
      </c>
      <c r="S805" s="55">
        <v>4.0151947496076472E-2</v>
      </c>
      <c r="T805" s="138">
        <v>1</v>
      </c>
    </row>
    <row r="806" spans="1:20" ht="16.5" customHeight="1" x14ac:dyDescent="0.3">
      <c r="A806" s="19" t="s">
        <v>712</v>
      </c>
      <c r="B806" s="19" t="s">
        <v>2290</v>
      </c>
      <c r="C806" s="21">
        <v>0</v>
      </c>
      <c r="D806" s="55">
        <v>0</v>
      </c>
      <c r="E806" s="21">
        <v>0</v>
      </c>
      <c r="F806" s="21">
        <v>0</v>
      </c>
      <c r="G806" s="55">
        <v>0</v>
      </c>
      <c r="H806" s="21">
        <v>0</v>
      </c>
      <c r="I806" s="21">
        <v>0</v>
      </c>
      <c r="J806" s="55">
        <v>0</v>
      </c>
      <c r="K806" s="44"/>
      <c r="L806" s="21">
        <v>235</v>
      </c>
      <c r="M806" s="55">
        <v>9.2102684695277281E-3</v>
      </c>
      <c r="N806" s="21">
        <v>225</v>
      </c>
      <c r="O806" s="21">
        <v>10</v>
      </c>
      <c r="P806" s="55">
        <v>8.4272819206711869E-3</v>
      </c>
      <c r="Q806" s="21">
        <v>210</v>
      </c>
      <c r="R806" s="21">
        <v>25</v>
      </c>
      <c r="S806" s="55">
        <v>1.4980739049793123E-2</v>
      </c>
      <c r="T806" s="138">
        <v>1</v>
      </c>
    </row>
    <row r="807" spans="1:20" ht="16.5" hidden="1" customHeight="1" x14ac:dyDescent="0.3">
      <c r="A807" s="19" t="s">
        <v>713</v>
      </c>
      <c r="B807" s="19" t="s">
        <v>2291</v>
      </c>
      <c r="C807" s="21">
        <v>0</v>
      </c>
      <c r="D807" s="55">
        <v>0</v>
      </c>
      <c r="E807" s="21">
        <v>0</v>
      </c>
      <c r="F807" s="21">
        <v>0</v>
      </c>
      <c r="G807" s="55">
        <v>0</v>
      </c>
      <c r="H807" s="21">
        <v>0</v>
      </c>
      <c r="I807" s="21">
        <v>0</v>
      </c>
      <c r="J807" s="55">
        <v>0</v>
      </c>
      <c r="K807" s="44"/>
      <c r="L807" s="21">
        <v>0</v>
      </c>
      <c r="M807" s="55">
        <v>0</v>
      </c>
      <c r="N807" s="21">
        <v>0</v>
      </c>
      <c r="O807" s="21">
        <v>0</v>
      </c>
      <c r="P807" s="55">
        <v>0</v>
      </c>
      <c r="Q807" s="21">
        <v>0</v>
      </c>
      <c r="R807" s="21">
        <v>0</v>
      </c>
      <c r="S807" s="55">
        <v>0</v>
      </c>
      <c r="T807" s="138">
        <v>2</v>
      </c>
    </row>
    <row r="808" spans="1:20" ht="16.5" hidden="1" customHeight="1" x14ac:dyDescent="0.3">
      <c r="A808" s="19" t="s">
        <v>714</v>
      </c>
      <c r="B808" s="19" t="s">
        <v>2292</v>
      </c>
      <c r="C808" s="21">
        <v>0</v>
      </c>
      <c r="D808" s="55">
        <v>0</v>
      </c>
      <c r="E808" s="21">
        <v>0</v>
      </c>
      <c r="F808" s="21">
        <v>0</v>
      </c>
      <c r="G808" s="55">
        <v>0</v>
      </c>
      <c r="H808" s="21">
        <v>0</v>
      </c>
      <c r="I808" s="21">
        <v>0</v>
      </c>
      <c r="J808" s="55">
        <v>0</v>
      </c>
      <c r="K808" s="44"/>
      <c r="L808" s="21">
        <v>0</v>
      </c>
      <c r="M808" s="55">
        <v>0</v>
      </c>
      <c r="N808" s="21">
        <v>0</v>
      </c>
      <c r="O808" s="21">
        <v>0</v>
      </c>
      <c r="P808" s="55">
        <v>0</v>
      </c>
      <c r="Q808" s="21">
        <v>0</v>
      </c>
      <c r="R808" s="21">
        <v>0</v>
      </c>
      <c r="S808" s="55">
        <v>0</v>
      </c>
      <c r="T808" s="138">
        <v>2</v>
      </c>
    </row>
    <row r="809" spans="1:20" ht="16.5" customHeight="1" x14ac:dyDescent="0.3">
      <c r="A809" s="19" t="s">
        <v>715</v>
      </c>
      <c r="B809" s="19" t="s">
        <v>1783</v>
      </c>
      <c r="C809" s="21">
        <v>11097.56</v>
      </c>
      <c r="D809" s="55">
        <v>5.9060989888238424</v>
      </c>
      <c r="E809" s="21">
        <v>29</v>
      </c>
      <c r="F809" s="21">
        <v>11068.56</v>
      </c>
      <c r="G809" s="55">
        <v>1.4661274014155713E-2</v>
      </c>
      <c r="H809" s="21">
        <v>135</v>
      </c>
      <c r="I809" s="21">
        <v>10962.56</v>
      </c>
      <c r="J809" s="55">
        <v>0.13831967213114754</v>
      </c>
      <c r="K809" s="44"/>
      <c r="L809" s="21">
        <v>75287.51999999999</v>
      </c>
      <c r="M809" s="55">
        <v>2.9507160493827156</v>
      </c>
      <c r="N809" s="21">
        <v>691</v>
      </c>
      <c r="O809" s="21">
        <v>74596.51999999999</v>
      </c>
      <c r="P809" s="55">
        <v>2.5881119143039064E-2</v>
      </c>
      <c r="Q809" s="21">
        <v>674.9</v>
      </c>
      <c r="R809" s="21">
        <v>74612.62</v>
      </c>
      <c r="S809" s="55">
        <v>4.814524183193037E-2</v>
      </c>
      <c r="T809" s="138">
        <v>1</v>
      </c>
    </row>
    <row r="810" spans="1:20" ht="16.5" hidden="1" customHeight="1" x14ac:dyDescent="0.3">
      <c r="A810" s="19" t="s">
        <v>716</v>
      </c>
      <c r="B810" s="19" t="s">
        <v>2293</v>
      </c>
      <c r="C810" s="21">
        <v>0</v>
      </c>
      <c r="D810" s="55">
        <v>0</v>
      </c>
      <c r="E810" s="21">
        <v>0</v>
      </c>
      <c r="F810" s="21">
        <v>0</v>
      </c>
      <c r="G810" s="55">
        <v>0</v>
      </c>
      <c r="H810" s="21">
        <v>0</v>
      </c>
      <c r="I810" s="21">
        <v>0</v>
      </c>
      <c r="J810" s="55">
        <v>0</v>
      </c>
      <c r="K810" s="44"/>
      <c r="L810" s="21">
        <v>0</v>
      </c>
      <c r="M810" s="55">
        <v>0</v>
      </c>
      <c r="N810" s="21">
        <v>0</v>
      </c>
      <c r="O810" s="21">
        <v>0</v>
      </c>
      <c r="P810" s="55">
        <v>0</v>
      </c>
      <c r="Q810" s="21">
        <v>0</v>
      </c>
      <c r="R810" s="21">
        <v>0</v>
      </c>
      <c r="S810" s="55">
        <v>0</v>
      </c>
      <c r="T810" s="138">
        <v>2</v>
      </c>
    </row>
    <row r="811" spans="1:20" ht="16.5" hidden="1" customHeight="1" x14ac:dyDescent="0.3">
      <c r="A811" s="19" t="s">
        <v>717</v>
      </c>
      <c r="B811" s="19" t="s">
        <v>1784</v>
      </c>
      <c r="C811" s="21">
        <v>0</v>
      </c>
      <c r="D811" s="55">
        <v>0</v>
      </c>
      <c r="E811" s="21">
        <v>0</v>
      </c>
      <c r="F811" s="21">
        <v>0</v>
      </c>
      <c r="G811" s="55">
        <v>0</v>
      </c>
      <c r="H811" s="21">
        <v>0</v>
      </c>
      <c r="I811" s="21">
        <v>0</v>
      </c>
      <c r="J811" s="55">
        <v>0</v>
      </c>
      <c r="K811" s="44"/>
      <c r="L811" s="21">
        <v>0</v>
      </c>
      <c r="M811" s="55">
        <v>0</v>
      </c>
      <c r="N811" s="21">
        <v>0</v>
      </c>
      <c r="O811" s="21">
        <v>0</v>
      </c>
      <c r="P811" s="55">
        <v>0</v>
      </c>
      <c r="Q811" s="21">
        <v>0</v>
      </c>
      <c r="R811" s="21">
        <v>0</v>
      </c>
      <c r="S811" s="55">
        <v>0</v>
      </c>
      <c r="T811" s="138">
        <v>2</v>
      </c>
    </row>
    <row r="812" spans="1:20" ht="16.5" hidden="1" customHeight="1" x14ac:dyDescent="0.3">
      <c r="A812" s="19" t="s">
        <v>719</v>
      </c>
      <c r="B812" s="19" t="s">
        <v>2295</v>
      </c>
      <c r="C812" s="21">
        <v>0</v>
      </c>
      <c r="D812" s="55">
        <v>0</v>
      </c>
      <c r="E812" s="21">
        <v>0</v>
      </c>
      <c r="F812" s="21">
        <v>0</v>
      </c>
      <c r="G812" s="55">
        <v>0</v>
      </c>
      <c r="H812" s="21">
        <v>0</v>
      </c>
      <c r="I812" s="21">
        <v>0</v>
      </c>
      <c r="J812" s="55">
        <v>0</v>
      </c>
      <c r="K812" s="44"/>
      <c r="L812" s="21">
        <v>0</v>
      </c>
      <c r="M812" s="55">
        <v>0</v>
      </c>
      <c r="N812" s="21">
        <v>0</v>
      </c>
      <c r="O812" s="21">
        <v>0</v>
      </c>
      <c r="P812" s="55">
        <v>0</v>
      </c>
      <c r="Q812" s="21">
        <v>0</v>
      </c>
      <c r="R812" s="21">
        <v>0</v>
      </c>
      <c r="S812" s="55">
        <v>0</v>
      </c>
      <c r="T812" s="138">
        <v>2</v>
      </c>
    </row>
    <row r="813" spans="1:20" ht="16.5" hidden="1" customHeight="1" x14ac:dyDescent="0.3">
      <c r="A813" s="19" t="s">
        <v>720</v>
      </c>
      <c r="B813" s="19" t="s">
        <v>2296</v>
      </c>
      <c r="C813" s="21">
        <v>0</v>
      </c>
      <c r="D813" s="55">
        <v>0</v>
      </c>
      <c r="E813" s="21">
        <v>0</v>
      </c>
      <c r="F813" s="21">
        <v>0</v>
      </c>
      <c r="G813" s="55">
        <v>0</v>
      </c>
      <c r="H813" s="21">
        <v>0</v>
      </c>
      <c r="I813" s="21">
        <v>0</v>
      </c>
      <c r="J813" s="55">
        <v>0</v>
      </c>
      <c r="K813" s="44"/>
      <c r="L813" s="21">
        <v>0</v>
      </c>
      <c r="M813" s="55">
        <v>0</v>
      </c>
      <c r="N813" s="21">
        <v>0</v>
      </c>
      <c r="O813" s="21">
        <v>0</v>
      </c>
      <c r="P813" s="55">
        <v>0</v>
      </c>
      <c r="Q813" s="21">
        <v>0</v>
      </c>
      <c r="R813" s="21">
        <v>0</v>
      </c>
      <c r="S813" s="55">
        <v>0</v>
      </c>
      <c r="T813" s="138">
        <v>2</v>
      </c>
    </row>
    <row r="814" spans="1:20" ht="16.5" hidden="1" customHeight="1" x14ac:dyDescent="0.3">
      <c r="A814" s="19" t="s">
        <v>1601</v>
      </c>
      <c r="B814" s="19" t="s">
        <v>2297</v>
      </c>
      <c r="C814" s="21">
        <v>0</v>
      </c>
      <c r="D814" s="55">
        <v>0</v>
      </c>
      <c r="E814" s="21">
        <v>0</v>
      </c>
      <c r="F814" s="21">
        <v>0</v>
      </c>
      <c r="G814" s="55">
        <v>0</v>
      </c>
      <c r="H814" s="21">
        <v>0</v>
      </c>
      <c r="I814" s="21">
        <v>0</v>
      </c>
      <c r="J814" s="55">
        <v>0</v>
      </c>
      <c r="K814" s="44"/>
      <c r="L814" s="21">
        <v>0</v>
      </c>
      <c r="M814" s="55">
        <v>0</v>
      </c>
      <c r="N814" s="21">
        <v>0</v>
      </c>
      <c r="O814" s="21">
        <v>0</v>
      </c>
      <c r="P814" s="55">
        <v>0</v>
      </c>
      <c r="Q814" s="21">
        <v>0</v>
      </c>
      <c r="R814" s="21">
        <v>0</v>
      </c>
      <c r="S814" s="55">
        <v>0</v>
      </c>
      <c r="T814" s="138">
        <v>2</v>
      </c>
    </row>
    <row r="815" spans="1:20" ht="16.5" hidden="1" customHeight="1" x14ac:dyDescent="0.3">
      <c r="A815" s="19" t="s">
        <v>718</v>
      </c>
      <c r="B815" s="19" t="s">
        <v>2294</v>
      </c>
      <c r="C815" s="21">
        <v>0</v>
      </c>
      <c r="D815" s="55">
        <v>0</v>
      </c>
      <c r="E815" s="21">
        <v>0</v>
      </c>
      <c r="F815" s="21">
        <v>0</v>
      </c>
      <c r="G815" s="55">
        <v>0</v>
      </c>
      <c r="H815" s="21">
        <v>0</v>
      </c>
      <c r="I815" s="21">
        <v>0</v>
      </c>
      <c r="J815" s="55">
        <v>0</v>
      </c>
      <c r="K815" s="44"/>
      <c r="L815" s="21">
        <v>0</v>
      </c>
      <c r="M815" s="55">
        <v>0</v>
      </c>
      <c r="N815" s="21">
        <v>0</v>
      </c>
      <c r="O815" s="21">
        <v>0</v>
      </c>
      <c r="P815" s="55">
        <v>0</v>
      </c>
      <c r="Q815" s="21">
        <v>0</v>
      </c>
      <c r="R815" s="21">
        <v>0</v>
      </c>
      <c r="S815" s="55">
        <v>0</v>
      </c>
      <c r="T815" s="138">
        <v>2</v>
      </c>
    </row>
    <row r="816" spans="1:20" ht="16.5" hidden="1" customHeight="1" x14ac:dyDescent="0.3">
      <c r="A816" s="19" t="s">
        <v>1644</v>
      </c>
      <c r="B816" s="19" t="s">
        <v>2298</v>
      </c>
      <c r="C816" s="41">
        <v>0</v>
      </c>
      <c r="D816" s="55">
        <v>0</v>
      </c>
      <c r="E816" s="41">
        <v>0</v>
      </c>
      <c r="F816" s="41">
        <v>0</v>
      </c>
      <c r="G816" s="55">
        <v>0</v>
      </c>
      <c r="H816" s="41">
        <v>0</v>
      </c>
      <c r="I816" s="41">
        <v>0</v>
      </c>
      <c r="J816" s="55">
        <v>0</v>
      </c>
      <c r="K816" s="44"/>
      <c r="L816" s="41">
        <v>0</v>
      </c>
      <c r="M816" s="55">
        <v>0</v>
      </c>
      <c r="N816" s="41">
        <v>0</v>
      </c>
      <c r="O816" s="41">
        <v>0</v>
      </c>
      <c r="P816" s="55">
        <v>0</v>
      </c>
      <c r="Q816" s="41">
        <v>0</v>
      </c>
      <c r="R816" s="41">
        <v>0</v>
      </c>
      <c r="S816" s="55">
        <v>0</v>
      </c>
      <c r="T816" s="138">
        <v>2</v>
      </c>
    </row>
    <row r="817" spans="1:20" ht="16.5" customHeight="1" x14ac:dyDescent="0.3">
      <c r="B817" s="19" t="s">
        <v>722</v>
      </c>
      <c r="C817" s="57">
        <v>16123.75</v>
      </c>
      <c r="D817" s="55">
        <v>8.5810271420968594</v>
      </c>
      <c r="E817" s="57">
        <v>3806</v>
      </c>
      <c r="F817" s="57">
        <v>12317.75</v>
      </c>
      <c r="G817" s="55">
        <v>1.9241658240647119</v>
      </c>
      <c r="H817" s="57">
        <v>9259.0399999999991</v>
      </c>
      <c r="I817" s="57">
        <v>6864.7099999999991</v>
      </c>
      <c r="J817" s="55">
        <v>9.4867213114754083</v>
      </c>
      <c r="K817" s="44"/>
      <c r="L817" s="57">
        <v>144741.54999999999</v>
      </c>
      <c r="M817" s="55">
        <v>5.6728022731726435</v>
      </c>
      <c r="N817" s="57">
        <v>51781</v>
      </c>
      <c r="O817" s="57">
        <v>92960.549999999988</v>
      </c>
      <c r="P817" s="55">
        <v>1.9394359339301097</v>
      </c>
      <c r="Q817" s="57">
        <v>47836.86</v>
      </c>
      <c r="R817" s="57">
        <v>96904.689999999988</v>
      </c>
      <c r="S817" s="55">
        <v>3.412531031530889</v>
      </c>
      <c r="T817" s="138">
        <v>1</v>
      </c>
    </row>
    <row r="818" spans="1:20" ht="16.5" customHeight="1" x14ac:dyDescent="0.3">
      <c r="C818" s="21"/>
      <c r="D818" s="56"/>
      <c r="E818" s="21"/>
      <c r="F818" s="21"/>
      <c r="G818" s="56"/>
      <c r="H818" s="21"/>
      <c r="I818" s="21"/>
      <c r="J818" s="55"/>
      <c r="K818" s="44"/>
      <c r="L818" s="21"/>
      <c r="M818" s="56"/>
      <c r="N818" s="21"/>
      <c r="O818" s="21"/>
      <c r="P818" s="56"/>
      <c r="Q818" s="21"/>
      <c r="R818" s="21"/>
      <c r="S818" s="55"/>
      <c r="T818" s="138">
        <v>1</v>
      </c>
    </row>
    <row r="819" spans="1:20" ht="16.5" customHeight="1" x14ac:dyDescent="0.35">
      <c r="B819" s="30" t="s">
        <v>723</v>
      </c>
      <c r="C819" s="21"/>
      <c r="D819" s="43"/>
      <c r="E819" s="21"/>
      <c r="F819" s="21"/>
      <c r="G819" s="43"/>
      <c r="H819" s="21"/>
      <c r="I819" s="21"/>
      <c r="J819" s="55"/>
      <c r="K819" s="44"/>
      <c r="L819" s="21"/>
      <c r="M819" s="43"/>
      <c r="N819" s="21"/>
      <c r="O819" s="21"/>
      <c r="P819" s="43"/>
      <c r="Q819" s="21"/>
      <c r="R819" s="21"/>
      <c r="S819" s="55"/>
      <c r="T819" s="138">
        <v>1</v>
      </c>
    </row>
    <row r="820" spans="1:20" ht="16.5" customHeight="1" x14ac:dyDescent="0.3">
      <c r="A820" s="19" t="s">
        <v>724</v>
      </c>
      <c r="B820" s="19" t="s">
        <v>2299</v>
      </c>
      <c r="C820" s="21">
        <v>0</v>
      </c>
      <c r="D820" s="55">
        <v>0</v>
      </c>
      <c r="E820" s="21">
        <v>40</v>
      </c>
      <c r="F820" s="21">
        <v>40</v>
      </c>
      <c r="G820" s="55">
        <v>2.0222446916076844E-2</v>
      </c>
      <c r="H820" s="21">
        <v>0</v>
      </c>
      <c r="I820" s="21">
        <v>0</v>
      </c>
      <c r="J820" s="55">
        <v>0</v>
      </c>
      <c r="K820" s="44"/>
      <c r="L820" s="21">
        <v>0</v>
      </c>
      <c r="M820" s="55">
        <v>0</v>
      </c>
      <c r="N820" s="21">
        <v>536</v>
      </c>
      <c r="O820" s="21">
        <v>536</v>
      </c>
      <c r="P820" s="55">
        <v>2.0075658264354469E-2</v>
      </c>
      <c r="Q820" s="21">
        <v>0</v>
      </c>
      <c r="R820" s="21">
        <v>0</v>
      </c>
      <c r="S820" s="55">
        <v>0</v>
      </c>
      <c r="T820" s="138">
        <v>1</v>
      </c>
    </row>
    <row r="821" spans="1:20" ht="16.5" hidden="1" customHeight="1" x14ac:dyDescent="0.3">
      <c r="A821" s="19" t="s">
        <v>725</v>
      </c>
      <c r="B821" s="19" t="s">
        <v>2300</v>
      </c>
      <c r="C821" s="21">
        <v>0</v>
      </c>
      <c r="D821" s="55">
        <v>0</v>
      </c>
      <c r="E821" s="21">
        <v>0</v>
      </c>
      <c r="F821" s="21">
        <v>0</v>
      </c>
      <c r="G821" s="55">
        <v>0</v>
      </c>
      <c r="H821" s="21">
        <v>0</v>
      </c>
      <c r="I821" s="21">
        <v>0</v>
      </c>
      <c r="J821" s="55">
        <v>0</v>
      </c>
      <c r="K821" s="44"/>
      <c r="L821" s="21">
        <v>0</v>
      </c>
      <c r="M821" s="55">
        <v>0</v>
      </c>
      <c r="N821" s="21">
        <v>0</v>
      </c>
      <c r="O821" s="21">
        <v>0</v>
      </c>
      <c r="P821" s="55">
        <v>0</v>
      </c>
      <c r="Q821" s="21">
        <v>0</v>
      </c>
      <c r="R821" s="21">
        <v>0</v>
      </c>
      <c r="S821" s="55">
        <v>0</v>
      </c>
      <c r="T821" s="138">
        <v>2</v>
      </c>
    </row>
    <row r="822" spans="1:20" ht="16.5" hidden="1" customHeight="1" x14ac:dyDescent="0.3">
      <c r="A822" s="19" t="s">
        <v>726</v>
      </c>
      <c r="B822" s="19" t="s">
        <v>1786</v>
      </c>
      <c r="C822" s="21">
        <v>0</v>
      </c>
      <c r="D822" s="55">
        <v>0</v>
      </c>
      <c r="E822" s="21">
        <v>0</v>
      </c>
      <c r="F822" s="21">
        <v>0</v>
      </c>
      <c r="G822" s="55">
        <v>0</v>
      </c>
      <c r="H822" s="21">
        <v>0</v>
      </c>
      <c r="I822" s="21">
        <v>0</v>
      </c>
      <c r="J822" s="55">
        <v>0</v>
      </c>
      <c r="K822" s="44"/>
      <c r="L822" s="21">
        <v>0</v>
      </c>
      <c r="M822" s="55">
        <v>0</v>
      </c>
      <c r="N822" s="21">
        <v>0</v>
      </c>
      <c r="O822" s="21">
        <v>0</v>
      </c>
      <c r="P822" s="55">
        <v>0</v>
      </c>
      <c r="Q822" s="21">
        <v>0</v>
      </c>
      <c r="R822" s="21">
        <v>0</v>
      </c>
      <c r="S822" s="55">
        <v>0</v>
      </c>
      <c r="T822" s="138">
        <v>2</v>
      </c>
    </row>
    <row r="823" spans="1:20" ht="16.5" hidden="1" customHeight="1" x14ac:dyDescent="0.3">
      <c r="A823" s="19" t="s">
        <v>728</v>
      </c>
      <c r="B823" s="19" t="s">
        <v>2301</v>
      </c>
      <c r="C823" s="21">
        <v>0</v>
      </c>
      <c r="D823" s="55">
        <v>0</v>
      </c>
      <c r="E823" s="21">
        <v>0</v>
      </c>
      <c r="F823" s="21">
        <v>0</v>
      </c>
      <c r="G823" s="55">
        <v>0</v>
      </c>
      <c r="H823" s="21">
        <v>0</v>
      </c>
      <c r="I823" s="21">
        <v>0</v>
      </c>
      <c r="J823" s="55">
        <v>0</v>
      </c>
      <c r="K823" s="44"/>
      <c r="L823" s="21">
        <v>0</v>
      </c>
      <c r="M823" s="55">
        <v>0</v>
      </c>
      <c r="N823" s="21">
        <v>0</v>
      </c>
      <c r="O823" s="21">
        <v>0</v>
      </c>
      <c r="P823" s="55">
        <v>0</v>
      </c>
      <c r="Q823" s="21">
        <v>0</v>
      </c>
      <c r="R823" s="21">
        <v>0</v>
      </c>
      <c r="S823" s="55">
        <v>0</v>
      </c>
      <c r="T823" s="138">
        <v>2</v>
      </c>
    </row>
    <row r="824" spans="1:20" ht="16.5" hidden="1" customHeight="1" x14ac:dyDescent="0.3">
      <c r="A824" s="19" t="s">
        <v>729</v>
      </c>
      <c r="B824" s="19" t="s">
        <v>2302</v>
      </c>
      <c r="C824" s="21">
        <v>0</v>
      </c>
      <c r="D824" s="55">
        <v>0</v>
      </c>
      <c r="E824" s="21">
        <v>0</v>
      </c>
      <c r="F824" s="21">
        <v>0</v>
      </c>
      <c r="G824" s="55">
        <v>0</v>
      </c>
      <c r="H824" s="21">
        <v>0</v>
      </c>
      <c r="I824" s="21">
        <v>0</v>
      </c>
      <c r="J824" s="55">
        <v>0</v>
      </c>
      <c r="K824" s="44"/>
      <c r="L824" s="21">
        <v>0</v>
      </c>
      <c r="M824" s="55">
        <v>0</v>
      </c>
      <c r="N824" s="21">
        <v>0</v>
      </c>
      <c r="O824" s="21">
        <v>0</v>
      </c>
      <c r="P824" s="55">
        <v>0</v>
      </c>
      <c r="Q824" s="21">
        <v>0</v>
      </c>
      <c r="R824" s="21">
        <v>0</v>
      </c>
      <c r="S824" s="55">
        <v>0</v>
      </c>
      <c r="T824" s="138">
        <v>2</v>
      </c>
    </row>
    <row r="825" spans="1:20" ht="16.5" hidden="1" customHeight="1" x14ac:dyDescent="0.3">
      <c r="A825" s="19" t="s">
        <v>2283</v>
      </c>
      <c r="B825" s="19" t="s">
        <v>2284</v>
      </c>
      <c r="C825" s="21">
        <v>0</v>
      </c>
      <c r="D825" s="55">
        <v>0</v>
      </c>
      <c r="E825" s="21">
        <v>0</v>
      </c>
      <c r="F825" s="21">
        <v>0</v>
      </c>
      <c r="G825" s="55">
        <v>0</v>
      </c>
      <c r="H825" s="21">
        <v>0</v>
      </c>
      <c r="I825" s="21">
        <v>0</v>
      </c>
      <c r="J825" s="55">
        <v>0</v>
      </c>
      <c r="K825" s="44"/>
      <c r="L825" s="21">
        <v>0</v>
      </c>
      <c r="M825" s="55">
        <v>0</v>
      </c>
      <c r="N825" s="21">
        <v>0</v>
      </c>
      <c r="O825" s="21">
        <v>0</v>
      </c>
      <c r="P825" s="55">
        <v>0</v>
      </c>
      <c r="Q825" s="21">
        <v>0</v>
      </c>
      <c r="R825" s="21">
        <v>0</v>
      </c>
      <c r="S825" s="55">
        <v>0</v>
      </c>
      <c r="T825" s="138">
        <v>2</v>
      </c>
    </row>
    <row r="826" spans="1:20" ht="16.5" hidden="1" customHeight="1" x14ac:dyDescent="0.3">
      <c r="A826" s="19" t="s">
        <v>730</v>
      </c>
      <c r="B826" s="19" t="s">
        <v>2304</v>
      </c>
      <c r="C826" s="21">
        <v>0</v>
      </c>
      <c r="D826" s="55">
        <v>0</v>
      </c>
      <c r="E826" s="21">
        <v>0</v>
      </c>
      <c r="F826" s="21">
        <v>0</v>
      </c>
      <c r="G826" s="55">
        <v>0</v>
      </c>
      <c r="H826" s="21">
        <v>0</v>
      </c>
      <c r="I826" s="21">
        <v>0</v>
      </c>
      <c r="J826" s="55">
        <v>0</v>
      </c>
      <c r="K826" s="44"/>
      <c r="L826" s="21">
        <v>0</v>
      </c>
      <c r="M826" s="55">
        <v>0</v>
      </c>
      <c r="N826" s="21">
        <v>0</v>
      </c>
      <c r="O826" s="21">
        <v>0</v>
      </c>
      <c r="P826" s="55">
        <v>0</v>
      </c>
      <c r="Q826" s="21">
        <v>0</v>
      </c>
      <c r="R826" s="21">
        <v>0</v>
      </c>
      <c r="S826" s="55">
        <v>0</v>
      </c>
      <c r="T826" s="138">
        <v>2</v>
      </c>
    </row>
    <row r="827" spans="1:20" ht="16.5" hidden="1" customHeight="1" x14ac:dyDescent="0.3">
      <c r="A827" s="19" t="s">
        <v>731</v>
      </c>
      <c r="B827" s="19" t="s">
        <v>2305</v>
      </c>
      <c r="C827" s="21">
        <v>0</v>
      </c>
      <c r="D827" s="55">
        <v>0</v>
      </c>
      <c r="E827" s="21">
        <v>0</v>
      </c>
      <c r="F827" s="21">
        <v>0</v>
      </c>
      <c r="G827" s="55">
        <v>0</v>
      </c>
      <c r="H827" s="21">
        <v>0</v>
      </c>
      <c r="I827" s="21">
        <v>0</v>
      </c>
      <c r="J827" s="55">
        <v>0</v>
      </c>
      <c r="K827" s="44"/>
      <c r="L827" s="21">
        <v>0</v>
      </c>
      <c r="M827" s="55">
        <v>0</v>
      </c>
      <c r="N827" s="21">
        <v>0</v>
      </c>
      <c r="O827" s="21">
        <v>0</v>
      </c>
      <c r="P827" s="55">
        <v>0</v>
      </c>
      <c r="Q827" s="21">
        <v>0</v>
      </c>
      <c r="R827" s="21">
        <v>0</v>
      </c>
      <c r="S827" s="55">
        <v>0</v>
      </c>
      <c r="T827" s="138">
        <v>2</v>
      </c>
    </row>
    <row r="828" spans="1:20" ht="16.5" hidden="1" customHeight="1" x14ac:dyDescent="0.3">
      <c r="A828" s="19" t="s">
        <v>835</v>
      </c>
      <c r="B828" s="19" t="s">
        <v>2303</v>
      </c>
      <c r="C828" s="21">
        <v>0</v>
      </c>
      <c r="D828" s="55">
        <v>0</v>
      </c>
      <c r="E828" s="21">
        <v>0</v>
      </c>
      <c r="F828" s="21">
        <v>0</v>
      </c>
      <c r="G828" s="55">
        <v>0</v>
      </c>
      <c r="H828" s="21">
        <v>0</v>
      </c>
      <c r="I828" s="21">
        <v>0</v>
      </c>
      <c r="J828" s="55">
        <v>0</v>
      </c>
      <c r="K828" s="44"/>
      <c r="L828" s="21">
        <v>0</v>
      </c>
      <c r="M828" s="55">
        <v>0</v>
      </c>
      <c r="N828" s="21">
        <v>0</v>
      </c>
      <c r="O828" s="21">
        <v>0</v>
      </c>
      <c r="P828" s="55">
        <v>0</v>
      </c>
      <c r="Q828" s="21">
        <v>0</v>
      </c>
      <c r="R828" s="21">
        <v>0</v>
      </c>
      <c r="S828" s="55">
        <v>0</v>
      </c>
      <c r="T828" s="138">
        <v>2</v>
      </c>
    </row>
    <row r="829" spans="1:20" ht="16.5" customHeight="1" x14ac:dyDescent="0.3">
      <c r="A829" s="19" t="s">
        <v>732</v>
      </c>
      <c r="B829" s="19" t="s">
        <v>2307</v>
      </c>
      <c r="C829" s="21">
        <v>103.75</v>
      </c>
      <c r="D829" s="55">
        <v>5.5215540180947313E-2</v>
      </c>
      <c r="E829" s="21">
        <v>36</v>
      </c>
      <c r="F829" s="21">
        <v>-67.75</v>
      </c>
      <c r="G829" s="55">
        <v>1.8200202224469161E-2</v>
      </c>
      <c r="H829" s="21">
        <v>0</v>
      </c>
      <c r="I829" s="21">
        <v>-103.75</v>
      </c>
      <c r="J829" s="55">
        <v>0</v>
      </c>
      <c r="K829" s="44"/>
      <c r="L829" s="21">
        <v>633.5</v>
      </c>
      <c r="M829" s="55">
        <v>2.4828532235939643E-2</v>
      </c>
      <c r="N829" s="21">
        <v>481</v>
      </c>
      <c r="O829" s="21">
        <v>-152.5</v>
      </c>
      <c r="P829" s="55">
        <v>1.8015656017079291E-2</v>
      </c>
      <c r="Q829" s="21">
        <v>566.45000000000005</v>
      </c>
      <c r="R829" s="21">
        <v>-67.049999999999955</v>
      </c>
      <c r="S829" s="55">
        <v>4.0408760165501503E-2</v>
      </c>
      <c r="T829" s="138">
        <v>1</v>
      </c>
    </row>
    <row r="830" spans="1:20" ht="16.5" customHeight="1" x14ac:dyDescent="0.3">
      <c r="A830" s="19" t="s">
        <v>737</v>
      </c>
      <c r="B830" s="19" t="s">
        <v>1785</v>
      </c>
      <c r="C830" s="21">
        <v>0</v>
      </c>
      <c r="D830" s="55">
        <v>0</v>
      </c>
      <c r="E830" s="21">
        <v>0</v>
      </c>
      <c r="F830" s="21">
        <v>0</v>
      </c>
      <c r="G830" s="55">
        <v>0</v>
      </c>
      <c r="H830" s="21">
        <v>0</v>
      </c>
      <c r="I830" s="21">
        <v>0</v>
      </c>
      <c r="J830" s="55">
        <v>0</v>
      </c>
      <c r="K830" s="44"/>
      <c r="L830" s="21">
        <v>13528.72</v>
      </c>
      <c r="M830" s="55">
        <v>0.5302261414854007</v>
      </c>
      <c r="N830" s="21">
        <v>0</v>
      </c>
      <c r="O830" s="21">
        <v>-13528.72</v>
      </c>
      <c r="P830" s="55">
        <v>0</v>
      </c>
      <c r="Q830" s="21">
        <v>0</v>
      </c>
      <c r="R830" s="21">
        <v>-13528.72</v>
      </c>
      <c r="S830" s="55">
        <v>0</v>
      </c>
      <c r="T830" s="138">
        <v>1</v>
      </c>
    </row>
    <row r="831" spans="1:20" ht="16.5" hidden="1" customHeight="1" x14ac:dyDescent="0.3">
      <c r="A831" s="19" t="s">
        <v>733</v>
      </c>
      <c r="B831" s="19" t="s">
        <v>2308</v>
      </c>
      <c r="C831" s="21">
        <v>0</v>
      </c>
      <c r="D831" s="55">
        <v>0</v>
      </c>
      <c r="E831" s="21">
        <v>0</v>
      </c>
      <c r="F831" s="21">
        <v>0</v>
      </c>
      <c r="G831" s="55">
        <v>0</v>
      </c>
      <c r="H831" s="21">
        <v>0</v>
      </c>
      <c r="I831" s="21">
        <v>0</v>
      </c>
      <c r="J831" s="55">
        <v>0</v>
      </c>
      <c r="K831" s="44"/>
      <c r="L831" s="21">
        <v>0</v>
      </c>
      <c r="M831" s="55">
        <v>0</v>
      </c>
      <c r="N831" s="21">
        <v>0</v>
      </c>
      <c r="O831" s="21">
        <v>0</v>
      </c>
      <c r="P831" s="55">
        <v>0</v>
      </c>
      <c r="Q831" s="21">
        <v>0</v>
      </c>
      <c r="R831" s="21">
        <v>0</v>
      </c>
      <c r="S831" s="55">
        <v>0</v>
      </c>
      <c r="T831" s="138">
        <v>2</v>
      </c>
    </row>
    <row r="832" spans="1:20" ht="16.5" hidden="1" customHeight="1" x14ac:dyDescent="0.3">
      <c r="A832" s="19" t="s">
        <v>727</v>
      </c>
      <c r="B832" s="19" t="s">
        <v>2306</v>
      </c>
      <c r="C832" s="21">
        <v>0</v>
      </c>
      <c r="D832" s="55">
        <v>0</v>
      </c>
      <c r="E832" s="21">
        <v>0</v>
      </c>
      <c r="F832" s="21">
        <v>0</v>
      </c>
      <c r="G832" s="55">
        <v>0</v>
      </c>
      <c r="H832" s="21">
        <v>0</v>
      </c>
      <c r="I832" s="21">
        <v>0</v>
      </c>
      <c r="J832" s="55">
        <v>0</v>
      </c>
      <c r="K832" s="44"/>
      <c r="L832" s="21">
        <v>0</v>
      </c>
      <c r="M832" s="55">
        <v>0</v>
      </c>
      <c r="N832" s="21">
        <v>0</v>
      </c>
      <c r="O832" s="21">
        <v>0</v>
      </c>
      <c r="P832" s="55">
        <v>0</v>
      </c>
      <c r="Q832" s="21">
        <v>0</v>
      </c>
      <c r="R832" s="21">
        <v>0</v>
      </c>
      <c r="S832" s="55">
        <v>0</v>
      </c>
      <c r="T832" s="138">
        <v>2</v>
      </c>
    </row>
    <row r="833" spans="1:20" ht="16.5" customHeight="1" x14ac:dyDescent="0.3">
      <c r="A833" s="19" t="s">
        <v>734</v>
      </c>
      <c r="B833" s="19" t="s">
        <v>2309</v>
      </c>
      <c r="C833" s="21">
        <v>3191.44</v>
      </c>
      <c r="D833" s="55">
        <v>1.6984779137839277</v>
      </c>
      <c r="E833" s="21">
        <v>1558</v>
      </c>
      <c r="F833" s="21">
        <v>-1633.44</v>
      </c>
      <c r="G833" s="55">
        <v>0.78766430738119309</v>
      </c>
      <c r="H833" s="21">
        <v>891.22</v>
      </c>
      <c r="I833" s="21">
        <v>-2300.2200000000003</v>
      </c>
      <c r="J833" s="55">
        <v>0.91313524590163941</v>
      </c>
      <c r="K833" s="44"/>
      <c r="L833" s="21">
        <v>21047.41</v>
      </c>
      <c r="M833" s="55">
        <v>0.82490339016264946</v>
      </c>
      <c r="N833" s="21">
        <v>21027</v>
      </c>
      <c r="O833" s="21">
        <v>-20.409999999999854</v>
      </c>
      <c r="P833" s="55">
        <v>0.7875575864264579</v>
      </c>
      <c r="Q833" s="21">
        <v>15492.089999999998</v>
      </c>
      <c r="R833" s="21">
        <v>-5555.3200000000015</v>
      </c>
      <c r="S833" s="55">
        <v>1.1051569410757596</v>
      </c>
      <c r="T833" s="138">
        <v>1</v>
      </c>
    </row>
    <row r="834" spans="1:20" ht="16.5" hidden="1" customHeight="1" x14ac:dyDescent="0.3">
      <c r="A834" s="19" t="s">
        <v>735</v>
      </c>
      <c r="B834" s="19" t="s">
        <v>2310</v>
      </c>
      <c r="C834" s="21">
        <v>0</v>
      </c>
      <c r="D834" s="55">
        <v>0</v>
      </c>
      <c r="E834" s="21">
        <v>0</v>
      </c>
      <c r="F834" s="21">
        <v>0</v>
      </c>
      <c r="G834" s="55">
        <v>0</v>
      </c>
      <c r="H834" s="21">
        <v>0</v>
      </c>
      <c r="I834" s="21">
        <v>0</v>
      </c>
      <c r="J834" s="55">
        <v>0</v>
      </c>
      <c r="K834" s="44"/>
      <c r="L834" s="21">
        <v>0</v>
      </c>
      <c r="M834" s="55">
        <v>0</v>
      </c>
      <c r="N834" s="21">
        <v>0</v>
      </c>
      <c r="O834" s="21">
        <v>0</v>
      </c>
      <c r="P834" s="55">
        <v>0</v>
      </c>
      <c r="Q834" s="21">
        <v>0</v>
      </c>
      <c r="R834" s="21">
        <v>0</v>
      </c>
      <c r="S834" s="55">
        <v>0</v>
      </c>
      <c r="T834" s="138">
        <v>2</v>
      </c>
    </row>
    <row r="835" spans="1:20" ht="16.5" hidden="1" customHeight="1" x14ac:dyDescent="0.3">
      <c r="A835" s="19" t="s">
        <v>738</v>
      </c>
      <c r="B835" s="19" t="s">
        <v>2311</v>
      </c>
      <c r="C835" s="21">
        <v>0</v>
      </c>
      <c r="D835" s="55">
        <v>0</v>
      </c>
      <c r="E835" s="21">
        <v>0</v>
      </c>
      <c r="F835" s="21">
        <v>0</v>
      </c>
      <c r="G835" s="55">
        <v>0</v>
      </c>
      <c r="H835" s="21">
        <v>0</v>
      </c>
      <c r="I835" s="21">
        <v>0</v>
      </c>
      <c r="J835" s="55">
        <v>0</v>
      </c>
      <c r="K835" s="44"/>
      <c r="L835" s="21">
        <v>0</v>
      </c>
      <c r="M835" s="55">
        <v>0</v>
      </c>
      <c r="N835" s="21">
        <v>0</v>
      </c>
      <c r="O835" s="21">
        <v>0</v>
      </c>
      <c r="P835" s="55">
        <v>0</v>
      </c>
      <c r="Q835" s="21">
        <v>0</v>
      </c>
      <c r="R835" s="21">
        <v>0</v>
      </c>
      <c r="S835" s="55">
        <v>0</v>
      </c>
      <c r="T835" s="138">
        <v>2</v>
      </c>
    </row>
    <row r="836" spans="1:20" ht="16.5" hidden="1" customHeight="1" x14ac:dyDescent="0.3">
      <c r="A836" s="19" t="s">
        <v>739</v>
      </c>
      <c r="B836" s="19" t="s">
        <v>2312</v>
      </c>
      <c r="C836" s="41">
        <v>0</v>
      </c>
      <c r="D836" s="55">
        <v>0</v>
      </c>
      <c r="E836" s="41">
        <v>0</v>
      </c>
      <c r="F836" s="41">
        <v>0</v>
      </c>
      <c r="G836" s="55">
        <v>0</v>
      </c>
      <c r="H836" s="41">
        <v>0</v>
      </c>
      <c r="I836" s="41">
        <v>0</v>
      </c>
      <c r="J836" s="55">
        <v>0</v>
      </c>
      <c r="K836" s="44"/>
      <c r="L836" s="41">
        <v>0</v>
      </c>
      <c r="M836" s="55">
        <v>0</v>
      </c>
      <c r="N836" s="41">
        <v>0</v>
      </c>
      <c r="O836" s="41">
        <v>0</v>
      </c>
      <c r="P836" s="55">
        <v>0</v>
      </c>
      <c r="Q836" s="41">
        <v>0</v>
      </c>
      <c r="R836" s="41">
        <v>0</v>
      </c>
      <c r="S836" s="55">
        <v>0</v>
      </c>
      <c r="T836" s="138">
        <v>2</v>
      </c>
    </row>
    <row r="837" spans="1:20" ht="16.5" customHeight="1" x14ac:dyDescent="0.3">
      <c r="B837" s="19" t="s">
        <v>740</v>
      </c>
      <c r="C837" s="45">
        <v>3295.19</v>
      </c>
      <c r="D837" s="55">
        <v>1.753693453964875</v>
      </c>
      <c r="E837" s="45">
        <v>1634</v>
      </c>
      <c r="F837" s="45">
        <v>-1661.19</v>
      </c>
      <c r="G837" s="55">
        <v>0.82608695652173914</v>
      </c>
      <c r="H837" s="45">
        <v>891.22</v>
      </c>
      <c r="I837" s="45">
        <v>-2403.9700000000003</v>
      </c>
      <c r="J837" s="55">
        <v>0.91313524590163941</v>
      </c>
      <c r="K837" s="44"/>
      <c r="L837" s="45">
        <v>35209.629999999997</v>
      </c>
      <c r="M837" s="55">
        <v>1.3799580638839897</v>
      </c>
      <c r="N837" s="45">
        <v>22044</v>
      </c>
      <c r="O837" s="45">
        <v>-13165.629999999997</v>
      </c>
      <c r="P837" s="55">
        <v>0.82564890070789165</v>
      </c>
      <c r="Q837" s="45">
        <v>16058.539999999999</v>
      </c>
      <c r="R837" s="45">
        <v>-19151.089999999997</v>
      </c>
      <c r="S837" s="55">
        <v>1.1455657012412612</v>
      </c>
      <c r="T837" s="138">
        <v>1</v>
      </c>
    </row>
    <row r="838" spans="1:20" ht="16.5" customHeight="1" x14ac:dyDescent="0.3">
      <c r="B838" s="19" t="s">
        <v>741</v>
      </c>
      <c r="C838" s="21">
        <v>12828.56</v>
      </c>
      <c r="D838" s="55">
        <v>6.8273336881319846</v>
      </c>
      <c r="E838" s="21">
        <v>2172</v>
      </c>
      <c r="F838" s="21">
        <v>10656.56</v>
      </c>
      <c r="G838" s="55">
        <v>1.0980788675429727</v>
      </c>
      <c r="H838" s="21">
        <v>8367.82</v>
      </c>
      <c r="I838" s="21">
        <v>4460.74</v>
      </c>
      <c r="J838" s="55">
        <v>8.573586065573771</v>
      </c>
      <c r="K838" s="48"/>
      <c r="L838" s="21">
        <v>109531.91999999998</v>
      </c>
      <c r="M838" s="55">
        <v>4.2928442092886527</v>
      </c>
      <c r="N838" s="21">
        <v>29737</v>
      </c>
      <c r="O838" s="21">
        <v>79794.919999999984</v>
      </c>
      <c r="P838" s="55">
        <v>1.1137870332222182</v>
      </c>
      <c r="Q838" s="21">
        <v>31778.32</v>
      </c>
      <c r="R838" s="21">
        <v>77753.599999999977</v>
      </c>
      <c r="S838" s="55">
        <v>2.2669653302896275</v>
      </c>
      <c r="T838" s="138">
        <v>1</v>
      </c>
    </row>
    <row r="839" spans="1:20" ht="16.5" customHeight="1" x14ac:dyDescent="0.3">
      <c r="C839" s="21"/>
      <c r="D839" s="56"/>
      <c r="E839" s="21"/>
      <c r="F839" s="21"/>
      <c r="G839" s="56"/>
      <c r="H839" s="21"/>
      <c r="I839" s="21"/>
      <c r="J839" s="56"/>
      <c r="K839" s="44"/>
      <c r="L839" s="21"/>
      <c r="M839" s="56"/>
      <c r="N839" s="21"/>
      <c r="O839" s="21"/>
      <c r="P839" s="56"/>
      <c r="Q839" s="21"/>
      <c r="R839" s="21"/>
      <c r="S839" s="56"/>
      <c r="T839" s="138">
        <v>1</v>
      </c>
    </row>
    <row r="840" spans="1:20" ht="16.5" customHeight="1" x14ac:dyDescent="0.35">
      <c r="B840" s="30" t="s">
        <v>518</v>
      </c>
      <c r="C840" s="21"/>
      <c r="D840" s="43"/>
      <c r="E840" s="21"/>
      <c r="F840" s="21"/>
      <c r="G840" s="43"/>
      <c r="H840" s="21"/>
      <c r="I840" s="21"/>
      <c r="J840" s="43"/>
      <c r="K840" s="44"/>
      <c r="L840" s="21"/>
      <c r="M840" s="43"/>
      <c r="N840" s="21"/>
      <c r="O840" s="21"/>
      <c r="P840" s="43"/>
      <c r="Q840" s="21"/>
      <c r="R840" s="21"/>
      <c r="S840" s="43"/>
      <c r="T840" s="138">
        <v>1</v>
      </c>
    </row>
    <row r="841" spans="1:20" ht="16.5" customHeight="1" x14ac:dyDescent="0.35">
      <c r="B841" s="30" t="s">
        <v>592</v>
      </c>
      <c r="C841" s="21"/>
      <c r="D841" s="43"/>
      <c r="E841" s="21"/>
      <c r="F841" s="21"/>
      <c r="G841" s="43"/>
      <c r="H841" s="21"/>
      <c r="I841" s="21"/>
      <c r="J841" s="43"/>
      <c r="K841" s="44"/>
      <c r="L841" s="21"/>
      <c r="M841" s="43"/>
      <c r="N841" s="21"/>
      <c r="O841" s="21"/>
      <c r="P841" s="43"/>
      <c r="Q841" s="21"/>
      <c r="R841" s="21"/>
      <c r="S841" s="43"/>
      <c r="T841" s="138">
        <v>1</v>
      </c>
    </row>
    <row r="842" spans="1:20" ht="16.5" customHeight="1" x14ac:dyDescent="0.3">
      <c r="B842" s="19" t="s">
        <v>742</v>
      </c>
      <c r="C842" s="21">
        <v>11592.279999999999</v>
      </c>
      <c r="D842" s="56">
        <v>6.1693879723257048</v>
      </c>
      <c r="E842" s="21">
        <v>12307</v>
      </c>
      <c r="F842" s="21">
        <v>714.72000000000116</v>
      </c>
      <c r="G842" s="55">
        <v>6.2219413549039437</v>
      </c>
      <c r="H842" s="21">
        <v>12265.57</v>
      </c>
      <c r="I842" s="21">
        <v>673.29000000000087</v>
      </c>
      <c r="J842" s="55">
        <v>12.56718237704918</v>
      </c>
      <c r="K842" s="44"/>
      <c r="L842" s="21">
        <v>127265.36</v>
      </c>
      <c r="M842" s="56">
        <v>4.9878643934940232</v>
      </c>
      <c r="N842" s="21">
        <v>144556</v>
      </c>
      <c r="O842" s="21">
        <v>17290.64</v>
      </c>
      <c r="P842" s="55">
        <v>5.4142851792201956</v>
      </c>
      <c r="Q842" s="21">
        <v>107764.59</v>
      </c>
      <c r="R842" s="21">
        <v>-19500.770000000004</v>
      </c>
      <c r="S842" s="55">
        <v>7.6875866742759307</v>
      </c>
      <c r="T842" s="138">
        <v>1</v>
      </c>
    </row>
    <row r="843" spans="1:20" ht="16.5" customHeight="1" x14ac:dyDescent="0.3">
      <c r="B843" s="19" t="s">
        <v>593</v>
      </c>
      <c r="C843" s="41">
        <v>5087.13</v>
      </c>
      <c r="D843" s="38">
        <v>0.43883774373979928</v>
      </c>
      <c r="E843" s="41">
        <v>2027</v>
      </c>
      <c r="F843" s="41">
        <v>-3060.13</v>
      </c>
      <c r="G843" s="38">
        <v>0.16470301454456812</v>
      </c>
      <c r="H843" s="41">
        <v>1471.7000000000003</v>
      </c>
      <c r="I843" s="41">
        <v>-3615.43</v>
      </c>
      <c r="J843" s="38">
        <v>0.11998627051168435</v>
      </c>
      <c r="K843" s="44"/>
      <c r="L843" s="41">
        <v>31808.46</v>
      </c>
      <c r="M843" s="38">
        <v>0.24993808213012558</v>
      </c>
      <c r="N843" s="41">
        <v>24142</v>
      </c>
      <c r="O843" s="41">
        <v>-7666.4599999999991</v>
      </c>
      <c r="P843" s="38">
        <v>0.1670079415589806</v>
      </c>
      <c r="Q843" s="41">
        <v>21730.42</v>
      </c>
      <c r="R843" s="41">
        <v>-10078.040000000001</v>
      </c>
      <c r="S843" s="38">
        <v>0.20164712731705284</v>
      </c>
      <c r="T843" s="138">
        <v>1</v>
      </c>
    </row>
    <row r="844" spans="1:20" ht="16.5" customHeight="1" x14ac:dyDescent="0.3">
      <c r="B844" s="19" t="s">
        <v>457</v>
      </c>
      <c r="C844" s="21">
        <v>16679.41</v>
      </c>
      <c r="D844" s="56">
        <v>8.8767482703565719</v>
      </c>
      <c r="E844" s="21">
        <v>14334</v>
      </c>
      <c r="F844" s="21">
        <v>-2345.41</v>
      </c>
      <c r="G844" s="55">
        <v>7.2467138523761374</v>
      </c>
      <c r="H844" s="21">
        <v>13737.27</v>
      </c>
      <c r="I844" s="21">
        <v>-2942.1399999999994</v>
      </c>
      <c r="J844" s="55">
        <v>14.075071721311476</v>
      </c>
      <c r="K844" s="44"/>
      <c r="L844" s="21">
        <v>159073.82</v>
      </c>
      <c r="M844" s="56">
        <v>6.234521653929062</v>
      </c>
      <c r="N844" s="21">
        <v>168698</v>
      </c>
      <c r="O844" s="21">
        <v>9624.179999999993</v>
      </c>
      <c r="P844" s="55">
        <v>6.3185138020150564</v>
      </c>
      <c r="Q844" s="21">
        <v>129495.01</v>
      </c>
      <c r="R844" s="21">
        <v>-29578.810000000012</v>
      </c>
      <c r="S844" s="55">
        <v>9.2377664431445279</v>
      </c>
      <c r="T844" s="138">
        <v>1</v>
      </c>
    </row>
    <row r="845" spans="1:20" ht="16.5" customHeight="1" x14ac:dyDescent="0.35">
      <c r="B845" s="30" t="s">
        <v>278</v>
      </c>
      <c r="C845" s="21"/>
      <c r="D845" s="43"/>
      <c r="E845" s="21"/>
      <c r="F845" s="21"/>
      <c r="G845" s="43"/>
      <c r="H845" s="21"/>
      <c r="I845" s="21"/>
      <c r="J845" s="43"/>
      <c r="K845" s="44"/>
      <c r="L845" s="21"/>
      <c r="M845" s="43"/>
      <c r="N845" s="21"/>
      <c r="O845" s="21"/>
      <c r="P845" s="43"/>
      <c r="Q845" s="21"/>
      <c r="R845" s="21"/>
      <c r="S845" s="43"/>
      <c r="T845" s="138">
        <v>1</v>
      </c>
    </row>
    <row r="846" spans="1:20" ht="16.5" customHeight="1" x14ac:dyDescent="0.3">
      <c r="A846" s="19" t="s">
        <v>743</v>
      </c>
      <c r="B846" s="19" t="s">
        <v>744</v>
      </c>
      <c r="C846" s="21">
        <v>19.53</v>
      </c>
      <c r="D846" s="55">
        <v>1.0393826503459288E-2</v>
      </c>
      <c r="E846" s="21">
        <v>198</v>
      </c>
      <c r="F846" s="21">
        <v>178.47</v>
      </c>
      <c r="G846" s="55">
        <v>0.10010111223458039</v>
      </c>
      <c r="H846" s="21">
        <v>0</v>
      </c>
      <c r="I846" s="21">
        <v>-19.53</v>
      </c>
      <c r="J846" s="55">
        <v>0</v>
      </c>
      <c r="K846" s="44"/>
      <c r="L846" s="21">
        <v>2285.36</v>
      </c>
      <c r="M846" s="55">
        <v>8.9569272976680395E-2</v>
      </c>
      <c r="N846" s="21">
        <v>2671</v>
      </c>
      <c r="O846" s="21">
        <v>385.63999999999987</v>
      </c>
      <c r="P846" s="56">
        <v>0.1000412000449455</v>
      </c>
      <c r="Q846" s="21">
        <v>1583.99</v>
      </c>
      <c r="R846" s="21">
        <v>-701.37000000000012</v>
      </c>
      <c r="S846" s="55">
        <v>0.1129968611784848</v>
      </c>
      <c r="T846" s="138">
        <v>1</v>
      </c>
    </row>
    <row r="847" spans="1:20" ht="16.5" customHeight="1" x14ac:dyDescent="0.3">
      <c r="A847" s="19" t="s">
        <v>745</v>
      </c>
      <c r="B847" s="19" t="s">
        <v>2314</v>
      </c>
      <c r="C847" s="21">
        <v>0</v>
      </c>
      <c r="D847" s="55">
        <v>0</v>
      </c>
      <c r="E847" s="21">
        <v>0</v>
      </c>
      <c r="F847" s="21">
        <v>0</v>
      </c>
      <c r="G847" s="55">
        <v>0</v>
      </c>
      <c r="H847" s="21">
        <v>0</v>
      </c>
      <c r="I847" s="21">
        <v>0</v>
      </c>
      <c r="J847" s="55">
        <v>0</v>
      </c>
      <c r="K847" s="44"/>
      <c r="L847" s="21">
        <v>0</v>
      </c>
      <c r="M847" s="55">
        <v>0</v>
      </c>
      <c r="N847" s="21">
        <v>0</v>
      </c>
      <c r="O847" s="21">
        <v>0</v>
      </c>
      <c r="P847" s="55">
        <v>0</v>
      </c>
      <c r="Q847" s="21">
        <v>13.22</v>
      </c>
      <c r="R847" s="21">
        <v>13.22</v>
      </c>
      <c r="S847" s="55">
        <v>9.4307319161078616E-4</v>
      </c>
      <c r="T847" s="138">
        <v>1</v>
      </c>
    </row>
    <row r="848" spans="1:20" ht="16.5" customHeight="1" x14ac:dyDescent="0.3">
      <c r="A848" s="19" t="s">
        <v>746</v>
      </c>
      <c r="B848" s="19" t="s">
        <v>2315</v>
      </c>
      <c r="C848" s="21">
        <v>684.91</v>
      </c>
      <c r="D848" s="55">
        <v>0.3645077168706759</v>
      </c>
      <c r="E848" s="21">
        <v>0</v>
      </c>
      <c r="F848" s="21">
        <v>-684.91</v>
      </c>
      <c r="G848" s="55">
        <v>0</v>
      </c>
      <c r="H848" s="21">
        <v>115.99</v>
      </c>
      <c r="I848" s="21">
        <v>-568.91999999999996</v>
      </c>
      <c r="J848" s="55">
        <v>0.1188422131147541</v>
      </c>
      <c r="K848" s="44"/>
      <c r="L848" s="21">
        <v>6399.1100000000006</v>
      </c>
      <c r="M848" s="55">
        <v>0.25079796198314719</v>
      </c>
      <c r="N848" s="21">
        <v>2332</v>
      </c>
      <c r="O848" s="21">
        <v>-4067.1100000000006</v>
      </c>
      <c r="P848" s="55">
        <v>8.7344095284467585E-2</v>
      </c>
      <c r="Q848" s="21">
        <v>3701.9399999999991</v>
      </c>
      <c r="R848" s="21">
        <v>-2697.1700000000014</v>
      </c>
      <c r="S848" s="55">
        <v>0.26408474818091021</v>
      </c>
      <c r="T848" s="138">
        <v>1</v>
      </c>
    </row>
    <row r="849" spans="1:20" ht="16.5" customHeight="1" x14ac:dyDescent="0.3">
      <c r="A849" s="19" t="s">
        <v>747</v>
      </c>
      <c r="B849" s="19" t="s">
        <v>2316</v>
      </c>
      <c r="C849" s="21">
        <v>-901.23</v>
      </c>
      <c r="D849" s="55">
        <v>-0.47963278339542309</v>
      </c>
      <c r="E849" s="21">
        <v>0</v>
      </c>
      <c r="F849" s="21">
        <v>901.23</v>
      </c>
      <c r="G849" s="55">
        <v>0</v>
      </c>
      <c r="H849" s="21">
        <v>482.79</v>
      </c>
      <c r="I849" s="21">
        <v>1384.02</v>
      </c>
      <c r="J849" s="55">
        <v>0.49466188524590166</v>
      </c>
      <c r="K849" s="44"/>
      <c r="L849" s="21">
        <v>388.78999999999996</v>
      </c>
      <c r="M849" s="55">
        <v>1.5237703311777385E-2</v>
      </c>
      <c r="N849" s="21">
        <v>0</v>
      </c>
      <c r="O849" s="21">
        <v>-388.78999999999996</v>
      </c>
      <c r="P849" s="55">
        <v>0</v>
      </c>
      <c r="Q849" s="21">
        <v>-386.93</v>
      </c>
      <c r="R849" s="21">
        <v>-775.72</v>
      </c>
      <c r="S849" s="55">
        <v>-2.7602368383506919E-2</v>
      </c>
      <c r="T849" s="138">
        <v>1</v>
      </c>
    </row>
    <row r="850" spans="1:20" ht="16.5" hidden="1" customHeight="1" x14ac:dyDescent="0.3">
      <c r="A850" s="19" t="s">
        <v>748</v>
      </c>
      <c r="B850" s="19" t="s">
        <v>2317</v>
      </c>
      <c r="C850" s="21">
        <v>0</v>
      </c>
      <c r="D850" s="55">
        <v>0</v>
      </c>
      <c r="E850" s="21">
        <v>0</v>
      </c>
      <c r="F850" s="21">
        <v>0</v>
      </c>
      <c r="G850" s="55">
        <v>0</v>
      </c>
      <c r="H850" s="21">
        <v>0</v>
      </c>
      <c r="I850" s="21">
        <v>0</v>
      </c>
      <c r="J850" s="55">
        <v>0</v>
      </c>
      <c r="K850" s="44"/>
      <c r="L850" s="21">
        <v>0</v>
      </c>
      <c r="M850" s="55">
        <v>0</v>
      </c>
      <c r="N850" s="21">
        <v>0</v>
      </c>
      <c r="O850" s="21">
        <v>0</v>
      </c>
      <c r="P850" s="55">
        <v>0</v>
      </c>
      <c r="Q850" s="21">
        <v>0</v>
      </c>
      <c r="R850" s="21">
        <v>0</v>
      </c>
      <c r="S850" s="55">
        <v>0</v>
      </c>
      <c r="T850" s="138">
        <v>2</v>
      </c>
    </row>
    <row r="851" spans="1:20" ht="16.5" customHeight="1" x14ac:dyDescent="0.3">
      <c r="A851" s="19" t="s">
        <v>749</v>
      </c>
      <c r="B851" s="19" t="s">
        <v>750</v>
      </c>
      <c r="C851" s="21">
        <v>22.79</v>
      </c>
      <c r="D851" s="55">
        <v>1.212879191059074E-2</v>
      </c>
      <c r="E851" s="21">
        <v>0</v>
      </c>
      <c r="F851" s="21">
        <v>-22.79</v>
      </c>
      <c r="G851" s="55">
        <v>0</v>
      </c>
      <c r="H851" s="21">
        <v>0</v>
      </c>
      <c r="I851" s="21">
        <v>-22.79</v>
      </c>
      <c r="J851" s="55">
        <v>0</v>
      </c>
      <c r="K851" s="44"/>
      <c r="L851" s="21">
        <v>281.63</v>
      </c>
      <c r="M851" s="55">
        <v>1.1037820889672742E-2</v>
      </c>
      <c r="N851" s="21">
        <v>0</v>
      </c>
      <c r="O851" s="21">
        <v>-281.63</v>
      </c>
      <c r="P851" s="55">
        <v>0</v>
      </c>
      <c r="Q851" s="21">
        <v>73.510000000000005</v>
      </c>
      <c r="R851" s="21">
        <v>-208.12</v>
      </c>
      <c r="S851" s="55">
        <v>5.2439720359537742E-3</v>
      </c>
      <c r="T851" s="138">
        <v>1</v>
      </c>
    </row>
    <row r="852" spans="1:20" ht="16.5" customHeight="1" x14ac:dyDescent="0.3">
      <c r="A852" s="19" t="s">
        <v>751</v>
      </c>
      <c r="B852" s="19" t="s">
        <v>2319</v>
      </c>
      <c r="C852" s="21">
        <v>81.93</v>
      </c>
      <c r="D852" s="55">
        <v>4.3602980308674828E-2</v>
      </c>
      <c r="E852" s="21">
        <v>40</v>
      </c>
      <c r="F852" s="21">
        <v>-41.930000000000007</v>
      </c>
      <c r="G852" s="55">
        <v>2.0222446916076844E-2</v>
      </c>
      <c r="H852" s="21">
        <v>10.76</v>
      </c>
      <c r="I852" s="21">
        <v>-71.17</v>
      </c>
      <c r="J852" s="55">
        <v>1.1024590163934426E-2</v>
      </c>
      <c r="K852" s="44"/>
      <c r="L852" s="21">
        <v>549.65000000000009</v>
      </c>
      <c r="M852" s="55">
        <v>2.1542230060748582E-2</v>
      </c>
      <c r="N852" s="21">
        <v>536</v>
      </c>
      <c r="O852" s="21">
        <v>-13.650000000000091</v>
      </c>
      <c r="P852" s="55">
        <v>2.0075658264354469E-2</v>
      </c>
      <c r="Q852" s="21">
        <v>634.67999999999995</v>
      </c>
      <c r="R852" s="21">
        <v>85.029999999999859</v>
      </c>
      <c r="S852" s="55">
        <v>4.5276073619631901E-2</v>
      </c>
      <c r="T852" s="138">
        <v>1</v>
      </c>
    </row>
    <row r="853" spans="1:20" ht="16.5" hidden="1" customHeight="1" x14ac:dyDescent="0.3">
      <c r="A853" s="19" t="s">
        <v>752</v>
      </c>
      <c r="B853" s="19" t="s">
        <v>2320</v>
      </c>
      <c r="C853" s="21">
        <v>0</v>
      </c>
      <c r="D853" s="55">
        <v>0</v>
      </c>
      <c r="E853" s="21">
        <v>0</v>
      </c>
      <c r="F853" s="21">
        <v>0</v>
      </c>
      <c r="G853" s="55">
        <v>0</v>
      </c>
      <c r="H853" s="21">
        <v>0</v>
      </c>
      <c r="I853" s="21">
        <v>0</v>
      </c>
      <c r="J853" s="55">
        <v>0</v>
      </c>
      <c r="K853" s="44"/>
      <c r="L853" s="21">
        <v>0</v>
      </c>
      <c r="M853" s="55">
        <v>0</v>
      </c>
      <c r="N853" s="21">
        <v>0</v>
      </c>
      <c r="O853" s="21">
        <v>0</v>
      </c>
      <c r="P853" s="55">
        <v>0</v>
      </c>
      <c r="Q853" s="21">
        <v>0</v>
      </c>
      <c r="R853" s="21">
        <v>0</v>
      </c>
      <c r="S853" s="55">
        <v>0</v>
      </c>
      <c r="T853" s="138">
        <v>2</v>
      </c>
    </row>
    <row r="854" spans="1:20" ht="16.5" customHeight="1" x14ac:dyDescent="0.3">
      <c r="A854" s="19" t="s">
        <v>753</v>
      </c>
      <c r="B854" s="19" t="s">
        <v>2321</v>
      </c>
      <c r="C854" s="21">
        <v>90.07</v>
      </c>
      <c r="D854" s="55">
        <v>4.7935071846726976E-2</v>
      </c>
      <c r="E854" s="21">
        <v>25</v>
      </c>
      <c r="F854" s="21">
        <v>-65.069999999999993</v>
      </c>
      <c r="G854" s="55">
        <v>1.2639029322548028E-2</v>
      </c>
      <c r="H854" s="21">
        <v>43.650000000000006</v>
      </c>
      <c r="I854" s="21">
        <v>-46.419999999999987</v>
      </c>
      <c r="J854" s="55">
        <v>4.4723360655737711E-2</v>
      </c>
      <c r="K854" s="44"/>
      <c r="L854" s="21">
        <v>7833.3799999999992</v>
      </c>
      <c r="M854" s="55">
        <v>0.30701077797374088</v>
      </c>
      <c r="N854" s="21">
        <v>300</v>
      </c>
      <c r="O854" s="21">
        <v>-7533.3799999999992</v>
      </c>
      <c r="P854" s="55">
        <v>1.1236375894228249E-2</v>
      </c>
      <c r="Q854" s="21">
        <v>427.15</v>
      </c>
      <c r="R854" s="21">
        <v>-7406.23</v>
      </c>
      <c r="S854" s="55">
        <v>3.0471536595805392E-2</v>
      </c>
      <c r="T854" s="138">
        <v>1</v>
      </c>
    </row>
    <row r="855" spans="1:20" ht="16.5" customHeight="1" x14ac:dyDescent="0.3">
      <c r="A855" s="19" t="s">
        <v>754</v>
      </c>
      <c r="B855" s="19" t="s">
        <v>2322</v>
      </c>
      <c r="C855" s="21">
        <v>162.74</v>
      </c>
      <c r="D855" s="55">
        <v>8.6609898882384254E-2</v>
      </c>
      <c r="E855" s="21">
        <v>75</v>
      </c>
      <c r="F855" s="21">
        <v>-87.740000000000009</v>
      </c>
      <c r="G855" s="55">
        <v>3.7917087967644085E-2</v>
      </c>
      <c r="H855" s="21">
        <v>322.17</v>
      </c>
      <c r="I855" s="21">
        <v>159.43</v>
      </c>
      <c r="J855" s="55">
        <v>0.33009221311475412</v>
      </c>
      <c r="K855" s="44"/>
      <c r="L855" s="21">
        <v>1817.96</v>
      </c>
      <c r="M855" s="55">
        <v>7.1250636880266505E-2</v>
      </c>
      <c r="N855" s="21">
        <v>900</v>
      </c>
      <c r="O855" s="21">
        <v>-917.96</v>
      </c>
      <c r="P855" s="55">
        <v>3.3709127682684747E-2</v>
      </c>
      <c r="Q855" s="21">
        <v>3590.4499999999994</v>
      </c>
      <c r="R855" s="21">
        <v>1772.4899999999993</v>
      </c>
      <c r="S855" s="55">
        <v>0.25613140248252242</v>
      </c>
      <c r="T855" s="138">
        <v>1</v>
      </c>
    </row>
    <row r="856" spans="1:20" ht="16.5" hidden="1" customHeight="1" x14ac:dyDescent="0.3">
      <c r="A856" s="19" t="s">
        <v>755</v>
      </c>
      <c r="B856" s="19" t="s">
        <v>2323</v>
      </c>
      <c r="C856" s="21">
        <v>0</v>
      </c>
      <c r="D856" s="55">
        <v>0</v>
      </c>
      <c r="E856" s="21">
        <v>0</v>
      </c>
      <c r="F856" s="21">
        <v>0</v>
      </c>
      <c r="G856" s="55">
        <v>0</v>
      </c>
      <c r="H856" s="21">
        <v>0</v>
      </c>
      <c r="I856" s="21">
        <v>0</v>
      </c>
      <c r="J856" s="55">
        <v>0</v>
      </c>
      <c r="K856" s="44"/>
      <c r="L856" s="21">
        <v>0</v>
      </c>
      <c r="M856" s="55">
        <v>0</v>
      </c>
      <c r="N856" s="21">
        <v>0</v>
      </c>
      <c r="O856" s="21">
        <v>0</v>
      </c>
      <c r="P856" s="55">
        <v>0</v>
      </c>
      <c r="Q856" s="21">
        <v>0</v>
      </c>
      <c r="R856" s="21">
        <v>0</v>
      </c>
      <c r="S856" s="55">
        <v>0</v>
      </c>
      <c r="T856" s="138">
        <v>2</v>
      </c>
    </row>
    <row r="857" spans="1:20" ht="16.5" hidden="1" customHeight="1" x14ac:dyDescent="0.3">
      <c r="A857" s="19" t="s">
        <v>756</v>
      </c>
      <c r="B857" s="19" t="s">
        <v>2324</v>
      </c>
      <c r="C857" s="21">
        <v>0</v>
      </c>
      <c r="D857" s="55">
        <v>0</v>
      </c>
      <c r="E857" s="21">
        <v>0</v>
      </c>
      <c r="F857" s="21">
        <v>0</v>
      </c>
      <c r="G857" s="55">
        <v>0</v>
      </c>
      <c r="H857" s="21">
        <v>0</v>
      </c>
      <c r="I857" s="21">
        <v>0</v>
      </c>
      <c r="J857" s="55">
        <v>0</v>
      </c>
      <c r="K857" s="44"/>
      <c r="L857" s="21">
        <v>0</v>
      </c>
      <c r="M857" s="55">
        <v>0</v>
      </c>
      <c r="N857" s="21">
        <v>0</v>
      </c>
      <c r="O857" s="21">
        <v>0</v>
      </c>
      <c r="P857" s="55">
        <v>0</v>
      </c>
      <c r="Q857" s="21">
        <v>0</v>
      </c>
      <c r="R857" s="21">
        <v>0</v>
      </c>
      <c r="S857" s="55">
        <v>0</v>
      </c>
      <c r="T857" s="138">
        <v>2</v>
      </c>
    </row>
    <row r="858" spans="1:20" ht="16.5" customHeight="1" x14ac:dyDescent="0.3">
      <c r="A858" s="19" t="s">
        <v>601</v>
      </c>
      <c r="B858" s="19" t="s">
        <v>2325</v>
      </c>
      <c r="C858" s="21">
        <v>4880.92</v>
      </c>
      <c r="D858" s="38">
        <v>2.5134832226750906E-2</v>
      </c>
      <c r="E858" s="21">
        <v>4668</v>
      </c>
      <c r="F858" s="21">
        <v>-212.92000000000007</v>
      </c>
      <c r="G858" s="38">
        <v>2.4999464450204581E-2</v>
      </c>
      <c r="H858" s="21">
        <v>1053.8799999999992</v>
      </c>
      <c r="I858" s="21">
        <v>-3827.0400000000009</v>
      </c>
      <c r="J858" s="38">
        <v>1.41636488208562E-2</v>
      </c>
      <c r="K858" s="44"/>
      <c r="L858" s="21">
        <v>62649.460000000006</v>
      </c>
      <c r="M858" s="38">
        <v>2.4301818448017338E-2</v>
      </c>
      <c r="N858" s="21">
        <v>65619</v>
      </c>
      <c r="O858" s="21">
        <v>2969.5399999999936</v>
      </c>
      <c r="P858" s="38">
        <v>2.4999619018591893E-2</v>
      </c>
      <c r="Q858" s="21">
        <v>26150.5</v>
      </c>
      <c r="R858" s="21">
        <v>-36498.960000000006</v>
      </c>
      <c r="S858" s="38">
        <v>2.1485537531373722E-2</v>
      </c>
      <c r="T858" s="138">
        <v>1</v>
      </c>
    </row>
    <row r="859" spans="1:20" ht="16.5" customHeight="1" x14ac:dyDescent="0.3">
      <c r="A859" s="19" t="s">
        <v>758</v>
      </c>
      <c r="B859" s="19" t="s">
        <v>759</v>
      </c>
      <c r="C859" s="21">
        <v>112.56</v>
      </c>
      <c r="D859" s="55">
        <v>5.9904204364023418E-2</v>
      </c>
      <c r="E859" s="21">
        <v>2750</v>
      </c>
      <c r="F859" s="21">
        <v>2637.44</v>
      </c>
      <c r="G859" s="55">
        <v>1.3902932254802831</v>
      </c>
      <c r="H859" s="21">
        <v>669.85</v>
      </c>
      <c r="I859" s="21">
        <v>557.29</v>
      </c>
      <c r="J859" s="55">
        <v>0.6863217213114754</v>
      </c>
      <c r="K859" s="44"/>
      <c r="L859" s="21">
        <v>2195.41</v>
      </c>
      <c r="M859" s="55">
        <v>8.604389574759945E-2</v>
      </c>
      <c r="N859" s="21">
        <v>7393</v>
      </c>
      <c r="O859" s="21">
        <v>5197.59</v>
      </c>
      <c r="P859" s="55">
        <v>0.27690175662009814</v>
      </c>
      <c r="Q859" s="21">
        <v>4476.51</v>
      </c>
      <c r="R859" s="21">
        <v>2281.1000000000004</v>
      </c>
      <c r="S859" s="55">
        <v>0.31934013411328294</v>
      </c>
      <c r="T859" s="138">
        <v>1</v>
      </c>
    </row>
    <row r="860" spans="1:20" ht="16.5" customHeight="1" x14ac:dyDescent="0.3">
      <c r="A860" s="19" t="s">
        <v>760</v>
      </c>
      <c r="B860" s="19" t="s">
        <v>2327</v>
      </c>
      <c r="C860" s="21">
        <v>1491.36</v>
      </c>
      <c r="D860" s="55">
        <v>0.79369877594465132</v>
      </c>
      <c r="E860" s="21">
        <v>1224</v>
      </c>
      <c r="F860" s="21">
        <v>-267.3599999999999</v>
      </c>
      <c r="G860" s="55">
        <v>0.61880687563195147</v>
      </c>
      <c r="H860" s="21">
        <v>1414.46</v>
      </c>
      <c r="I860" s="21">
        <v>-76.899999999999864</v>
      </c>
      <c r="J860" s="55">
        <v>1.4492418032786885</v>
      </c>
      <c r="K860" s="44"/>
      <c r="L860" s="21">
        <v>14675.68</v>
      </c>
      <c r="M860" s="55">
        <v>0.57517852243778167</v>
      </c>
      <c r="N860" s="21">
        <v>14688</v>
      </c>
      <c r="O860" s="21">
        <v>12.319999999999709</v>
      </c>
      <c r="P860" s="55">
        <v>0.55013296378141507</v>
      </c>
      <c r="Q860" s="21">
        <v>13767.279999999999</v>
      </c>
      <c r="R860" s="21">
        <v>-908.40000000000146</v>
      </c>
      <c r="S860" s="55">
        <v>0.98211442431159934</v>
      </c>
      <c r="T860" s="138">
        <v>1</v>
      </c>
    </row>
    <row r="861" spans="1:20" ht="16.5" hidden="1" customHeight="1" x14ac:dyDescent="0.3">
      <c r="A861" s="19" t="s">
        <v>761</v>
      </c>
      <c r="B861" s="19" t="s">
        <v>2328</v>
      </c>
      <c r="C861" s="21">
        <v>0</v>
      </c>
      <c r="D861" s="55">
        <v>0</v>
      </c>
      <c r="E861" s="21">
        <v>0</v>
      </c>
      <c r="F861" s="21">
        <v>0</v>
      </c>
      <c r="G861" s="55">
        <v>0</v>
      </c>
      <c r="H861" s="21">
        <v>0</v>
      </c>
      <c r="I861" s="21">
        <v>0</v>
      </c>
      <c r="J861" s="55">
        <v>0</v>
      </c>
      <c r="K861" s="44"/>
      <c r="L861" s="21">
        <v>0</v>
      </c>
      <c r="M861" s="55">
        <v>0</v>
      </c>
      <c r="N861" s="21">
        <v>0</v>
      </c>
      <c r="O861" s="21">
        <v>0</v>
      </c>
      <c r="P861" s="55">
        <v>0</v>
      </c>
      <c r="Q861" s="21">
        <v>0</v>
      </c>
      <c r="R861" s="21">
        <v>0</v>
      </c>
      <c r="S861" s="55">
        <v>0</v>
      </c>
      <c r="T861" s="138">
        <v>2</v>
      </c>
    </row>
    <row r="862" spans="1:20" ht="16.5" customHeight="1" x14ac:dyDescent="0.3">
      <c r="A862" s="19" t="s">
        <v>762</v>
      </c>
      <c r="B862" s="19" t="s">
        <v>2329</v>
      </c>
      <c r="C862" s="21">
        <v>3807.79</v>
      </c>
      <c r="D862" s="55">
        <v>2.0264981373070783</v>
      </c>
      <c r="E862" s="21">
        <v>373</v>
      </c>
      <c r="F862" s="21">
        <v>-3434.79</v>
      </c>
      <c r="G862" s="55">
        <v>0.18857431749241657</v>
      </c>
      <c r="H862" s="21">
        <v>148.81</v>
      </c>
      <c r="I862" s="21">
        <v>-3658.98</v>
      </c>
      <c r="J862" s="55">
        <v>0.15246926229508198</v>
      </c>
      <c r="K862" s="44"/>
      <c r="L862" s="21">
        <v>15763.310000000001</v>
      </c>
      <c r="M862" s="55">
        <v>0.61780560454634537</v>
      </c>
      <c r="N862" s="21">
        <v>5250</v>
      </c>
      <c r="O862" s="21">
        <v>-10513.310000000001</v>
      </c>
      <c r="P862" s="55">
        <v>0.19663657814899435</v>
      </c>
      <c r="Q862" s="21">
        <v>-9449.5800000000036</v>
      </c>
      <c r="R862" s="21">
        <v>-25212.890000000007</v>
      </c>
      <c r="S862" s="55">
        <v>-0.6741032957625912</v>
      </c>
      <c r="T862" s="138">
        <v>1</v>
      </c>
    </row>
    <row r="863" spans="1:20" ht="16.5" hidden="1" customHeight="1" x14ac:dyDescent="0.3">
      <c r="A863" s="19" t="s">
        <v>1105</v>
      </c>
      <c r="B863" s="19" t="s">
        <v>2330</v>
      </c>
      <c r="C863" s="21">
        <v>0</v>
      </c>
      <c r="D863" s="55">
        <v>0</v>
      </c>
      <c r="E863" s="21">
        <v>0</v>
      </c>
      <c r="F863" s="21">
        <v>0</v>
      </c>
      <c r="G863" s="55">
        <v>0</v>
      </c>
      <c r="H863" s="21">
        <v>0</v>
      </c>
      <c r="I863" s="21">
        <v>0</v>
      </c>
      <c r="J863" s="55">
        <v>0</v>
      </c>
      <c r="K863" s="44"/>
      <c r="L863" s="21">
        <v>0</v>
      </c>
      <c r="M863" s="55">
        <v>0</v>
      </c>
      <c r="N863" s="21">
        <v>0</v>
      </c>
      <c r="O863" s="21">
        <v>0</v>
      </c>
      <c r="P863" s="55">
        <v>0</v>
      </c>
      <c r="Q863" s="21">
        <v>0</v>
      </c>
      <c r="R863" s="21">
        <v>0</v>
      </c>
      <c r="S863" s="55">
        <v>0</v>
      </c>
      <c r="T863" s="138">
        <v>2</v>
      </c>
    </row>
    <row r="864" spans="1:20" ht="16.5" hidden="1" customHeight="1" x14ac:dyDescent="0.3">
      <c r="A864" s="19" t="s">
        <v>763</v>
      </c>
      <c r="B864" s="19" t="s">
        <v>2331</v>
      </c>
      <c r="C864" s="21">
        <v>0</v>
      </c>
      <c r="D864" s="55">
        <v>0</v>
      </c>
      <c r="E864" s="21">
        <v>0</v>
      </c>
      <c r="F864" s="21">
        <v>0</v>
      </c>
      <c r="G864" s="55">
        <v>0</v>
      </c>
      <c r="H864" s="21">
        <v>0</v>
      </c>
      <c r="I864" s="21">
        <v>0</v>
      </c>
      <c r="J864" s="55">
        <v>0</v>
      </c>
      <c r="K864" s="44"/>
      <c r="L864" s="21">
        <v>0</v>
      </c>
      <c r="M864" s="55">
        <v>0</v>
      </c>
      <c r="N864" s="21">
        <v>0</v>
      </c>
      <c r="O864" s="21">
        <v>0</v>
      </c>
      <c r="P864" s="55">
        <v>0</v>
      </c>
      <c r="Q864" s="21">
        <v>0</v>
      </c>
      <c r="R864" s="21">
        <v>0</v>
      </c>
      <c r="S864" s="55">
        <v>0</v>
      </c>
      <c r="T864" s="138">
        <v>2</v>
      </c>
    </row>
    <row r="865" spans="1:20" ht="16.5" customHeight="1" x14ac:dyDescent="0.3">
      <c r="A865" s="19" t="s">
        <v>764</v>
      </c>
      <c r="B865" s="19" t="s">
        <v>2332</v>
      </c>
      <c r="C865" s="21">
        <v>0</v>
      </c>
      <c r="D865" s="55">
        <v>0</v>
      </c>
      <c r="E865" s="21">
        <v>0</v>
      </c>
      <c r="F865" s="21">
        <v>0</v>
      </c>
      <c r="G865" s="55">
        <v>0</v>
      </c>
      <c r="H865" s="21">
        <v>0</v>
      </c>
      <c r="I865" s="21">
        <v>0</v>
      </c>
      <c r="J865" s="55">
        <v>0</v>
      </c>
      <c r="K865" s="44"/>
      <c r="L865" s="21">
        <v>0</v>
      </c>
      <c r="M865" s="55">
        <v>0</v>
      </c>
      <c r="N865" s="21">
        <v>0</v>
      </c>
      <c r="O865" s="21">
        <v>0</v>
      </c>
      <c r="P865" s="55">
        <v>0</v>
      </c>
      <c r="Q865" s="21">
        <v>2000</v>
      </c>
      <c r="R865" s="21">
        <v>2000</v>
      </c>
      <c r="S865" s="55">
        <v>0.14267370523612499</v>
      </c>
      <c r="T865" s="138">
        <v>1</v>
      </c>
    </row>
    <row r="866" spans="1:20" ht="16.5" customHeight="1" x14ac:dyDescent="0.3">
      <c r="A866" s="19" t="s">
        <v>765</v>
      </c>
      <c r="B866" s="19" t="s">
        <v>2333</v>
      </c>
      <c r="C866" s="21">
        <v>0</v>
      </c>
      <c r="D866" s="55">
        <v>0</v>
      </c>
      <c r="E866" s="21">
        <v>0</v>
      </c>
      <c r="F866" s="21">
        <v>0</v>
      </c>
      <c r="G866" s="55">
        <v>0</v>
      </c>
      <c r="H866" s="21">
        <v>0</v>
      </c>
      <c r="I866" s="21">
        <v>0</v>
      </c>
      <c r="J866" s="55">
        <v>0</v>
      </c>
      <c r="K866" s="44"/>
      <c r="L866" s="21">
        <v>2093.6</v>
      </c>
      <c r="M866" s="55">
        <v>8.205369390554576E-2</v>
      </c>
      <c r="N866" s="21">
        <v>0</v>
      </c>
      <c r="O866" s="21">
        <v>-2093.6</v>
      </c>
      <c r="P866" s="55">
        <v>0</v>
      </c>
      <c r="Q866" s="21">
        <v>0</v>
      </c>
      <c r="R866" s="21">
        <v>-2093.6</v>
      </c>
      <c r="S866" s="55">
        <v>0</v>
      </c>
      <c r="T866" s="138">
        <v>1</v>
      </c>
    </row>
    <row r="867" spans="1:20" ht="16.5" customHeight="1" x14ac:dyDescent="0.3">
      <c r="A867" s="19" t="s">
        <v>766</v>
      </c>
      <c r="B867" s="19" t="s">
        <v>2334</v>
      </c>
      <c r="C867" s="21">
        <v>248.13</v>
      </c>
      <c r="D867" s="55">
        <v>0.13205428419372006</v>
      </c>
      <c r="E867" s="21">
        <v>0</v>
      </c>
      <c r="F867" s="21">
        <v>-248.13</v>
      </c>
      <c r="G867" s="55">
        <v>0</v>
      </c>
      <c r="H867" s="21">
        <v>74.75</v>
      </c>
      <c r="I867" s="21">
        <v>-173.38</v>
      </c>
      <c r="J867" s="55">
        <v>7.6588114754098366E-2</v>
      </c>
      <c r="K867" s="44"/>
      <c r="L867" s="21">
        <v>3523.3</v>
      </c>
      <c r="M867" s="55">
        <v>0.13808739956888105</v>
      </c>
      <c r="N867" s="21">
        <v>0</v>
      </c>
      <c r="O867" s="21">
        <v>-3523.3</v>
      </c>
      <c r="P867" s="55">
        <v>0</v>
      </c>
      <c r="Q867" s="21">
        <v>1538.78</v>
      </c>
      <c r="R867" s="21">
        <v>-1984.5200000000002</v>
      </c>
      <c r="S867" s="55">
        <v>0.1097717220716222</v>
      </c>
      <c r="T867" s="138">
        <v>1</v>
      </c>
    </row>
    <row r="868" spans="1:20" ht="16.5" hidden="1" customHeight="1" x14ac:dyDescent="0.3">
      <c r="A868" s="19" t="s">
        <v>1309</v>
      </c>
      <c r="B868" s="19" t="s">
        <v>2336</v>
      </c>
      <c r="C868" s="21">
        <v>0</v>
      </c>
      <c r="D868" s="55">
        <v>0</v>
      </c>
      <c r="E868" s="21">
        <v>0</v>
      </c>
      <c r="F868" s="21">
        <v>0</v>
      </c>
      <c r="G868" s="55">
        <v>0</v>
      </c>
      <c r="H868" s="21">
        <v>0</v>
      </c>
      <c r="I868" s="21">
        <v>0</v>
      </c>
      <c r="J868" s="55">
        <v>0</v>
      </c>
      <c r="K868" s="44"/>
      <c r="L868" s="21">
        <v>0</v>
      </c>
      <c r="M868" s="55">
        <v>0</v>
      </c>
      <c r="N868" s="21">
        <v>0</v>
      </c>
      <c r="O868" s="21">
        <v>0</v>
      </c>
      <c r="P868" s="55">
        <v>0</v>
      </c>
      <c r="Q868" s="21">
        <v>0</v>
      </c>
      <c r="R868" s="21">
        <v>0</v>
      </c>
      <c r="S868" s="55">
        <v>0</v>
      </c>
      <c r="T868" s="138">
        <v>2</v>
      </c>
    </row>
    <row r="869" spans="1:20" ht="16.5" hidden="1" customHeight="1" x14ac:dyDescent="0.3">
      <c r="A869" s="19" t="s">
        <v>768</v>
      </c>
      <c r="B869" s="19" t="s">
        <v>2335</v>
      </c>
      <c r="C869" s="21">
        <v>0</v>
      </c>
      <c r="D869" s="55">
        <v>0</v>
      </c>
      <c r="E869" s="21">
        <v>0</v>
      </c>
      <c r="F869" s="21">
        <v>0</v>
      </c>
      <c r="G869" s="55">
        <v>0</v>
      </c>
      <c r="H869" s="21">
        <v>0</v>
      </c>
      <c r="I869" s="21">
        <v>0</v>
      </c>
      <c r="J869" s="55">
        <v>0</v>
      </c>
      <c r="K869" s="44"/>
      <c r="L869" s="21">
        <v>0</v>
      </c>
      <c r="M869" s="55">
        <v>0</v>
      </c>
      <c r="N869" s="21">
        <v>0</v>
      </c>
      <c r="O869" s="21">
        <v>0</v>
      </c>
      <c r="P869" s="55">
        <v>0</v>
      </c>
      <c r="Q869" s="21">
        <v>0</v>
      </c>
      <c r="R869" s="21">
        <v>0</v>
      </c>
      <c r="S869" s="55">
        <v>0</v>
      </c>
      <c r="T869" s="138">
        <v>2</v>
      </c>
    </row>
    <row r="870" spans="1:20" ht="16.5" customHeight="1" x14ac:dyDescent="0.3">
      <c r="A870" s="19" t="s">
        <v>769</v>
      </c>
      <c r="B870" s="19" t="s">
        <v>2337</v>
      </c>
      <c r="C870" s="21">
        <v>-776.5</v>
      </c>
      <c r="D870" s="55">
        <v>-0.41325172964342738</v>
      </c>
      <c r="E870" s="21">
        <v>615</v>
      </c>
      <c r="F870" s="21">
        <v>1391.5</v>
      </c>
      <c r="G870" s="55">
        <v>0.3109201213346815</v>
      </c>
      <c r="H870" s="21">
        <v>561.20000000000005</v>
      </c>
      <c r="I870" s="21">
        <v>1337.7</v>
      </c>
      <c r="J870" s="55">
        <v>0.57500000000000007</v>
      </c>
      <c r="K870" s="44"/>
      <c r="L870" s="21">
        <v>7819.42</v>
      </c>
      <c r="M870" s="55">
        <v>0.30646364883401922</v>
      </c>
      <c r="N870" s="21">
        <v>7765</v>
      </c>
      <c r="O870" s="21">
        <v>-54.420000000000073</v>
      </c>
      <c r="P870" s="55">
        <v>0.29083486272894116</v>
      </c>
      <c r="Q870" s="21">
        <v>5776.31</v>
      </c>
      <c r="R870" s="21">
        <v>-2043.1099999999997</v>
      </c>
      <c r="S870" s="55">
        <v>0.4120637751462406</v>
      </c>
      <c r="T870" s="138">
        <v>1</v>
      </c>
    </row>
    <row r="871" spans="1:20" ht="16.5" hidden="1" customHeight="1" x14ac:dyDescent="0.3">
      <c r="A871" s="19" t="s">
        <v>601</v>
      </c>
      <c r="B871" s="19" t="s">
        <v>2325</v>
      </c>
      <c r="C871" s="21">
        <v>0</v>
      </c>
      <c r="D871" s="38">
        <v>0</v>
      </c>
      <c r="E871" s="21">
        <v>0</v>
      </c>
      <c r="F871" s="21">
        <v>0</v>
      </c>
      <c r="G871" s="38">
        <v>0</v>
      </c>
      <c r="H871" s="21">
        <v>0</v>
      </c>
      <c r="I871" s="21">
        <v>0</v>
      </c>
      <c r="J871" s="38">
        <v>0</v>
      </c>
      <c r="K871" s="44"/>
      <c r="L871" s="21">
        <v>0</v>
      </c>
      <c r="M871" s="38">
        <v>0</v>
      </c>
      <c r="N871" s="21">
        <v>0</v>
      </c>
      <c r="O871" s="21">
        <v>0</v>
      </c>
      <c r="P871" s="38">
        <v>0</v>
      </c>
      <c r="Q871" s="21">
        <v>0</v>
      </c>
      <c r="R871" s="21">
        <v>0</v>
      </c>
      <c r="S871" s="38">
        <v>0</v>
      </c>
      <c r="T871" s="138">
        <v>2</v>
      </c>
    </row>
    <row r="872" spans="1:20" ht="16.5" customHeight="1" x14ac:dyDescent="0.3">
      <c r="A872" s="19" t="s">
        <v>770</v>
      </c>
      <c r="B872" s="19" t="s">
        <v>2338</v>
      </c>
      <c r="C872" s="21">
        <v>1500</v>
      </c>
      <c r="D872" s="55">
        <v>0.79829696647152737</v>
      </c>
      <c r="E872" s="21">
        <v>1500</v>
      </c>
      <c r="F872" s="21">
        <v>0</v>
      </c>
      <c r="G872" s="55">
        <v>0.75834175935288173</v>
      </c>
      <c r="H872" s="21">
        <v>1500</v>
      </c>
      <c r="I872" s="21">
        <v>0</v>
      </c>
      <c r="J872" s="55">
        <v>1.5368852459016393</v>
      </c>
      <c r="K872" s="44"/>
      <c r="L872" s="21">
        <v>18000</v>
      </c>
      <c r="M872" s="55">
        <v>0.70546737213403876</v>
      </c>
      <c r="N872" s="21">
        <v>18000</v>
      </c>
      <c r="O872" s="21">
        <v>0</v>
      </c>
      <c r="P872" s="55">
        <v>0.67418255365369495</v>
      </c>
      <c r="Q872" s="21">
        <v>18000</v>
      </c>
      <c r="R872" s="21">
        <v>0</v>
      </c>
      <c r="S872" s="55">
        <v>1.2840633471251248</v>
      </c>
      <c r="T872" s="138">
        <v>1</v>
      </c>
    </row>
    <row r="873" spans="1:20" ht="16.5" hidden="1" customHeight="1" x14ac:dyDescent="0.3">
      <c r="A873" s="19" t="s">
        <v>771</v>
      </c>
      <c r="B873" s="19" t="s">
        <v>2339</v>
      </c>
      <c r="C873" s="21">
        <v>0</v>
      </c>
      <c r="D873" s="55">
        <v>0</v>
      </c>
      <c r="E873" s="21">
        <v>0</v>
      </c>
      <c r="F873" s="21">
        <v>0</v>
      </c>
      <c r="G873" s="55">
        <v>0</v>
      </c>
      <c r="H873" s="21">
        <v>0</v>
      </c>
      <c r="I873" s="21">
        <v>0</v>
      </c>
      <c r="J873" s="55">
        <v>0</v>
      </c>
      <c r="K873" s="44"/>
      <c r="L873" s="21">
        <v>0</v>
      </c>
      <c r="M873" s="55">
        <v>0</v>
      </c>
      <c r="N873" s="21">
        <v>0</v>
      </c>
      <c r="O873" s="21">
        <v>0</v>
      </c>
      <c r="P873" s="55">
        <v>0</v>
      </c>
      <c r="Q873" s="21">
        <v>0</v>
      </c>
      <c r="R873" s="21">
        <v>0</v>
      </c>
      <c r="S873" s="55">
        <v>0</v>
      </c>
      <c r="T873" s="138">
        <v>2</v>
      </c>
    </row>
    <row r="874" spans="1:20" ht="16.5" hidden="1" customHeight="1" x14ac:dyDescent="0.3">
      <c r="A874" s="19" t="s">
        <v>772</v>
      </c>
      <c r="B874" s="19" t="s">
        <v>2340</v>
      </c>
      <c r="C874" s="21">
        <v>0</v>
      </c>
      <c r="D874" s="55">
        <v>0</v>
      </c>
      <c r="E874" s="21">
        <v>0</v>
      </c>
      <c r="F874" s="21">
        <v>0</v>
      </c>
      <c r="G874" s="55">
        <v>0</v>
      </c>
      <c r="H874" s="21">
        <v>0</v>
      </c>
      <c r="I874" s="21">
        <v>0</v>
      </c>
      <c r="J874" s="55">
        <v>0</v>
      </c>
      <c r="K874" s="44"/>
      <c r="L874" s="21">
        <v>0</v>
      </c>
      <c r="M874" s="55">
        <v>0</v>
      </c>
      <c r="N874" s="21">
        <v>0</v>
      </c>
      <c r="O874" s="21">
        <v>0</v>
      </c>
      <c r="P874" s="55">
        <v>0</v>
      </c>
      <c r="Q874" s="21">
        <v>0</v>
      </c>
      <c r="R874" s="21">
        <v>0</v>
      </c>
      <c r="S874" s="55">
        <v>0</v>
      </c>
      <c r="T874" s="138">
        <v>2</v>
      </c>
    </row>
    <row r="875" spans="1:20" ht="16.5" hidden="1" customHeight="1" x14ac:dyDescent="0.3">
      <c r="A875" s="19" t="s">
        <v>773</v>
      </c>
      <c r="B875" s="19" t="s">
        <v>2341</v>
      </c>
      <c r="C875" s="21">
        <v>0</v>
      </c>
      <c r="D875" s="55">
        <v>0</v>
      </c>
      <c r="E875" s="21">
        <v>0</v>
      </c>
      <c r="F875" s="21">
        <v>0</v>
      </c>
      <c r="G875" s="55">
        <v>0</v>
      </c>
      <c r="H875" s="21">
        <v>0</v>
      </c>
      <c r="I875" s="21">
        <v>0</v>
      </c>
      <c r="J875" s="55">
        <v>0</v>
      </c>
      <c r="K875" s="44"/>
      <c r="L875" s="21">
        <v>0</v>
      </c>
      <c r="M875" s="55">
        <v>0</v>
      </c>
      <c r="N875" s="21">
        <v>0</v>
      </c>
      <c r="O875" s="21">
        <v>0</v>
      </c>
      <c r="P875" s="55">
        <v>0</v>
      </c>
      <c r="Q875" s="21">
        <v>0</v>
      </c>
      <c r="R875" s="21">
        <v>0</v>
      </c>
      <c r="S875" s="55">
        <v>0</v>
      </c>
      <c r="T875" s="138">
        <v>2</v>
      </c>
    </row>
    <row r="876" spans="1:20" ht="16.5" customHeight="1" x14ac:dyDescent="0.3">
      <c r="A876" s="19" t="s">
        <v>774</v>
      </c>
      <c r="B876" s="19" t="s">
        <v>2342</v>
      </c>
      <c r="C876" s="21">
        <v>0</v>
      </c>
      <c r="D876" s="55">
        <v>0</v>
      </c>
      <c r="E876" s="21">
        <v>0</v>
      </c>
      <c r="F876" s="21">
        <v>0</v>
      </c>
      <c r="G876" s="55">
        <v>0</v>
      </c>
      <c r="H876" s="21">
        <v>0</v>
      </c>
      <c r="I876" s="21">
        <v>0</v>
      </c>
      <c r="J876" s="55">
        <v>0</v>
      </c>
      <c r="K876" s="44"/>
      <c r="L876" s="21">
        <v>0</v>
      </c>
      <c r="M876" s="55">
        <v>0</v>
      </c>
      <c r="N876" s="21">
        <v>0</v>
      </c>
      <c r="O876" s="21">
        <v>0</v>
      </c>
      <c r="P876" s="55">
        <v>0</v>
      </c>
      <c r="Q876" s="21">
        <v>576</v>
      </c>
      <c r="R876" s="21">
        <v>576</v>
      </c>
      <c r="S876" s="55">
        <v>4.1090027108003996E-2</v>
      </c>
      <c r="T876" s="138">
        <v>1</v>
      </c>
    </row>
    <row r="877" spans="1:20" ht="16.5" hidden="1" customHeight="1" x14ac:dyDescent="0.3">
      <c r="A877" s="19" t="s">
        <v>1101</v>
      </c>
      <c r="B877" s="19" t="s">
        <v>2343</v>
      </c>
      <c r="C877" s="21">
        <v>0</v>
      </c>
      <c r="D877" s="55">
        <v>0</v>
      </c>
      <c r="E877" s="21">
        <v>0</v>
      </c>
      <c r="F877" s="21">
        <v>0</v>
      </c>
      <c r="G877" s="55">
        <v>0</v>
      </c>
      <c r="H877" s="21">
        <v>0</v>
      </c>
      <c r="I877" s="21">
        <v>0</v>
      </c>
      <c r="J877" s="55">
        <v>0</v>
      </c>
      <c r="K877" s="44"/>
      <c r="L877" s="21">
        <v>0</v>
      </c>
      <c r="M877" s="55">
        <v>0</v>
      </c>
      <c r="N877" s="21">
        <v>0</v>
      </c>
      <c r="O877" s="21">
        <v>0</v>
      </c>
      <c r="P877" s="55">
        <v>0</v>
      </c>
      <c r="Q877" s="21">
        <v>0</v>
      </c>
      <c r="R877" s="21">
        <v>0</v>
      </c>
      <c r="S877" s="55">
        <v>0</v>
      </c>
      <c r="T877" s="138">
        <v>2</v>
      </c>
    </row>
    <row r="878" spans="1:20" ht="16.5" hidden="1" customHeight="1" x14ac:dyDescent="0.3">
      <c r="A878" s="19" t="s">
        <v>775</v>
      </c>
      <c r="B878" s="19" t="s">
        <v>2344</v>
      </c>
      <c r="C878" s="41">
        <v>0</v>
      </c>
      <c r="D878" s="55">
        <v>0</v>
      </c>
      <c r="E878" s="41">
        <v>0</v>
      </c>
      <c r="F878" s="41">
        <v>0</v>
      </c>
      <c r="G878" s="55">
        <v>0</v>
      </c>
      <c r="H878" s="41">
        <v>0</v>
      </c>
      <c r="I878" s="41">
        <v>0</v>
      </c>
      <c r="J878" s="55">
        <v>0</v>
      </c>
      <c r="K878" s="44"/>
      <c r="L878" s="41">
        <v>0</v>
      </c>
      <c r="M878" s="55">
        <v>0</v>
      </c>
      <c r="N878" s="41">
        <v>0</v>
      </c>
      <c r="O878" s="41">
        <v>0</v>
      </c>
      <c r="P878" s="55">
        <v>0</v>
      </c>
      <c r="Q878" s="41">
        <v>0</v>
      </c>
      <c r="R878" s="41">
        <v>0</v>
      </c>
      <c r="S878" s="55">
        <v>0</v>
      </c>
      <c r="T878" s="138">
        <v>2</v>
      </c>
    </row>
    <row r="879" spans="1:20" ht="16.5" customHeight="1" x14ac:dyDescent="0.3">
      <c r="B879" s="19" t="s">
        <v>776</v>
      </c>
      <c r="C879" s="45">
        <v>11424.999999999998</v>
      </c>
      <c r="D879" s="55">
        <v>6.080361894624799</v>
      </c>
      <c r="E879" s="45">
        <v>11468</v>
      </c>
      <c r="F879" s="45">
        <v>43.000000000001819</v>
      </c>
      <c r="G879" s="55">
        <v>5.7977755308392318</v>
      </c>
      <c r="H879" s="45">
        <v>6398.3099999999995</v>
      </c>
      <c r="I879" s="45">
        <v>-5026.6900000000005</v>
      </c>
      <c r="J879" s="55">
        <v>6.5556454918032783</v>
      </c>
      <c r="K879" s="44"/>
      <c r="L879" s="45">
        <v>146276.06</v>
      </c>
      <c r="M879" s="55">
        <v>5.7329437585733878</v>
      </c>
      <c r="N879" s="45">
        <v>125454</v>
      </c>
      <c r="O879" s="45">
        <v>-20822.059999999998</v>
      </c>
      <c r="P879" s="55">
        <v>4.6988276714483685</v>
      </c>
      <c r="Q879" s="45">
        <v>72473.81</v>
      </c>
      <c r="R879" s="45">
        <v>-73802.25</v>
      </c>
      <c r="S879" s="55">
        <v>5.1700535026394636</v>
      </c>
      <c r="T879" s="138">
        <v>1</v>
      </c>
    </row>
    <row r="880" spans="1:20" ht="16.5" customHeight="1" x14ac:dyDescent="0.3">
      <c r="B880" s="19" t="s">
        <v>777</v>
      </c>
      <c r="C880" s="21">
        <v>28104.409999999996</v>
      </c>
      <c r="D880" s="55">
        <v>14.957110164981371</v>
      </c>
      <c r="E880" s="21">
        <v>25802</v>
      </c>
      <c r="F880" s="21">
        <v>-2302.4099999999962</v>
      </c>
      <c r="G880" s="55">
        <v>13.044489383215369</v>
      </c>
      <c r="H880" s="21">
        <v>20135.580000000002</v>
      </c>
      <c r="I880" s="21">
        <v>-7968.83</v>
      </c>
      <c r="J880" s="55">
        <v>20.630717213114757</v>
      </c>
      <c r="K880" s="44"/>
      <c r="L880" s="21">
        <v>305349.88</v>
      </c>
      <c r="M880" s="55">
        <v>11.967465412502449</v>
      </c>
      <c r="N880" s="21">
        <v>294152</v>
      </c>
      <c r="O880" s="21">
        <v>-11197.880000000005</v>
      </c>
      <c r="P880" s="55">
        <v>11.017341473463425</v>
      </c>
      <c r="Q880" s="21">
        <v>201968.82</v>
      </c>
      <c r="R880" s="21">
        <v>-103381.06</v>
      </c>
      <c r="S880" s="55">
        <v>14.407819945783993</v>
      </c>
      <c r="T880" s="138">
        <v>1</v>
      </c>
    </row>
    <row r="881" spans="1:21" ht="16.5" customHeight="1" x14ac:dyDescent="0.3">
      <c r="C881" s="21"/>
      <c r="D881" s="55"/>
      <c r="E881" s="21"/>
      <c r="F881" s="21"/>
      <c r="G881" s="55"/>
      <c r="H881" s="21"/>
      <c r="I881" s="21"/>
      <c r="J881" s="55"/>
      <c r="K881" s="44"/>
      <c r="L881" s="21"/>
      <c r="M881" s="55"/>
      <c r="N881" s="21"/>
      <c r="O881" s="21"/>
      <c r="P881" s="55"/>
      <c r="Q881" s="21"/>
      <c r="R881" s="21"/>
      <c r="S881" s="55"/>
      <c r="T881" s="138">
        <v>1</v>
      </c>
    </row>
    <row r="882" spans="1:21" ht="16.5" customHeight="1" x14ac:dyDescent="0.35">
      <c r="B882" s="30" t="s">
        <v>1295</v>
      </c>
      <c r="C882" s="21"/>
      <c r="D882" s="55"/>
      <c r="E882" s="21"/>
      <c r="F882" s="21"/>
      <c r="G882" s="55"/>
      <c r="H882" s="21"/>
      <c r="I882" s="21"/>
      <c r="J882" s="55"/>
      <c r="K882" s="44"/>
      <c r="L882" s="21"/>
      <c r="M882" s="55"/>
      <c r="N882" s="21"/>
      <c r="O882" s="21"/>
      <c r="P882" s="55"/>
      <c r="Q882" s="21"/>
      <c r="R882" s="21"/>
      <c r="S882" s="55"/>
      <c r="T882" s="138">
        <v>1</v>
      </c>
      <c r="U882" s="134">
        <v>0</v>
      </c>
    </row>
    <row r="883" spans="1:21" ht="16.5" hidden="1" customHeight="1" x14ac:dyDescent="0.3">
      <c r="A883" s="19" t="s">
        <v>1300</v>
      </c>
      <c r="B883" s="19" t="s">
        <v>2345</v>
      </c>
      <c r="C883" s="21">
        <v>0</v>
      </c>
      <c r="D883" s="55">
        <v>0</v>
      </c>
      <c r="E883" s="21">
        <v>0</v>
      </c>
      <c r="F883" s="21">
        <v>0</v>
      </c>
      <c r="G883" s="55">
        <v>0</v>
      </c>
      <c r="H883" s="21">
        <v>0</v>
      </c>
      <c r="I883" s="21">
        <v>0</v>
      </c>
      <c r="J883" s="55">
        <v>0</v>
      </c>
      <c r="K883" s="44"/>
      <c r="L883" s="21">
        <v>0</v>
      </c>
      <c r="M883" s="55">
        <v>0</v>
      </c>
      <c r="N883" s="21">
        <v>0</v>
      </c>
      <c r="O883" s="21">
        <v>0</v>
      </c>
      <c r="P883" s="55">
        <v>0</v>
      </c>
      <c r="Q883" s="21">
        <v>0</v>
      </c>
      <c r="R883" s="21">
        <v>0</v>
      </c>
      <c r="S883" s="55">
        <v>0</v>
      </c>
      <c r="T883" s="138">
        <v>2</v>
      </c>
    </row>
    <row r="884" spans="1:21" ht="16.5" customHeight="1" x14ac:dyDescent="0.3">
      <c r="A884" s="19" t="s">
        <v>1301</v>
      </c>
      <c r="B884" s="19" t="s">
        <v>2346</v>
      </c>
      <c r="C884" s="21">
        <v>665.96000000000015</v>
      </c>
      <c r="D884" s="55">
        <v>0.35442256519425236</v>
      </c>
      <c r="E884" s="21">
        <v>850</v>
      </c>
      <c r="F884" s="21">
        <v>184.03999999999985</v>
      </c>
      <c r="G884" s="55">
        <v>0.42972699696663297</v>
      </c>
      <c r="H884" s="21">
        <v>973.07999999999993</v>
      </c>
      <c r="I884" s="21">
        <v>307.11999999999978</v>
      </c>
      <c r="J884" s="55">
        <v>0.99700819672131136</v>
      </c>
      <c r="K884" s="44"/>
      <c r="L884" s="21">
        <v>5796.23</v>
      </c>
      <c r="M884" s="55">
        <v>0.22716950813247108</v>
      </c>
      <c r="N884" s="21">
        <v>10200</v>
      </c>
      <c r="O884" s="21">
        <v>4403.7700000000004</v>
      </c>
      <c r="P884" s="55">
        <v>0.38203678040376043</v>
      </c>
      <c r="Q884" s="21">
        <v>12255.63</v>
      </c>
      <c r="R884" s="21">
        <v>6459.4</v>
      </c>
      <c r="S884" s="55">
        <v>0.87427807105150512</v>
      </c>
      <c r="T884" s="138">
        <v>1</v>
      </c>
    </row>
    <row r="885" spans="1:21" ht="16.5" hidden="1" customHeight="1" x14ac:dyDescent="0.3">
      <c r="A885" s="19" t="s">
        <v>700</v>
      </c>
      <c r="B885" s="19" t="s">
        <v>2347</v>
      </c>
      <c r="C885" s="21">
        <v>0</v>
      </c>
      <c r="D885" s="55">
        <v>0</v>
      </c>
      <c r="E885" s="21">
        <v>0</v>
      </c>
      <c r="F885" s="21">
        <v>0</v>
      </c>
      <c r="G885" s="55">
        <v>0</v>
      </c>
      <c r="H885" s="21">
        <v>0</v>
      </c>
      <c r="I885" s="21">
        <v>0</v>
      </c>
      <c r="J885" s="55">
        <v>0</v>
      </c>
      <c r="K885" s="44"/>
      <c r="L885" s="21">
        <v>0</v>
      </c>
      <c r="M885" s="55">
        <v>0</v>
      </c>
      <c r="N885" s="21">
        <v>0</v>
      </c>
      <c r="O885" s="21">
        <v>0</v>
      </c>
      <c r="P885" s="55">
        <v>0</v>
      </c>
      <c r="Q885" s="21">
        <v>0</v>
      </c>
      <c r="R885" s="21">
        <v>0</v>
      </c>
      <c r="S885" s="55">
        <v>0</v>
      </c>
      <c r="T885" s="138">
        <v>2</v>
      </c>
    </row>
    <row r="886" spans="1:21" ht="16.5" customHeight="1" x14ac:dyDescent="0.3">
      <c r="A886" s="19" t="s">
        <v>701</v>
      </c>
      <c r="B886" s="19" t="s">
        <v>2348</v>
      </c>
      <c r="C886" s="21">
        <v>551.25</v>
      </c>
      <c r="D886" s="55">
        <v>0.29337413517828631</v>
      </c>
      <c r="E886" s="21">
        <v>484</v>
      </c>
      <c r="F886" s="21">
        <v>-67.25</v>
      </c>
      <c r="G886" s="55">
        <v>0.24469160768452983</v>
      </c>
      <c r="H886" s="21">
        <v>558.75</v>
      </c>
      <c r="I886" s="21">
        <v>7.5</v>
      </c>
      <c r="J886" s="55">
        <v>0.57248975409836067</v>
      </c>
      <c r="K886" s="44"/>
      <c r="L886" s="21">
        <v>9582</v>
      </c>
      <c r="M886" s="55">
        <v>0.37554379776601998</v>
      </c>
      <c r="N886" s="21">
        <v>5808</v>
      </c>
      <c r="O886" s="21">
        <v>-3774</v>
      </c>
      <c r="P886" s="55">
        <v>0.21753623731225888</v>
      </c>
      <c r="Q886" s="21">
        <v>8731.23</v>
      </c>
      <c r="R886" s="21">
        <v>-850.77000000000044</v>
      </c>
      <c r="S886" s="55">
        <v>0.62285846768440578</v>
      </c>
      <c r="T886" s="138">
        <v>1</v>
      </c>
    </row>
    <row r="887" spans="1:21" ht="16.5" customHeight="1" x14ac:dyDescent="0.3">
      <c r="A887" s="19" t="s">
        <v>736</v>
      </c>
      <c r="B887" s="19" t="s">
        <v>2349</v>
      </c>
      <c r="C887" s="21">
        <v>1406.21</v>
      </c>
      <c r="D887" s="55">
        <v>0.74838211814795108</v>
      </c>
      <c r="E887" s="21">
        <v>1800</v>
      </c>
      <c r="F887" s="21">
        <v>393.78999999999996</v>
      </c>
      <c r="G887" s="55">
        <v>0.91001011122345798</v>
      </c>
      <c r="H887" s="21">
        <v>1374.8</v>
      </c>
      <c r="I887" s="21">
        <v>-31.410000000000082</v>
      </c>
      <c r="J887" s="55">
        <v>1.4086065573770492</v>
      </c>
      <c r="K887" s="44"/>
      <c r="L887" s="21">
        <v>18802.12</v>
      </c>
      <c r="M887" s="55">
        <v>0.73690456594160292</v>
      </c>
      <c r="N887" s="21">
        <v>21600</v>
      </c>
      <c r="O887" s="21">
        <v>2797.880000000001</v>
      </c>
      <c r="P887" s="55">
        <v>0.80901906438443383</v>
      </c>
      <c r="Q887" s="21">
        <v>23156.009999999995</v>
      </c>
      <c r="R887" s="21">
        <v>4353.8899999999958</v>
      </c>
      <c r="S887" s="55">
        <v>1.6518768725923809</v>
      </c>
      <c r="T887" s="138">
        <v>1</v>
      </c>
    </row>
    <row r="888" spans="1:21" ht="16.5" hidden="1" customHeight="1" x14ac:dyDescent="0.3">
      <c r="A888" s="19" t="s">
        <v>1122</v>
      </c>
      <c r="B888" s="19" t="s">
        <v>2349</v>
      </c>
      <c r="C888" s="21">
        <v>0</v>
      </c>
      <c r="D888" s="55">
        <v>0</v>
      </c>
      <c r="E888" s="21">
        <v>0</v>
      </c>
      <c r="F888" s="21">
        <v>0</v>
      </c>
      <c r="G888" s="55">
        <v>0</v>
      </c>
      <c r="H888" s="21">
        <v>0</v>
      </c>
      <c r="I888" s="21">
        <v>0</v>
      </c>
      <c r="J888" s="55">
        <v>0</v>
      </c>
      <c r="K888" s="44"/>
      <c r="L888" s="21">
        <v>0</v>
      </c>
      <c r="M888" s="55">
        <v>0</v>
      </c>
      <c r="N888" s="21">
        <v>0</v>
      </c>
      <c r="O888" s="21">
        <v>0</v>
      </c>
      <c r="P888" s="55">
        <v>0</v>
      </c>
      <c r="Q888" s="21">
        <v>0</v>
      </c>
      <c r="R888" s="21">
        <v>0</v>
      </c>
      <c r="S888" s="55">
        <v>0</v>
      </c>
      <c r="T888" s="138">
        <v>2</v>
      </c>
    </row>
    <row r="889" spans="1:21" ht="16.5" hidden="1" customHeight="1" x14ac:dyDescent="0.3">
      <c r="B889" s="19" t="s">
        <v>1302</v>
      </c>
      <c r="C889" s="21">
        <v>1406.21</v>
      </c>
      <c r="D889" s="55">
        <v>0.74838211814795108</v>
      </c>
      <c r="E889" s="21">
        <v>1800</v>
      </c>
      <c r="F889" s="21">
        <v>393.78999999999996</v>
      </c>
      <c r="G889" s="55">
        <v>0.91001011122345798</v>
      </c>
      <c r="H889" s="21">
        <v>1374.8</v>
      </c>
      <c r="I889" s="21">
        <v>-31.410000000000082</v>
      </c>
      <c r="J889" s="55">
        <v>1.4086065573770492</v>
      </c>
      <c r="K889" s="44"/>
      <c r="L889" s="21">
        <v>18802.12</v>
      </c>
      <c r="M889" s="55">
        <v>0.73690456594160292</v>
      </c>
      <c r="N889" s="21">
        <v>21600</v>
      </c>
      <c r="O889" s="21">
        <v>2797.880000000001</v>
      </c>
      <c r="P889" s="55">
        <v>0.80901906438443383</v>
      </c>
      <c r="Q889" s="21">
        <v>23156.009999999995</v>
      </c>
      <c r="R889" s="21">
        <v>4353.8899999999958</v>
      </c>
      <c r="S889" s="55">
        <v>1.6518768725923809</v>
      </c>
      <c r="T889" s="138">
        <v>2</v>
      </c>
    </row>
    <row r="890" spans="1:21" ht="16.5" customHeight="1" x14ac:dyDescent="0.3">
      <c r="A890" s="19" t="s">
        <v>767</v>
      </c>
      <c r="B890" s="19" t="s">
        <v>2350</v>
      </c>
      <c r="C890" s="21">
        <v>1257.75</v>
      </c>
      <c r="D890" s="55">
        <v>0.66937200638637573</v>
      </c>
      <c r="E890" s="21">
        <v>1472</v>
      </c>
      <c r="F890" s="21">
        <v>214.25</v>
      </c>
      <c r="G890" s="55">
        <v>0.7441860465116279</v>
      </c>
      <c r="H890" s="21">
        <v>1235.43</v>
      </c>
      <c r="I890" s="21">
        <v>-22.319999999999936</v>
      </c>
      <c r="J890" s="55">
        <v>1.2658094262295083</v>
      </c>
      <c r="K890" s="44"/>
      <c r="L890" s="21">
        <v>15507.539999999999</v>
      </c>
      <c r="M890" s="55">
        <v>0.60778130511463846</v>
      </c>
      <c r="N890" s="21">
        <v>17664</v>
      </c>
      <c r="O890" s="21">
        <v>2156.4600000000009</v>
      </c>
      <c r="P890" s="55">
        <v>0.66159781265215922</v>
      </c>
      <c r="Q890" s="21">
        <v>13240.18</v>
      </c>
      <c r="R890" s="21">
        <v>-2267.3599999999988</v>
      </c>
      <c r="S890" s="55">
        <v>0.94451276929661865</v>
      </c>
      <c r="T890" s="138">
        <v>1</v>
      </c>
    </row>
    <row r="891" spans="1:21" ht="16.5" customHeight="1" x14ac:dyDescent="0.3">
      <c r="A891" s="19" t="s">
        <v>811</v>
      </c>
      <c r="B891" s="19" t="s">
        <v>2351</v>
      </c>
      <c r="C891" s="21">
        <v>154.38</v>
      </c>
      <c r="D891" s="55">
        <v>8.2160723789249601E-2</v>
      </c>
      <c r="E891" s="21">
        <v>0</v>
      </c>
      <c r="F891" s="21">
        <v>-154.38</v>
      </c>
      <c r="G891" s="55">
        <v>0</v>
      </c>
      <c r="H891" s="21">
        <v>300</v>
      </c>
      <c r="I891" s="21">
        <v>145.62</v>
      </c>
      <c r="J891" s="55">
        <v>0.30737704918032788</v>
      </c>
      <c r="K891" s="44"/>
      <c r="L891" s="21">
        <v>2868.4400000000005</v>
      </c>
      <c r="M891" s="55">
        <v>0.11242171271800903</v>
      </c>
      <c r="N891" s="21">
        <v>0</v>
      </c>
      <c r="O891" s="21">
        <v>-2868.4400000000005</v>
      </c>
      <c r="P891" s="55">
        <v>0</v>
      </c>
      <c r="Q891" s="21">
        <v>704.28</v>
      </c>
      <c r="R891" s="21">
        <v>-2164.1600000000008</v>
      </c>
      <c r="S891" s="55">
        <v>5.0241118561849048E-2</v>
      </c>
      <c r="T891" s="138">
        <v>1</v>
      </c>
    </row>
    <row r="892" spans="1:21" ht="16.5" hidden="1" customHeight="1" x14ac:dyDescent="0.3">
      <c r="A892" s="19" t="s">
        <v>1296</v>
      </c>
      <c r="B892" s="19" t="s">
        <v>2352</v>
      </c>
      <c r="C892" s="21">
        <v>0</v>
      </c>
      <c r="D892" s="55">
        <v>0</v>
      </c>
      <c r="E892" s="21">
        <v>0</v>
      </c>
      <c r="F892" s="21">
        <v>0</v>
      </c>
      <c r="G892" s="55">
        <v>0</v>
      </c>
      <c r="H892" s="21">
        <v>0</v>
      </c>
      <c r="I892" s="21">
        <v>0</v>
      </c>
      <c r="J892" s="55">
        <v>0</v>
      </c>
      <c r="K892" s="44"/>
      <c r="L892" s="21">
        <v>0</v>
      </c>
      <c r="M892" s="55">
        <v>0</v>
      </c>
      <c r="N892" s="21">
        <v>0</v>
      </c>
      <c r="O892" s="21">
        <v>0</v>
      </c>
      <c r="P892" s="55">
        <v>0</v>
      </c>
      <c r="Q892" s="21">
        <v>0</v>
      </c>
      <c r="R892" s="21">
        <v>0</v>
      </c>
      <c r="S892" s="55">
        <v>0</v>
      </c>
      <c r="T892" s="138">
        <v>2</v>
      </c>
    </row>
    <row r="893" spans="1:21" ht="16.5" customHeight="1" x14ac:dyDescent="0.3">
      <c r="B893" s="19" t="s">
        <v>1297</v>
      </c>
      <c r="C893" s="45">
        <v>4035.55</v>
      </c>
      <c r="D893" s="55">
        <v>2.1477115486961149</v>
      </c>
      <c r="E893" s="45">
        <v>4606</v>
      </c>
      <c r="F893" s="45">
        <v>570.44999999999982</v>
      </c>
      <c r="G893" s="55">
        <v>2.3286147623862488</v>
      </c>
      <c r="H893" s="45">
        <v>4442.0600000000004</v>
      </c>
      <c r="I893" s="45">
        <v>375.09999999999968</v>
      </c>
      <c r="J893" s="55">
        <v>4.5512909836065578</v>
      </c>
      <c r="K893" s="44"/>
      <c r="L893" s="45">
        <v>52556.33</v>
      </c>
      <c r="M893" s="55">
        <v>2.0598208896727415</v>
      </c>
      <c r="N893" s="45">
        <v>55272</v>
      </c>
      <c r="O893" s="45">
        <v>2715.6699999999983</v>
      </c>
      <c r="P893" s="55">
        <v>2.0701898947526125</v>
      </c>
      <c r="Q893" s="45">
        <v>58087.329999999994</v>
      </c>
      <c r="R893" s="45">
        <v>5530.9999999999927</v>
      </c>
      <c r="S893" s="55">
        <v>4.1437672991867593</v>
      </c>
      <c r="T893" s="138">
        <v>1</v>
      </c>
    </row>
    <row r="894" spans="1:21" ht="16.5" customHeight="1" x14ac:dyDescent="0.3">
      <c r="B894" s="19" t="s">
        <v>312</v>
      </c>
      <c r="C894" s="21"/>
      <c r="D894" s="43"/>
      <c r="E894" s="21"/>
      <c r="F894" s="21"/>
      <c r="G894" s="43"/>
      <c r="H894" s="21"/>
      <c r="I894" s="21"/>
      <c r="J894" s="43"/>
      <c r="K894" s="44"/>
      <c r="L894" s="21"/>
      <c r="M894" s="43"/>
      <c r="N894" s="21"/>
      <c r="O894" s="21"/>
      <c r="P894" s="43"/>
      <c r="Q894" s="21"/>
      <c r="R894" s="21"/>
      <c r="S894" s="43"/>
      <c r="T894" s="138">
        <v>1</v>
      </c>
    </row>
    <row r="895" spans="1:21" ht="16.5" customHeight="1" x14ac:dyDescent="0.35">
      <c r="B895" s="30" t="s">
        <v>267</v>
      </c>
      <c r="C895" s="21"/>
      <c r="D895" s="55"/>
      <c r="E895" s="21"/>
      <c r="F895" s="21"/>
      <c r="G895" s="55"/>
      <c r="H895" s="21"/>
      <c r="I895" s="21"/>
      <c r="J895" s="55"/>
      <c r="K895" s="44"/>
      <c r="L895" s="21"/>
      <c r="M895" s="55"/>
      <c r="N895" s="21"/>
      <c r="O895" s="21"/>
      <c r="P895" s="55"/>
      <c r="Q895" s="21"/>
      <c r="R895" s="21"/>
      <c r="S895" s="55"/>
      <c r="T895" s="138">
        <v>1</v>
      </c>
    </row>
    <row r="896" spans="1:21" ht="16.5" customHeight="1" x14ac:dyDescent="0.3">
      <c r="A896" s="19" t="s">
        <v>1531</v>
      </c>
      <c r="B896" s="19" t="s">
        <v>2353</v>
      </c>
      <c r="C896" s="21">
        <v>9114.7400000000016</v>
      </c>
      <c r="D896" s="38">
        <v>5.5187263324501717E-2</v>
      </c>
      <c r="E896" s="21">
        <v>9343</v>
      </c>
      <c r="F896" s="21">
        <v>228.2599999999984</v>
      </c>
      <c r="G896" s="38">
        <v>5.5000559247899879E-2</v>
      </c>
      <c r="H896" s="21">
        <v>3517.0400000000004</v>
      </c>
      <c r="I896" s="21">
        <v>-5597.7000000000007</v>
      </c>
      <c r="J896" s="38">
        <v>5.498507430952071E-2</v>
      </c>
      <c r="K896" s="44"/>
      <c r="L896" s="21">
        <v>127271.42000000003</v>
      </c>
      <c r="M896" s="38">
        <v>5.5677076419756069E-2</v>
      </c>
      <c r="N896" s="21">
        <v>131255</v>
      </c>
      <c r="O896" s="21">
        <v>3983.5799999999726</v>
      </c>
      <c r="P896" s="38">
        <v>5.5000289133362551E-2</v>
      </c>
      <c r="Q896" s="21">
        <v>60761.710000000006</v>
      </c>
      <c r="R896" s="21">
        <v>-66509.710000000021</v>
      </c>
      <c r="S896" s="38">
        <v>5.467232650287103E-2</v>
      </c>
      <c r="T896" s="138">
        <v>1</v>
      </c>
    </row>
    <row r="897" spans="1:20" ht="16.5" customHeight="1" x14ac:dyDescent="0.3">
      <c r="A897" s="19" t="s">
        <v>778</v>
      </c>
      <c r="B897" s="19" t="s">
        <v>2354</v>
      </c>
      <c r="C897" s="21">
        <v>4622.49</v>
      </c>
      <c r="D897" s="38">
        <v>2.7987915491267539E-2</v>
      </c>
      <c r="E897" s="21">
        <v>3737</v>
      </c>
      <c r="F897" s="21">
        <v>-885.48999999999978</v>
      </c>
      <c r="G897" s="38">
        <v>2.199904633516021E-2</v>
      </c>
      <c r="H897" s="21">
        <v>855.4</v>
      </c>
      <c r="I897" s="21">
        <v>-3767.0899999999997</v>
      </c>
      <c r="J897" s="38">
        <v>1.3373243569696111E-2</v>
      </c>
      <c r="K897" s="44"/>
      <c r="L897" s="21">
        <v>38819.539999999994</v>
      </c>
      <c r="M897" s="38">
        <v>1.6982276894213773E-2</v>
      </c>
      <c r="N897" s="21">
        <v>52502</v>
      </c>
      <c r="O897" s="21">
        <v>13682.460000000006</v>
      </c>
      <c r="P897" s="38">
        <v>2.2000115653345021E-2</v>
      </c>
      <c r="Q897" s="21">
        <v>27877.279999999999</v>
      </c>
      <c r="R897" s="21">
        <v>-10942.259999999995</v>
      </c>
      <c r="S897" s="38">
        <v>2.5083490148186356E-2</v>
      </c>
      <c r="T897" s="138">
        <v>1</v>
      </c>
    </row>
    <row r="898" spans="1:20" ht="16.5" hidden="1" customHeight="1" x14ac:dyDescent="0.3">
      <c r="A898" s="19" t="s">
        <v>779</v>
      </c>
      <c r="B898" s="19" t="s">
        <v>2355</v>
      </c>
      <c r="C898" s="21">
        <v>0</v>
      </c>
      <c r="D898" s="38">
        <v>0</v>
      </c>
      <c r="E898" s="21">
        <v>0</v>
      </c>
      <c r="F898" s="21">
        <v>0</v>
      </c>
      <c r="G898" s="38">
        <v>0</v>
      </c>
      <c r="H898" s="21">
        <v>0</v>
      </c>
      <c r="I898" s="21">
        <v>0</v>
      </c>
      <c r="J898" s="38">
        <v>0</v>
      </c>
      <c r="K898" s="44"/>
      <c r="L898" s="21">
        <v>0</v>
      </c>
      <c r="M898" s="38">
        <v>0</v>
      </c>
      <c r="N898" s="21">
        <v>0</v>
      </c>
      <c r="O898" s="21">
        <v>0</v>
      </c>
      <c r="P898" s="38">
        <v>0</v>
      </c>
      <c r="Q898" s="21">
        <v>0</v>
      </c>
      <c r="R898" s="21">
        <v>0</v>
      </c>
      <c r="S898" s="38">
        <v>0</v>
      </c>
      <c r="T898" s="138">
        <v>2</v>
      </c>
    </row>
    <row r="899" spans="1:20" ht="16.5" customHeight="1" x14ac:dyDescent="0.3">
      <c r="A899" s="19" t="s">
        <v>780</v>
      </c>
      <c r="B899" s="19" t="s">
        <v>2356</v>
      </c>
      <c r="C899" s="21">
        <v>4972.62</v>
      </c>
      <c r="D899" s="38">
        <v>3.0107857092213676E-2</v>
      </c>
      <c r="E899" s="21">
        <v>4417</v>
      </c>
      <c r="F899" s="21">
        <v>-555.61999999999989</v>
      </c>
      <c r="G899" s="38">
        <v>2.6002083934279541E-2</v>
      </c>
      <c r="H899" s="21">
        <v>5508.7400000000007</v>
      </c>
      <c r="I899" s="21">
        <v>536.1200000000008</v>
      </c>
      <c r="J899" s="38">
        <v>8.6123125768211087E-2</v>
      </c>
      <c r="K899" s="44"/>
      <c r="L899" s="21">
        <v>47384.390000000007</v>
      </c>
      <c r="M899" s="38">
        <v>2.0729118156562761E-2</v>
      </c>
      <c r="N899" s="21">
        <v>62048</v>
      </c>
      <c r="O899" s="21">
        <v>14663.609999999993</v>
      </c>
      <c r="P899" s="38">
        <v>2.6000212869200259E-2</v>
      </c>
      <c r="Q899" s="21">
        <v>52394.569999999985</v>
      </c>
      <c r="R899" s="21">
        <v>5010.1799999999785</v>
      </c>
      <c r="S899" s="38">
        <v>4.7143719918638402E-2</v>
      </c>
      <c r="T899" s="138">
        <v>1</v>
      </c>
    </row>
    <row r="900" spans="1:20" ht="16.5" customHeight="1" x14ac:dyDescent="0.3">
      <c r="A900" s="19" t="s">
        <v>2357</v>
      </c>
      <c r="B900" s="19" t="s">
        <v>2358</v>
      </c>
      <c r="C900" s="21">
        <v>2203.59</v>
      </c>
      <c r="D900" s="38">
        <v>1.3342136099245698E-2</v>
      </c>
      <c r="E900" s="21">
        <v>1699</v>
      </c>
      <c r="F900" s="21">
        <v>-504.59000000000015</v>
      </c>
      <c r="G900" s="38">
        <v>1.0001707177799624E-2</v>
      </c>
      <c r="H900" s="21">
        <v>857.7299999999999</v>
      </c>
      <c r="I900" s="21">
        <v>-1345.8600000000001</v>
      </c>
      <c r="J900" s="38">
        <v>1.3409670571703817E-2</v>
      </c>
      <c r="K900" s="44"/>
      <c r="L900" s="21">
        <v>31250.16</v>
      </c>
      <c r="M900" s="38">
        <v>1.3670921141994046E-2</v>
      </c>
      <c r="N900" s="21">
        <v>23866</v>
      </c>
      <c r="O900" s="21">
        <v>-7384.16</v>
      </c>
      <c r="P900" s="38">
        <v>1.0000662073496864E-2</v>
      </c>
      <c r="Q900" s="21">
        <v>12011.759999999998</v>
      </c>
      <c r="R900" s="21">
        <v>-19238.400000000001</v>
      </c>
      <c r="S900" s="38">
        <v>1.0807972069813801E-2</v>
      </c>
      <c r="T900" s="138">
        <v>1</v>
      </c>
    </row>
    <row r="901" spans="1:20" ht="16.5" customHeight="1" x14ac:dyDescent="0.3">
      <c r="A901" s="19" t="s">
        <v>781</v>
      </c>
      <c r="B901" s="19" t="s">
        <v>2359</v>
      </c>
      <c r="C901" s="21">
        <v>3305.3300000000008</v>
      </c>
      <c r="D901" s="38">
        <v>2.0012871138877827E-2</v>
      </c>
      <c r="E901" s="21">
        <v>3397</v>
      </c>
      <c r="F901" s="21">
        <v>91.669999999999163</v>
      </c>
      <c r="G901" s="38">
        <v>1.9997527535600544E-2</v>
      </c>
      <c r="H901" s="21">
        <v>1278.9299999999998</v>
      </c>
      <c r="I901" s="21">
        <v>-2026.400000000001</v>
      </c>
      <c r="J901" s="38">
        <v>1.9994671964684879E-2</v>
      </c>
      <c r="K901" s="44"/>
      <c r="L901" s="21">
        <v>46271.39</v>
      </c>
      <c r="M901" s="38">
        <v>2.0242217122102796E-2</v>
      </c>
      <c r="N901" s="21">
        <v>47728</v>
      </c>
      <c r="O901" s="21">
        <v>1456.6100000000006</v>
      </c>
      <c r="P901" s="38">
        <v>1.9999648011558631E-2</v>
      </c>
      <c r="Q901" s="21">
        <v>21733.199999999997</v>
      </c>
      <c r="R901" s="21">
        <v>-24538.190000000002</v>
      </c>
      <c r="S901" s="38">
        <v>1.9555154164558507E-2</v>
      </c>
      <c r="T901" s="138">
        <v>1</v>
      </c>
    </row>
    <row r="902" spans="1:20" ht="16.5" customHeight="1" x14ac:dyDescent="0.3">
      <c r="B902" s="19" t="s">
        <v>782</v>
      </c>
      <c r="C902" s="45">
        <v>24218.770000000004</v>
      </c>
      <c r="D902" s="38">
        <v>0.14663804314610648</v>
      </c>
      <c r="E902" s="45">
        <v>22593</v>
      </c>
      <c r="F902" s="45">
        <v>-1625.7700000000041</v>
      </c>
      <c r="G902" s="38">
        <v>0.13300092423073981</v>
      </c>
      <c r="H902" s="45">
        <v>12017.84</v>
      </c>
      <c r="I902" s="45">
        <v>-12200.930000000002</v>
      </c>
      <c r="J902" s="38">
        <v>0.1878857861838166</v>
      </c>
      <c r="K902" s="44"/>
      <c r="L902" s="45">
        <v>290996.90000000002</v>
      </c>
      <c r="M902" s="38">
        <v>0.12730160973462945</v>
      </c>
      <c r="N902" s="45">
        <v>317399</v>
      </c>
      <c r="O902" s="45">
        <v>26402.099999999977</v>
      </c>
      <c r="P902" s="38">
        <v>0.13300092774096334</v>
      </c>
      <c r="Q902" s="45">
        <v>174778.52000000002</v>
      </c>
      <c r="R902" s="45">
        <v>-116218.38</v>
      </c>
      <c r="S902" s="38">
        <v>0.15726266280406812</v>
      </c>
      <c r="T902" s="138">
        <v>1</v>
      </c>
    </row>
    <row r="903" spans="1:20" ht="16.5" customHeight="1" x14ac:dyDescent="0.3">
      <c r="B903" s="19" t="s">
        <v>312</v>
      </c>
      <c r="C903" s="21"/>
      <c r="D903" s="43"/>
      <c r="E903" s="21"/>
      <c r="F903" s="21"/>
      <c r="G903" s="43"/>
      <c r="H903" s="21"/>
      <c r="I903" s="21"/>
      <c r="J903" s="43"/>
      <c r="K903" s="44"/>
      <c r="L903" s="21"/>
      <c r="M903" s="43"/>
      <c r="N903" s="21"/>
      <c r="O903" s="21"/>
      <c r="P903" s="43"/>
      <c r="Q903" s="21"/>
      <c r="R903" s="21"/>
      <c r="S903" s="43"/>
      <c r="T903" s="138">
        <v>1</v>
      </c>
    </row>
    <row r="904" spans="1:20" ht="16.5" customHeight="1" x14ac:dyDescent="0.35">
      <c r="B904" s="30" t="s">
        <v>266</v>
      </c>
      <c r="C904" s="21"/>
      <c r="D904" s="43"/>
      <c r="E904" s="21"/>
      <c r="F904" s="21"/>
      <c r="G904" s="43"/>
      <c r="H904" s="21"/>
      <c r="I904" s="21"/>
      <c r="J904" s="43"/>
      <c r="K904" s="44"/>
      <c r="L904" s="21"/>
      <c r="M904" s="43"/>
      <c r="N904" s="21"/>
      <c r="O904" s="21"/>
      <c r="P904" s="43"/>
      <c r="Q904" s="21"/>
      <c r="R904" s="21"/>
      <c r="S904" s="43"/>
      <c r="T904" s="138">
        <v>1</v>
      </c>
    </row>
    <row r="905" spans="1:20" ht="16.5" customHeight="1" x14ac:dyDescent="0.35">
      <c r="B905" s="30" t="s">
        <v>592</v>
      </c>
      <c r="C905" s="21"/>
      <c r="D905" s="43"/>
      <c r="E905" s="21"/>
      <c r="F905" s="21"/>
      <c r="G905" s="43"/>
      <c r="H905" s="21"/>
      <c r="I905" s="21"/>
      <c r="J905" s="43"/>
      <c r="K905" s="44"/>
      <c r="L905" s="21"/>
      <c r="M905" s="43"/>
      <c r="N905" s="21"/>
      <c r="O905" s="21"/>
      <c r="P905" s="43"/>
      <c r="Q905" s="21"/>
      <c r="R905" s="21"/>
      <c r="S905" s="43"/>
      <c r="T905" s="138">
        <v>1</v>
      </c>
    </row>
    <row r="906" spans="1:20" ht="16.5" customHeight="1" x14ac:dyDescent="0.3">
      <c r="B906" s="19" t="s">
        <v>783</v>
      </c>
      <c r="C906" s="21">
        <v>7711.3700000000008</v>
      </c>
      <c r="D906" s="56">
        <v>4.1039755188930283</v>
      </c>
      <c r="E906" s="21">
        <v>6572</v>
      </c>
      <c r="F906" s="21">
        <v>-1139.3700000000008</v>
      </c>
      <c r="G906" s="55">
        <v>3.3225480283114255</v>
      </c>
      <c r="H906" s="21">
        <v>865.4</v>
      </c>
      <c r="I906" s="21">
        <v>-6845.9700000000012</v>
      </c>
      <c r="J906" s="55">
        <v>0.88668032786885242</v>
      </c>
      <c r="K906" s="44"/>
      <c r="L906" s="21">
        <v>61380.950000000004</v>
      </c>
      <c r="M906" s="56">
        <v>2.4056809719772683</v>
      </c>
      <c r="N906" s="21">
        <v>78864</v>
      </c>
      <c r="O906" s="21">
        <v>17483.049999999996</v>
      </c>
      <c r="P906" s="55">
        <v>2.9538184950747217</v>
      </c>
      <c r="Q906" s="21">
        <v>63133</v>
      </c>
      <c r="R906" s="21">
        <v>1752.0499999999956</v>
      </c>
      <c r="S906" s="55">
        <v>4.5037095163361389</v>
      </c>
      <c r="T906" s="138">
        <v>1</v>
      </c>
    </row>
    <row r="907" spans="1:20" ht="16.5" customHeight="1" x14ac:dyDescent="0.3">
      <c r="B907" s="19" t="s">
        <v>593</v>
      </c>
      <c r="C907" s="41">
        <v>5186.7299999999996</v>
      </c>
      <c r="D907" s="38">
        <v>0.6726081098429979</v>
      </c>
      <c r="E907" s="41">
        <v>799</v>
      </c>
      <c r="F907" s="41">
        <v>-4387.7299999999996</v>
      </c>
      <c r="G907" s="38">
        <v>0.12157638466220329</v>
      </c>
      <c r="H907" s="41">
        <v>-102.53</v>
      </c>
      <c r="I907" s="41">
        <v>-5289.2599999999993</v>
      </c>
      <c r="J907" s="38">
        <v>-0.11847700485324705</v>
      </c>
      <c r="K907" s="44"/>
      <c r="L907" s="41">
        <v>15736.27</v>
      </c>
      <c r="M907" s="38">
        <v>0.25637058403299395</v>
      </c>
      <c r="N907" s="41">
        <v>9968</v>
      </c>
      <c r="O907" s="41">
        <v>-5768.27</v>
      </c>
      <c r="P907" s="38">
        <v>0.12639480624873201</v>
      </c>
      <c r="Q907" s="41">
        <v>14467.35</v>
      </c>
      <c r="R907" s="41">
        <v>-1268.92</v>
      </c>
      <c r="S907" s="38">
        <v>0.22915670093295107</v>
      </c>
      <c r="T907" s="138">
        <v>1</v>
      </c>
    </row>
    <row r="908" spans="1:20" ht="16.5" customHeight="1" x14ac:dyDescent="0.3">
      <c r="B908" s="19" t="s">
        <v>457</v>
      </c>
      <c r="C908" s="21">
        <v>12898.1</v>
      </c>
      <c r="D908" s="56">
        <v>6.8643427354976057</v>
      </c>
      <c r="E908" s="21">
        <v>7371</v>
      </c>
      <c r="F908" s="21">
        <v>-5527.1</v>
      </c>
      <c r="G908" s="55">
        <v>3.7264914054600609</v>
      </c>
      <c r="H908" s="21">
        <v>762.87</v>
      </c>
      <c r="I908" s="21">
        <v>-12135.230000000001</v>
      </c>
      <c r="J908" s="55">
        <v>0.78162909836065575</v>
      </c>
      <c r="K908" s="44"/>
      <c r="L908" s="21">
        <v>77117.22</v>
      </c>
      <c r="M908" s="56">
        <v>3.0224268077601413</v>
      </c>
      <c r="N908" s="21">
        <v>88832</v>
      </c>
      <c r="O908" s="21">
        <v>11714.779999999999</v>
      </c>
      <c r="P908" s="55">
        <v>3.3271658114536127</v>
      </c>
      <c r="Q908" s="21">
        <v>77600.350000000006</v>
      </c>
      <c r="R908" s="21">
        <v>483.13000000000466</v>
      </c>
      <c r="S908" s="55">
        <v>5.5357647310600662</v>
      </c>
      <c r="T908" s="138">
        <v>1</v>
      </c>
    </row>
    <row r="909" spans="1:20" ht="16.5" customHeight="1" x14ac:dyDescent="0.35">
      <c r="B909" s="30" t="s">
        <v>278</v>
      </c>
      <c r="C909" s="21"/>
      <c r="D909" s="56"/>
      <c r="E909" s="21"/>
      <c r="F909" s="21"/>
      <c r="G909" s="56"/>
      <c r="H909" s="21"/>
      <c r="I909" s="21"/>
      <c r="J909" s="56"/>
      <c r="K909" s="44"/>
      <c r="L909" s="21"/>
      <c r="M909" s="56"/>
      <c r="N909" s="21"/>
      <c r="O909" s="21"/>
      <c r="P909" s="56"/>
      <c r="Q909" s="21"/>
      <c r="R909" s="21"/>
      <c r="S909" s="56"/>
      <c r="T909" s="138">
        <v>1</v>
      </c>
    </row>
    <row r="910" spans="1:20" ht="16.5" customHeight="1" x14ac:dyDescent="0.3">
      <c r="A910" s="19" t="s">
        <v>784</v>
      </c>
      <c r="B910" s="19" t="s">
        <v>744</v>
      </c>
      <c r="C910" s="21">
        <v>0</v>
      </c>
      <c r="D910" s="55">
        <v>0</v>
      </c>
      <c r="E910" s="21">
        <v>50</v>
      </c>
      <c r="F910" s="21">
        <v>50</v>
      </c>
      <c r="G910" s="55">
        <v>2.5278058645096056E-2</v>
      </c>
      <c r="H910" s="21">
        <v>22</v>
      </c>
      <c r="I910" s="21">
        <v>22</v>
      </c>
      <c r="J910" s="55">
        <v>2.2540983606557378E-2</v>
      </c>
      <c r="K910" s="44"/>
      <c r="L910" s="21">
        <v>564.59</v>
      </c>
      <c r="M910" s="55">
        <v>2.2127767979619833E-2</v>
      </c>
      <c r="N910" s="21">
        <v>600</v>
      </c>
      <c r="O910" s="21">
        <v>35.409999999999968</v>
      </c>
      <c r="P910" s="55">
        <v>2.2472751788456497E-2</v>
      </c>
      <c r="Q910" s="21">
        <v>140.57999999999998</v>
      </c>
      <c r="R910" s="21">
        <v>-424.01000000000005</v>
      </c>
      <c r="S910" s="55">
        <v>1.0028534741047224E-2</v>
      </c>
      <c r="T910" s="138">
        <v>1</v>
      </c>
    </row>
    <row r="911" spans="1:20" ht="16.5" customHeight="1" x14ac:dyDescent="0.3">
      <c r="A911" s="19" t="s">
        <v>785</v>
      </c>
      <c r="B911" s="19" t="s">
        <v>750</v>
      </c>
      <c r="C911" s="21">
        <v>0</v>
      </c>
      <c r="D911" s="55">
        <v>0</v>
      </c>
      <c r="E911" s="21">
        <v>0</v>
      </c>
      <c r="F911" s="21">
        <v>0</v>
      </c>
      <c r="G911" s="55">
        <v>0</v>
      </c>
      <c r="H911" s="21">
        <v>0</v>
      </c>
      <c r="I911" s="21">
        <v>0</v>
      </c>
      <c r="J911" s="55">
        <v>0</v>
      </c>
      <c r="K911" s="44"/>
      <c r="L911" s="21">
        <v>0</v>
      </c>
      <c r="M911" s="55">
        <v>0</v>
      </c>
      <c r="N911" s="21">
        <v>0</v>
      </c>
      <c r="O911" s="21">
        <v>0</v>
      </c>
      <c r="P911" s="55">
        <v>0</v>
      </c>
      <c r="Q911" s="21">
        <v>14.46</v>
      </c>
      <c r="R911" s="21">
        <v>14.46</v>
      </c>
      <c r="S911" s="55">
        <v>1.0315308888571837E-3</v>
      </c>
      <c r="T911" s="138">
        <v>1</v>
      </c>
    </row>
    <row r="912" spans="1:20" ht="16.5" customHeight="1" x14ac:dyDescent="0.3">
      <c r="A912" s="19" t="s">
        <v>1102</v>
      </c>
      <c r="B912" s="19" t="s">
        <v>2362</v>
      </c>
      <c r="C912" s="21">
        <v>633</v>
      </c>
      <c r="D912" s="55">
        <v>0.33688131985098457</v>
      </c>
      <c r="E912" s="21">
        <v>955</v>
      </c>
      <c r="F912" s="21">
        <v>322</v>
      </c>
      <c r="G912" s="55">
        <v>0.4828109201213347</v>
      </c>
      <c r="H912" s="21">
        <v>130.00000000000006</v>
      </c>
      <c r="I912" s="21">
        <v>-502.99999999999994</v>
      </c>
      <c r="J912" s="55">
        <v>0.13319672131147547</v>
      </c>
      <c r="K912" s="44"/>
      <c r="L912" s="21">
        <v>8778.9500000000007</v>
      </c>
      <c r="M912" s="55">
        <v>0.34407015481089559</v>
      </c>
      <c r="N912" s="21">
        <v>10843</v>
      </c>
      <c r="O912" s="21">
        <v>2064.0499999999993</v>
      </c>
      <c r="P912" s="55">
        <v>0.40612007940372297</v>
      </c>
      <c r="Q912" s="21">
        <v>3561.79</v>
      </c>
      <c r="R912" s="21">
        <v>-5217.1600000000008</v>
      </c>
      <c r="S912" s="55">
        <v>0.25408688828648879</v>
      </c>
      <c r="T912" s="138">
        <v>1</v>
      </c>
    </row>
    <row r="913" spans="1:20" ht="16.5" customHeight="1" x14ac:dyDescent="0.3">
      <c r="A913" s="19" t="s">
        <v>786</v>
      </c>
      <c r="B913" s="19" t="s">
        <v>2363</v>
      </c>
      <c r="C913" s="21">
        <v>0</v>
      </c>
      <c r="D913" s="55">
        <v>0</v>
      </c>
      <c r="E913" s="21">
        <v>100</v>
      </c>
      <c r="F913" s="21">
        <v>100</v>
      </c>
      <c r="G913" s="55">
        <v>5.0556117290192111E-2</v>
      </c>
      <c r="H913" s="21">
        <v>0</v>
      </c>
      <c r="I913" s="21">
        <v>0</v>
      </c>
      <c r="J913" s="55">
        <v>0</v>
      </c>
      <c r="K913" s="44"/>
      <c r="L913" s="21">
        <v>13.25</v>
      </c>
      <c r="M913" s="55">
        <v>5.1930237115422305E-4</v>
      </c>
      <c r="N913" s="21">
        <v>1605</v>
      </c>
      <c r="O913" s="21">
        <v>1591.75</v>
      </c>
      <c r="P913" s="55">
        <v>6.0114611034121128E-2</v>
      </c>
      <c r="Q913" s="21">
        <v>108.97</v>
      </c>
      <c r="R913" s="21">
        <v>95.72</v>
      </c>
      <c r="S913" s="55">
        <v>7.7735768297902694E-3</v>
      </c>
      <c r="T913" s="138">
        <v>1</v>
      </c>
    </row>
    <row r="914" spans="1:20" ht="16.5" hidden="1" customHeight="1" x14ac:dyDescent="0.3">
      <c r="A914" s="19" t="s">
        <v>1103</v>
      </c>
      <c r="B914" s="19" t="s">
        <v>1104</v>
      </c>
      <c r="C914" s="21">
        <v>0</v>
      </c>
      <c r="D914" s="55">
        <v>0</v>
      </c>
      <c r="E914" s="21">
        <v>0</v>
      </c>
      <c r="F914" s="21">
        <v>0</v>
      </c>
      <c r="G914" s="55">
        <v>0</v>
      </c>
      <c r="H914" s="21">
        <v>0</v>
      </c>
      <c r="I914" s="21">
        <v>0</v>
      </c>
      <c r="J914" s="55">
        <v>0</v>
      </c>
      <c r="K914" s="44"/>
      <c r="L914" s="21">
        <v>0</v>
      </c>
      <c r="M914" s="55">
        <v>0</v>
      </c>
      <c r="N914" s="21">
        <v>0</v>
      </c>
      <c r="O914" s="21">
        <v>0</v>
      </c>
      <c r="P914" s="55">
        <v>0</v>
      </c>
      <c r="Q914" s="21">
        <v>0</v>
      </c>
      <c r="R914" s="21">
        <v>0</v>
      </c>
      <c r="S914" s="55">
        <v>0</v>
      </c>
      <c r="T914" s="138">
        <v>2</v>
      </c>
    </row>
    <row r="915" spans="1:20" ht="16.5" customHeight="1" x14ac:dyDescent="0.3">
      <c r="A915" s="19" t="s">
        <v>787</v>
      </c>
      <c r="B915" s="19" t="s">
        <v>2365</v>
      </c>
      <c r="C915" s="21">
        <v>0</v>
      </c>
      <c r="D915" s="55">
        <v>0</v>
      </c>
      <c r="E915" s="21">
        <v>50</v>
      </c>
      <c r="F915" s="21">
        <v>50</v>
      </c>
      <c r="G915" s="55">
        <v>2.5278058645096056E-2</v>
      </c>
      <c r="H915" s="21">
        <v>83.93</v>
      </c>
      <c r="I915" s="21">
        <v>83.93</v>
      </c>
      <c r="J915" s="55">
        <v>8.5993852459016404E-2</v>
      </c>
      <c r="K915" s="44"/>
      <c r="L915" s="21">
        <v>1017.04</v>
      </c>
      <c r="M915" s="55">
        <v>3.98604742308446E-2</v>
      </c>
      <c r="N915" s="21">
        <v>570</v>
      </c>
      <c r="O915" s="21">
        <v>-447.03999999999996</v>
      </c>
      <c r="P915" s="55">
        <v>2.134911419903367E-2</v>
      </c>
      <c r="Q915" s="21">
        <v>295.69</v>
      </c>
      <c r="R915" s="21">
        <v>-721.34999999999991</v>
      </c>
      <c r="S915" s="55">
        <v>2.1093593950634898E-2</v>
      </c>
      <c r="T915" s="138">
        <v>1</v>
      </c>
    </row>
    <row r="916" spans="1:20" ht="16.5" customHeight="1" x14ac:dyDescent="0.3">
      <c r="A916" s="19" t="s">
        <v>788</v>
      </c>
      <c r="B916" s="19" t="s">
        <v>2366</v>
      </c>
      <c r="C916" s="21">
        <v>0</v>
      </c>
      <c r="D916" s="55">
        <v>0</v>
      </c>
      <c r="E916" s="21">
        <v>50</v>
      </c>
      <c r="F916" s="21">
        <v>50</v>
      </c>
      <c r="G916" s="55">
        <v>2.5278058645096056E-2</v>
      </c>
      <c r="H916" s="21">
        <v>0</v>
      </c>
      <c r="I916" s="21">
        <v>0</v>
      </c>
      <c r="J916" s="55">
        <v>0</v>
      </c>
      <c r="K916" s="44"/>
      <c r="L916" s="21">
        <v>19.489999999999998</v>
      </c>
      <c r="M916" s="55">
        <v>7.6386439349402301E-4</v>
      </c>
      <c r="N916" s="21">
        <v>600</v>
      </c>
      <c r="O916" s="21">
        <v>580.51</v>
      </c>
      <c r="P916" s="55">
        <v>2.2472751788456497E-2</v>
      </c>
      <c r="Q916" s="21">
        <v>0</v>
      </c>
      <c r="R916" s="21">
        <v>-19.489999999999998</v>
      </c>
      <c r="S916" s="55">
        <v>0</v>
      </c>
      <c r="T916" s="138">
        <v>1</v>
      </c>
    </row>
    <row r="917" spans="1:20" ht="16.5" customHeight="1" x14ac:dyDescent="0.3">
      <c r="A917" s="19" t="s">
        <v>789</v>
      </c>
      <c r="B917" s="19" t="s">
        <v>2367</v>
      </c>
      <c r="C917" s="21">
        <v>0</v>
      </c>
      <c r="D917" s="55">
        <v>0</v>
      </c>
      <c r="E917" s="21">
        <v>0</v>
      </c>
      <c r="F917" s="21">
        <v>0</v>
      </c>
      <c r="G917" s="55">
        <v>0</v>
      </c>
      <c r="H917" s="21">
        <v>0</v>
      </c>
      <c r="I917" s="21">
        <v>0</v>
      </c>
      <c r="J917" s="55">
        <v>0</v>
      </c>
      <c r="K917" s="44"/>
      <c r="L917" s="21">
        <v>0</v>
      </c>
      <c r="M917" s="55">
        <v>0</v>
      </c>
      <c r="N917" s="21">
        <v>944</v>
      </c>
      <c r="O917" s="21">
        <v>944</v>
      </c>
      <c r="P917" s="55">
        <v>3.5357129480504887E-2</v>
      </c>
      <c r="Q917" s="21">
        <v>0</v>
      </c>
      <c r="R917" s="21">
        <v>0</v>
      </c>
      <c r="S917" s="55">
        <v>0</v>
      </c>
      <c r="T917" s="138">
        <v>1</v>
      </c>
    </row>
    <row r="918" spans="1:20" ht="16.5" hidden="1" customHeight="1" x14ac:dyDescent="0.3">
      <c r="A918" s="19" t="s">
        <v>790</v>
      </c>
      <c r="B918" s="19" t="s">
        <v>2368</v>
      </c>
      <c r="C918" s="21">
        <v>0</v>
      </c>
      <c r="D918" s="55">
        <v>0</v>
      </c>
      <c r="E918" s="21">
        <v>0</v>
      </c>
      <c r="F918" s="21">
        <v>0</v>
      </c>
      <c r="G918" s="55">
        <v>0</v>
      </c>
      <c r="H918" s="21">
        <v>0</v>
      </c>
      <c r="I918" s="21">
        <v>0</v>
      </c>
      <c r="J918" s="55">
        <v>0</v>
      </c>
      <c r="K918" s="44"/>
      <c r="L918" s="21">
        <v>0</v>
      </c>
      <c r="M918" s="55">
        <v>0</v>
      </c>
      <c r="N918" s="21">
        <v>0</v>
      </c>
      <c r="O918" s="21">
        <v>0</v>
      </c>
      <c r="P918" s="55">
        <v>0</v>
      </c>
      <c r="Q918" s="21">
        <v>0</v>
      </c>
      <c r="R918" s="21">
        <v>0</v>
      </c>
      <c r="S918" s="55">
        <v>0</v>
      </c>
      <c r="T918" s="138">
        <v>2</v>
      </c>
    </row>
    <row r="919" spans="1:20" ht="16.5" customHeight="1" x14ac:dyDescent="0.3">
      <c r="A919" s="19" t="s">
        <v>791</v>
      </c>
      <c r="B919" s="19" t="s">
        <v>2369</v>
      </c>
      <c r="C919" s="21">
        <v>667.88</v>
      </c>
      <c r="D919" s="55">
        <v>0.35544438531133582</v>
      </c>
      <c r="E919" s="21">
        <v>300</v>
      </c>
      <c r="F919" s="21">
        <v>-367.88</v>
      </c>
      <c r="G919" s="55">
        <v>0.15166835187057634</v>
      </c>
      <c r="H919" s="21">
        <v>250</v>
      </c>
      <c r="I919" s="21">
        <v>-417.88</v>
      </c>
      <c r="J919" s="55">
        <v>0.25614754098360654</v>
      </c>
      <c r="K919" s="44"/>
      <c r="L919" s="21">
        <v>9778.7699999999986</v>
      </c>
      <c r="M919" s="55">
        <v>0.38325573192239853</v>
      </c>
      <c r="N919" s="21">
        <v>11100</v>
      </c>
      <c r="O919" s="21">
        <v>1321.2300000000014</v>
      </c>
      <c r="P919" s="55">
        <v>0.41574590808644518</v>
      </c>
      <c r="Q919" s="21">
        <v>4949.8999999999996</v>
      </c>
      <c r="R919" s="21">
        <v>-4828.869999999999</v>
      </c>
      <c r="S919" s="55">
        <v>0.35311028677414752</v>
      </c>
      <c r="T919" s="138">
        <v>1</v>
      </c>
    </row>
    <row r="920" spans="1:20" ht="16.5" hidden="1" customHeight="1" x14ac:dyDescent="0.3">
      <c r="A920" s="19" t="s">
        <v>792</v>
      </c>
      <c r="B920" s="19" t="s">
        <v>2370</v>
      </c>
      <c r="C920" s="21">
        <v>0</v>
      </c>
      <c r="D920" s="55">
        <v>0</v>
      </c>
      <c r="E920" s="21">
        <v>0</v>
      </c>
      <c r="F920" s="21">
        <v>0</v>
      </c>
      <c r="G920" s="55">
        <v>0</v>
      </c>
      <c r="H920" s="21">
        <v>0</v>
      </c>
      <c r="I920" s="21">
        <v>0</v>
      </c>
      <c r="J920" s="55">
        <v>0</v>
      </c>
      <c r="K920" s="44"/>
      <c r="L920" s="21">
        <v>0</v>
      </c>
      <c r="M920" s="55">
        <v>0</v>
      </c>
      <c r="N920" s="21">
        <v>0</v>
      </c>
      <c r="O920" s="21">
        <v>0</v>
      </c>
      <c r="P920" s="55">
        <v>0</v>
      </c>
      <c r="Q920" s="21">
        <v>0</v>
      </c>
      <c r="R920" s="21">
        <v>0</v>
      </c>
      <c r="S920" s="55">
        <v>0</v>
      </c>
      <c r="T920" s="138">
        <v>2</v>
      </c>
    </row>
    <row r="921" spans="1:20" ht="16.5" hidden="1" customHeight="1" x14ac:dyDescent="0.3">
      <c r="A921" s="19" t="s">
        <v>793</v>
      </c>
      <c r="B921" s="19" t="s">
        <v>2371</v>
      </c>
      <c r="C921" s="21">
        <v>0</v>
      </c>
      <c r="D921" s="55">
        <v>0</v>
      </c>
      <c r="E921" s="21">
        <v>0</v>
      </c>
      <c r="F921" s="21">
        <v>0</v>
      </c>
      <c r="G921" s="55">
        <v>0</v>
      </c>
      <c r="H921" s="21">
        <v>0</v>
      </c>
      <c r="I921" s="21">
        <v>0</v>
      </c>
      <c r="J921" s="55">
        <v>0</v>
      </c>
      <c r="K921" s="44"/>
      <c r="L921" s="21">
        <v>0</v>
      </c>
      <c r="M921" s="55">
        <v>0</v>
      </c>
      <c r="N921" s="21">
        <v>0</v>
      </c>
      <c r="O921" s="21">
        <v>0</v>
      </c>
      <c r="P921" s="55">
        <v>0</v>
      </c>
      <c r="Q921" s="21">
        <v>0</v>
      </c>
      <c r="R921" s="21">
        <v>0</v>
      </c>
      <c r="S921" s="55">
        <v>0</v>
      </c>
      <c r="T921" s="138">
        <v>2</v>
      </c>
    </row>
    <row r="922" spans="1:20" ht="16.5" hidden="1" customHeight="1" x14ac:dyDescent="0.3">
      <c r="A922" s="19" t="s">
        <v>794</v>
      </c>
      <c r="B922" s="19" t="s">
        <v>2372</v>
      </c>
      <c r="C922" s="21">
        <v>0</v>
      </c>
      <c r="D922" s="55">
        <v>0</v>
      </c>
      <c r="E922" s="21">
        <v>0</v>
      </c>
      <c r="F922" s="21">
        <v>0</v>
      </c>
      <c r="G922" s="55">
        <v>0</v>
      </c>
      <c r="H922" s="21">
        <v>0</v>
      </c>
      <c r="I922" s="21">
        <v>0</v>
      </c>
      <c r="J922" s="55">
        <v>0</v>
      </c>
      <c r="K922" s="44"/>
      <c r="L922" s="21">
        <v>0</v>
      </c>
      <c r="M922" s="55">
        <v>0</v>
      </c>
      <c r="N922" s="21">
        <v>0</v>
      </c>
      <c r="O922" s="21">
        <v>0</v>
      </c>
      <c r="P922" s="55">
        <v>0</v>
      </c>
      <c r="Q922" s="21">
        <v>0</v>
      </c>
      <c r="R922" s="21">
        <v>0</v>
      </c>
      <c r="S922" s="55">
        <v>0</v>
      </c>
      <c r="T922" s="138">
        <v>2</v>
      </c>
    </row>
    <row r="923" spans="1:20" ht="16.5" customHeight="1" x14ac:dyDescent="0.3">
      <c r="A923" s="19" t="s">
        <v>795</v>
      </c>
      <c r="B923" s="19" t="s">
        <v>2373</v>
      </c>
      <c r="C923" s="21">
        <v>-131.32</v>
      </c>
      <c r="D923" s="55">
        <v>-6.988823842469398E-2</v>
      </c>
      <c r="E923" s="21">
        <v>0</v>
      </c>
      <c r="F923" s="21">
        <v>131.32</v>
      </c>
      <c r="G923" s="55">
        <v>0</v>
      </c>
      <c r="H923" s="21">
        <v>0</v>
      </c>
      <c r="I923" s="21">
        <v>131.32</v>
      </c>
      <c r="J923" s="55">
        <v>0</v>
      </c>
      <c r="K923" s="44"/>
      <c r="L923" s="21">
        <v>245</v>
      </c>
      <c r="M923" s="55">
        <v>9.6021947873799734E-3</v>
      </c>
      <c r="N923" s="21">
        <v>100</v>
      </c>
      <c r="O923" s="21">
        <v>-145</v>
      </c>
      <c r="P923" s="55">
        <v>3.7454586314094162E-3</v>
      </c>
      <c r="Q923" s="21">
        <v>225</v>
      </c>
      <c r="R923" s="21">
        <v>-20</v>
      </c>
      <c r="S923" s="55">
        <v>1.605079183906406E-2</v>
      </c>
      <c r="T923" s="138">
        <v>1</v>
      </c>
    </row>
    <row r="924" spans="1:20" ht="16.5" hidden="1" customHeight="1" x14ac:dyDescent="0.3">
      <c r="A924" s="19" t="s">
        <v>796</v>
      </c>
      <c r="B924" s="19" t="s">
        <v>2374</v>
      </c>
      <c r="C924" s="21">
        <v>0</v>
      </c>
      <c r="D924" s="55">
        <v>0</v>
      </c>
      <c r="E924" s="21">
        <v>0</v>
      </c>
      <c r="F924" s="21">
        <v>0</v>
      </c>
      <c r="G924" s="55">
        <v>0</v>
      </c>
      <c r="H924" s="21">
        <v>0</v>
      </c>
      <c r="I924" s="21">
        <v>0</v>
      </c>
      <c r="J924" s="55">
        <v>0</v>
      </c>
      <c r="K924" s="44"/>
      <c r="L924" s="21">
        <v>0</v>
      </c>
      <c r="M924" s="55">
        <v>0</v>
      </c>
      <c r="N924" s="21">
        <v>0</v>
      </c>
      <c r="O924" s="21">
        <v>0</v>
      </c>
      <c r="P924" s="55">
        <v>0</v>
      </c>
      <c r="Q924" s="21">
        <v>0</v>
      </c>
      <c r="R924" s="21">
        <v>0</v>
      </c>
      <c r="S924" s="55">
        <v>0</v>
      </c>
      <c r="T924" s="138">
        <v>2</v>
      </c>
    </row>
    <row r="925" spans="1:20" ht="16.5" hidden="1" customHeight="1" x14ac:dyDescent="0.3">
      <c r="A925" s="19" t="s">
        <v>797</v>
      </c>
      <c r="B925" s="19" t="s">
        <v>2375</v>
      </c>
      <c r="C925" s="21">
        <v>0</v>
      </c>
      <c r="D925" s="55">
        <v>0</v>
      </c>
      <c r="E925" s="21">
        <v>0</v>
      </c>
      <c r="F925" s="21">
        <v>0</v>
      </c>
      <c r="G925" s="55">
        <v>0</v>
      </c>
      <c r="H925" s="21">
        <v>0</v>
      </c>
      <c r="I925" s="21">
        <v>0</v>
      </c>
      <c r="J925" s="55">
        <v>0</v>
      </c>
      <c r="K925" s="44"/>
      <c r="L925" s="21">
        <v>0</v>
      </c>
      <c r="M925" s="55">
        <v>0</v>
      </c>
      <c r="N925" s="21">
        <v>0</v>
      </c>
      <c r="O925" s="21">
        <v>0</v>
      </c>
      <c r="P925" s="55">
        <v>0</v>
      </c>
      <c r="Q925" s="21">
        <v>0</v>
      </c>
      <c r="R925" s="21">
        <v>0</v>
      </c>
      <c r="S925" s="55">
        <v>0</v>
      </c>
      <c r="T925" s="138">
        <v>2</v>
      </c>
    </row>
    <row r="926" spans="1:20" ht="16.5" hidden="1" customHeight="1" x14ac:dyDescent="0.3">
      <c r="A926" s="19" t="s">
        <v>798</v>
      </c>
      <c r="B926" s="19" t="s">
        <v>2376</v>
      </c>
      <c r="C926" s="21">
        <v>0</v>
      </c>
      <c r="D926" s="55">
        <v>0</v>
      </c>
      <c r="E926" s="21">
        <v>0</v>
      </c>
      <c r="F926" s="21">
        <v>0</v>
      </c>
      <c r="G926" s="55">
        <v>0</v>
      </c>
      <c r="H926" s="21">
        <v>0</v>
      </c>
      <c r="I926" s="21">
        <v>0</v>
      </c>
      <c r="J926" s="55">
        <v>0</v>
      </c>
      <c r="K926" s="44"/>
      <c r="L926" s="21">
        <v>0</v>
      </c>
      <c r="M926" s="55">
        <v>0</v>
      </c>
      <c r="N926" s="21">
        <v>0</v>
      </c>
      <c r="O926" s="21">
        <v>0</v>
      </c>
      <c r="P926" s="55">
        <v>0</v>
      </c>
      <c r="Q926" s="21">
        <v>0</v>
      </c>
      <c r="R926" s="21">
        <v>0</v>
      </c>
      <c r="S926" s="55">
        <v>0</v>
      </c>
      <c r="T926" s="138">
        <v>2</v>
      </c>
    </row>
    <row r="927" spans="1:20" ht="16.5" hidden="1" customHeight="1" x14ac:dyDescent="0.3">
      <c r="A927" s="19" t="s">
        <v>799</v>
      </c>
      <c r="B927" s="19" t="s">
        <v>2377</v>
      </c>
      <c r="C927" s="21">
        <v>0</v>
      </c>
      <c r="D927" s="55">
        <v>0</v>
      </c>
      <c r="E927" s="21">
        <v>0</v>
      </c>
      <c r="F927" s="21">
        <v>0</v>
      </c>
      <c r="G927" s="55">
        <v>0</v>
      </c>
      <c r="H927" s="21">
        <v>0</v>
      </c>
      <c r="I927" s="21">
        <v>0</v>
      </c>
      <c r="J927" s="55">
        <v>0</v>
      </c>
      <c r="K927" s="44"/>
      <c r="L927" s="21">
        <v>0</v>
      </c>
      <c r="M927" s="55">
        <v>0</v>
      </c>
      <c r="N927" s="21">
        <v>0</v>
      </c>
      <c r="O927" s="21">
        <v>0</v>
      </c>
      <c r="P927" s="55">
        <v>0</v>
      </c>
      <c r="Q927" s="21">
        <v>0</v>
      </c>
      <c r="R927" s="21">
        <v>0</v>
      </c>
      <c r="S927" s="55">
        <v>0</v>
      </c>
      <c r="T927" s="138">
        <v>2</v>
      </c>
    </row>
    <row r="928" spans="1:20" ht="16.5" customHeight="1" x14ac:dyDescent="0.3">
      <c r="A928" s="19" t="s">
        <v>800</v>
      </c>
      <c r="B928" s="19" t="s">
        <v>2378</v>
      </c>
      <c r="C928" s="21">
        <v>0</v>
      </c>
      <c r="D928" s="55">
        <v>0</v>
      </c>
      <c r="E928" s="21">
        <v>0</v>
      </c>
      <c r="F928" s="21">
        <v>0</v>
      </c>
      <c r="G928" s="55">
        <v>0</v>
      </c>
      <c r="H928" s="21">
        <v>0</v>
      </c>
      <c r="I928" s="21">
        <v>0</v>
      </c>
      <c r="J928" s="55">
        <v>0</v>
      </c>
      <c r="K928" s="44"/>
      <c r="L928" s="21">
        <v>0</v>
      </c>
      <c r="M928" s="55">
        <v>0</v>
      </c>
      <c r="N928" s="21">
        <v>3000</v>
      </c>
      <c r="O928" s="21">
        <v>3000</v>
      </c>
      <c r="P928" s="55">
        <v>0.11236375894228248</v>
      </c>
      <c r="Q928" s="21">
        <v>400</v>
      </c>
      <c r="R928" s="21">
        <v>400</v>
      </c>
      <c r="S928" s="55">
        <v>2.8534741047224997E-2</v>
      </c>
      <c r="T928" s="138">
        <v>1</v>
      </c>
    </row>
    <row r="929" spans="1:21" ht="16.5" hidden="1" customHeight="1" x14ac:dyDescent="0.3">
      <c r="A929" s="19" t="s">
        <v>801</v>
      </c>
      <c r="B929" s="19" t="s">
        <v>2379</v>
      </c>
      <c r="C929" s="21">
        <v>0</v>
      </c>
      <c r="D929" s="55">
        <v>0</v>
      </c>
      <c r="E929" s="21">
        <v>0</v>
      </c>
      <c r="F929" s="21">
        <v>0</v>
      </c>
      <c r="G929" s="55">
        <v>0</v>
      </c>
      <c r="H929" s="21">
        <v>0</v>
      </c>
      <c r="I929" s="21">
        <v>0</v>
      </c>
      <c r="J929" s="55">
        <v>0</v>
      </c>
      <c r="K929" s="44"/>
      <c r="L929" s="21">
        <v>0</v>
      </c>
      <c r="M929" s="55">
        <v>0</v>
      </c>
      <c r="N929" s="21">
        <v>0</v>
      </c>
      <c r="O929" s="21">
        <v>0</v>
      </c>
      <c r="P929" s="55">
        <v>0</v>
      </c>
      <c r="Q929" s="21">
        <v>0</v>
      </c>
      <c r="R929" s="21">
        <v>0</v>
      </c>
      <c r="S929" s="55">
        <v>0</v>
      </c>
      <c r="T929" s="138">
        <v>2</v>
      </c>
    </row>
    <row r="930" spans="1:21" ht="16.5" customHeight="1" x14ac:dyDescent="0.3">
      <c r="A930" s="19" t="s">
        <v>802</v>
      </c>
      <c r="B930" s="19" t="s">
        <v>2380</v>
      </c>
      <c r="C930" s="21">
        <v>0</v>
      </c>
      <c r="D930" s="55">
        <v>0</v>
      </c>
      <c r="E930" s="21">
        <v>0</v>
      </c>
      <c r="F930" s="21">
        <v>0</v>
      </c>
      <c r="G930" s="55">
        <v>0</v>
      </c>
      <c r="H930" s="21">
        <v>0</v>
      </c>
      <c r="I930" s="21">
        <v>0</v>
      </c>
      <c r="J930" s="55">
        <v>0</v>
      </c>
      <c r="K930" s="44"/>
      <c r="L930" s="21">
        <v>0</v>
      </c>
      <c r="M930" s="55">
        <v>0</v>
      </c>
      <c r="N930" s="21">
        <v>0</v>
      </c>
      <c r="O930" s="21">
        <v>0</v>
      </c>
      <c r="P930" s="55">
        <v>0</v>
      </c>
      <c r="Q930" s="21">
        <v>301.74</v>
      </c>
      <c r="R930" s="21">
        <v>301.74</v>
      </c>
      <c r="S930" s="55">
        <v>2.1525181908974178E-2</v>
      </c>
      <c r="T930" s="138">
        <v>1</v>
      </c>
    </row>
    <row r="931" spans="1:21" ht="16.5" customHeight="1" x14ac:dyDescent="0.3">
      <c r="A931" s="19" t="s">
        <v>803</v>
      </c>
      <c r="B931" s="19" t="s">
        <v>2381</v>
      </c>
      <c r="C931" s="21">
        <v>0</v>
      </c>
      <c r="D931" s="55">
        <v>0</v>
      </c>
      <c r="E931" s="21">
        <v>200</v>
      </c>
      <c r="F931" s="21">
        <v>200</v>
      </c>
      <c r="G931" s="55">
        <v>0.10111223458038422</v>
      </c>
      <c r="H931" s="21">
        <v>27</v>
      </c>
      <c r="I931" s="21">
        <v>27</v>
      </c>
      <c r="J931" s="55">
        <v>2.7663934426229508E-2</v>
      </c>
      <c r="K931" s="44"/>
      <c r="L931" s="21">
        <v>1643.81</v>
      </c>
      <c r="M931" s="55">
        <v>6.4425240054869687E-2</v>
      </c>
      <c r="N931" s="21">
        <v>2400</v>
      </c>
      <c r="O931" s="21">
        <v>756.19</v>
      </c>
      <c r="P931" s="55">
        <v>8.9891007153825989E-2</v>
      </c>
      <c r="Q931" s="21">
        <v>4188.1099999999997</v>
      </c>
      <c r="R931" s="21">
        <v>2544.2999999999997</v>
      </c>
      <c r="S931" s="55">
        <v>0.29876658581823368</v>
      </c>
      <c r="T931" s="138">
        <v>1</v>
      </c>
    </row>
    <row r="932" spans="1:21" ht="16.5" customHeight="1" x14ac:dyDescent="0.3">
      <c r="B932" s="19" t="s">
        <v>776</v>
      </c>
      <c r="C932" s="45">
        <v>1169.5600000000002</v>
      </c>
      <c r="D932" s="55">
        <v>0.62243746673762645</v>
      </c>
      <c r="E932" s="45">
        <v>1705</v>
      </c>
      <c r="F932" s="45">
        <v>535.43999999999983</v>
      </c>
      <c r="G932" s="55">
        <v>0.86198179979777556</v>
      </c>
      <c r="H932" s="45">
        <v>512.93000000000006</v>
      </c>
      <c r="I932" s="45">
        <v>-656.62999999999988</v>
      </c>
      <c r="J932" s="55">
        <v>0.5255430327868853</v>
      </c>
      <c r="K932" s="44"/>
      <c r="L932" s="45">
        <v>22060.9</v>
      </c>
      <c r="M932" s="55">
        <v>0.86462473055065658</v>
      </c>
      <c r="N932" s="45">
        <v>31762</v>
      </c>
      <c r="O932" s="45">
        <v>9701.0999999999985</v>
      </c>
      <c r="P932" s="55">
        <v>1.1896325705082587</v>
      </c>
      <c r="Q932" s="45">
        <v>14186.239999999998</v>
      </c>
      <c r="R932" s="45">
        <v>-7874.6600000000035</v>
      </c>
      <c r="S932" s="55">
        <v>1.0120017120844627</v>
      </c>
      <c r="T932" s="138">
        <v>1</v>
      </c>
    </row>
    <row r="933" spans="1:21" ht="16.5" customHeight="1" x14ac:dyDescent="0.3">
      <c r="B933" s="19" t="s">
        <v>777</v>
      </c>
      <c r="C933" s="21">
        <v>14067.66</v>
      </c>
      <c r="D933" s="55">
        <v>7.4867802022352317</v>
      </c>
      <c r="E933" s="21">
        <v>9076</v>
      </c>
      <c r="F933" s="21">
        <v>-4991.66</v>
      </c>
      <c r="G933" s="55">
        <v>4.5884732052578361</v>
      </c>
      <c r="H933" s="21">
        <v>1275.8000000000002</v>
      </c>
      <c r="I933" s="21">
        <v>-12791.86</v>
      </c>
      <c r="J933" s="55">
        <v>1.3071721311475413</v>
      </c>
      <c r="K933" s="48"/>
      <c r="L933" s="21">
        <v>99178.12</v>
      </c>
      <c r="M933" s="55">
        <v>3.8870515383107973</v>
      </c>
      <c r="N933" s="21">
        <v>120594</v>
      </c>
      <c r="O933" s="21">
        <v>21415.880000000005</v>
      </c>
      <c r="P933" s="55">
        <v>4.5167983819618716</v>
      </c>
      <c r="Q933" s="21">
        <v>91786.59</v>
      </c>
      <c r="R933" s="21">
        <v>-7391.5299999999988</v>
      </c>
      <c r="S933" s="55">
        <v>6.5477664431445284</v>
      </c>
      <c r="T933" s="138">
        <v>1</v>
      </c>
    </row>
    <row r="934" spans="1:21" ht="16.5" customHeight="1" x14ac:dyDescent="0.3">
      <c r="B934" s="19" t="s">
        <v>312</v>
      </c>
      <c r="C934" s="21"/>
      <c r="D934" s="43"/>
      <c r="E934" s="21"/>
      <c r="F934" s="21"/>
      <c r="G934" s="43"/>
      <c r="H934" s="21"/>
      <c r="I934" s="21"/>
      <c r="J934" s="43"/>
      <c r="K934" s="44"/>
      <c r="L934" s="21"/>
      <c r="M934" s="43"/>
      <c r="N934" s="21"/>
      <c r="O934" s="21"/>
      <c r="P934" s="43"/>
      <c r="Q934" s="21"/>
      <c r="R934" s="21"/>
      <c r="S934" s="43"/>
      <c r="T934" s="138">
        <v>1</v>
      </c>
    </row>
    <row r="935" spans="1:21" ht="16.5" customHeight="1" x14ac:dyDescent="0.35">
      <c r="B935" s="30" t="s">
        <v>804</v>
      </c>
      <c r="C935" s="37"/>
      <c r="D935" s="43"/>
      <c r="E935" s="37"/>
      <c r="F935" s="37"/>
      <c r="G935" s="43"/>
      <c r="H935" s="37"/>
      <c r="I935" s="37"/>
      <c r="J935" s="43"/>
      <c r="K935" s="44"/>
      <c r="L935" s="37"/>
      <c r="M935" s="43"/>
      <c r="N935" s="37"/>
      <c r="O935" s="37"/>
      <c r="P935" s="43"/>
      <c r="Q935" s="37"/>
      <c r="R935" s="37"/>
      <c r="S935" s="43"/>
      <c r="T935" s="138">
        <v>1</v>
      </c>
      <c r="U935" s="134">
        <v>1</v>
      </c>
    </row>
    <row r="936" spans="1:21" ht="16.5" customHeight="1" x14ac:dyDescent="0.35">
      <c r="B936" s="30" t="s">
        <v>592</v>
      </c>
      <c r="C936" s="37"/>
      <c r="D936" s="43"/>
      <c r="E936" s="37"/>
      <c r="F936" s="37"/>
      <c r="G936" s="43"/>
      <c r="H936" s="37"/>
      <c r="I936" s="37"/>
      <c r="J936" s="43"/>
      <c r="K936" s="44"/>
      <c r="L936" s="37"/>
      <c r="M936" s="43"/>
      <c r="N936" s="37"/>
      <c r="O936" s="37"/>
      <c r="P936" s="43"/>
      <c r="Q936" s="37"/>
      <c r="R936" s="37"/>
      <c r="S936" s="43"/>
      <c r="T936" s="138">
        <v>1</v>
      </c>
    </row>
    <row r="937" spans="1:21" ht="16.5" customHeight="1" x14ac:dyDescent="0.3">
      <c r="B937" s="19" t="s">
        <v>805</v>
      </c>
      <c r="C937" s="37">
        <v>10039.339999999998</v>
      </c>
      <c r="D937" s="56">
        <v>5.3429164449175088</v>
      </c>
      <c r="E937" s="37">
        <v>5875</v>
      </c>
      <c r="F937" s="37">
        <v>-4164.3399999999983</v>
      </c>
      <c r="G937" s="55">
        <v>2.9701718907987869</v>
      </c>
      <c r="H937" s="37">
        <v>6439.82</v>
      </c>
      <c r="I937" s="37">
        <v>-3599.5199999999986</v>
      </c>
      <c r="J937" s="55">
        <v>6.598176229508196</v>
      </c>
      <c r="K937" s="44"/>
      <c r="L937" s="37">
        <v>94339.87999999999</v>
      </c>
      <c r="M937" s="56">
        <v>3.697428179502253</v>
      </c>
      <c r="N937" s="37">
        <v>84132</v>
      </c>
      <c r="O937" s="37">
        <v>-10207.87999999999</v>
      </c>
      <c r="P937" s="55">
        <v>3.15112925577737</v>
      </c>
      <c r="Q937" s="37">
        <v>95423.14</v>
      </c>
      <c r="R937" s="37">
        <v>1083.2600000000093</v>
      </c>
      <c r="S937" s="55">
        <v>6.8071864745327435</v>
      </c>
      <c r="T937" s="138">
        <v>1</v>
      </c>
    </row>
    <row r="938" spans="1:21" ht="16.5" customHeight="1" x14ac:dyDescent="0.3">
      <c r="B938" s="19" t="s">
        <v>593</v>
      </c>
      <c r="C938" s="40">
        <v>2577.23</v>
      </c>
      <c r="D938" s="38">
        <v>0.25671309070118159</v>
      </c>
      <c r="E938" s="40">
        <v>1283</v>
      </c>
      <c r="F938" s="40">
        <v>-1294.23</v>
      </c>
      <c r="G938" s="38">
        <v>0.21838297872340426</v>
      </c>
      <c r="H938" s="40">
        <v>797.86000000000035</v>
      </c>
      <c r="I938" s="40">
        <v>-1779.3699999999997</v>
      </c>
      <c r="J938" s="38">
        <v>0.12389476724504728</v>
      </c>
      <c r="K938" s="44"/>
      <c r="L938" s="40">
        <v>18451.309999999998</v>
      </c>
      <c r="M938" s="38">
        <v>0.19558335244861452</v>
      </c>
      <c r="N938" s="40">
        <v>17100</v>
      </c>
      <c r="O938" s="40">
        <v>-1351.3099999999977</v>
      </c>
      <c r="P938" s="38">
        <v>0.2032520325203252</v>
      </c>
      <c r="Q938" s="40">
        <v>23583.940000000002</v>
      </c>
      <c r="R938" s="40">
        <v>5132.6300000000047</v>
      </c>
      <c r="S938" s="38">
        <v>0.24715116270539833</v>
      </c>
      <c r="T938" s="138">
        <v>1</v>
      </c>
    </row>
    <row r="939" spans="1:21" ht="16.5" customHeight="1" x14ac:dyDescent="0.3">
      <c r="B939" s="19" t="s">
        <v>457</v>
      </c>
      <c r="C939" s="37">
        <v>12616.569999999998</v>
      </c>
      <c r="D939" s="56">
        <v>6.714513038850451</v>
      </c>
      <c r="E939" s="37">
        <v>7158</v>
      </c>
      <c r="F939" s="37">
        <v>-5458.5699999999979</v>
      </c>
      <c r="G939" s="55">
        <v>3.6188068756319516</v>
      </c>
      <c r="H939" s="37">
        <v>7237.68</v>
      </c>
      <c r="I939" s="37">
        <v>-5378.8899999999976</v>
      </c>
      <c r="J939" s="55">
        <v>7.4156557377049186</v>
      </c>
      <c r="K939" s="44"/>
      <c r="L939" s="37">
        <v>112791.18999999999</v>
      </c>
      <c r="M939" s="56">
        <v>4.4205835782872818</v>
      </c>
      <c r="N939" s="37">
        <v>101232</v>
      </c>
      <c r="O939" s="37">
        <v>-11559.189999999988</v>
      </c>
      <c r="P939" s="55">
        <v>3.7916026817483801</v>
      </c>
      <c r="Q939" s="37">
        <v>119007.08</v>
      </c>
      <c r="R939" s="37">
        <v>6215.890000000014</v>
      </c>
      <c r="S939" s="55">
        <v>8.4895905264659728</v>
      </c>
      <c r="T939" s="138">
        <v>1</v>
      </c>
    </row>
    <row r="940" spans="1:21" ht="16.5" customHeight="1" x14ac:dyDescent="0.35">
      <c r="B940" s="30" t="s">
        <v>278</v>
      </c>
      <c r="C940" s="37"/>
      <c r="D940" s="56"/>
      <c r="E940" s="37"/>
      <c r="F940" s="37"/>
      <c r="G940" s="56"/>
      <c r="H940" s="37"/>
      <c r="I940" s="37"/>
      <c r="J940" s="56"/>
      <c r="K940" s="44"/>
      <c r="L940" s="37"/>
      <c r="M940" s="56"/>
      <c r="N940" s="37"/>
      <c r="O940" s="37"/>
      <c r="P940" s="56"/>
      <c r="Q940" s="37"/>
      <c r="R940" s="37"/>
      <c r="S940" s="56"/>
      <c r="T940" s="138">
        <v>1</v>
      </c>
    </row>
    <row r="941" spans="1:21" ht="16.5" hidden="1" customHeight="1" x14ac:dyDescent="0.3">
      <c r="A941" s="19" t="s">
        <v>885</v>
      </c>
      <c r="B941" s="19" t="s">
        <v>886</v>
      </c>
      <c r="C941" s="21">
        <v>0</v>
      </c>
      <c r="D941" s="55">
        <v>0</v>
      </c>
      <c r="E941" s="21">
        <v>0</v>
      </c>
      <c r="F941" s="21">
        <v>0</v>
      </c>
      <c r="G941" s="55">
        <v>0</v>
      </c>
      <c r="H941" s="21">
        <v>0</v>
      </c>
      <c r="I941" s="21">
        <v>0</v>
      </c>
      <c r="J941" s="55">
        <v>0</v>
      </c>
      <c r="K941" s="44"/>
      <c r="L941" s="21">
        <v>0</v>
      </c>
      <c r="M941" s="55">
        <v>0</v>
      </c>
      <c r="N941" s="21">
        <v>0</v>
      </c>
      <c r="O941" s="21">
        <v>0</v>
      </c>
      <c r="P941" s="55">
        <v>0</v>
      </c>
      <c r="Q941" s="21">
        <v>0</v>
      </c>
      <c r="R941" s="21">
        <v>0</v>
      </c>
      <c r="S941" s="55">
        <v>0</v>
      </c>
      <c r="T941" s="138">
        <v>2</v>
      </c>
    </row>
    <row r="942" spans="1:21" ht="16.5" customHeight="1" x14ac:dyDescent="0.3">
      <c r="A942" s="19" t="s">
        <v>806</v>
      </c>
      <c r="B942" s="19" t="s">
        <v>606</v>
      </c>
      <c r="C942" s="21">
        <v>0</v>
      </c>
      <c r="D942" s="55">
        <v>0</v>
      </c>
      <c r="E942" s="21">
        <v>0</v>
      </c>
      <c r="F942" s="21">
        <v>0</v>
      </c>
      <c r="G942" s="55">
        <v>0</v>
      </c>
      <c r="H942" s="21">
        <v>0</v>
      </c>
      <c r="I942" s="21">
        <v>0</v>
      </c>
      <c r="J942" s="55">
        <v>0</v>
      </c>
      <c r="K942" s="44"/>
      <c r="L942" s="21">
        <v>0</v>
      </c>
      <c r="M942" s="55">
        <v>0</v>
      </c>
      <c r="N942" s="21">
        <v>200</v>
      </c>
      <c r="O942" s="21">
        <v>200</v>
      </c>
      <c r="P942" s="55">
        <v>7.4909172628188324E-3</v>
      </c>
      <c r="Q942" s="21">
        <v>0</v>
      </c>
      <c r="R942" s="21">
        <v>0</v>
      </c>
      <c r="S942" s="55">
        <v>0</v>
      </c>
      <c r="T942" s="138">
        <v>1</v>
      </c>
    </row>
    <row r="943" spans="1:21" ht="16.5" hidden="1" customHeight="1" x14ac:dyDescent="0.3">
      <c r="A943" s="19" t="s">
        <v>807</v>
      </c>
      <c r="B943" s="19" t="s">
        <v>2383</v>
      </c>
      <c r="C943" s="21">
        <v>0</v>
      </c>
      <c r="D943" s="55">
        <v>0</v>
      </c>
      <c r="E943" s="21">
        <v>0</v>
      </c>
      <c r="F943" s="21">
        <v>0</v>
      </c>
      <c r="G943" s="55">
        <v>0</v>
      </c>
      <c r="H943" s="21">
        <v>0</v>
      </c>
      <c r="I943" s="21">
        <v>0</v>
      </c>
      <c r="J943" s="55">
        <v>0</v>
      </c>
      <c r="K943" s="44"/>
      <c r="L943" s="21">
        <v>0</v>
      </c>
      <c r="M943" s="55">
        <v>0</v>
      </c>
      <c r="N943" s="21">
        <v>0</v>
      </c>
      <c r="O943" s="21">
        <v>0</v>
      </c>
      <c r="P943" s="55">
        <v>0</v>
      </c>
      <c r="Q943" s="21">
        <v>0</v>
      </c>
      <c r="R943" s="21">
        <v>0</v>
      </c>
      <c r="S943" s="55">
        <v>0</v>
      </c>
      <c r="T943" s="138">
        <v>2</v>
      </c>
    </row>
    <row r="944" spans="1:21" ht="16.5" customHeight="1" x14ac:dyDescent="0.3">
      <c r="A944" s="19" t="s">
        <v>808</v>
      </c>
      <c r="B944" s="19" t="s">
        <v>2384</v>
      </c>
      <c r="C944" s="21">
        <v>262.33999999999997</v>
      </c>
      <c r="D944" s="55">
        <v>0.13961681745609367</v>
      </c>
      <c r="E944" s="21">
        <v>396</v>
      </c>
      <c r="F944" s="21">
        <v>133.66000000000003</v>
      </c>
      <c r="G944" s="55">
        <v>0.20020222446916078</v>
      </c>
      <c r="H944" s="21">
        <v>503.78</v>
      </c>
      <c r="I944" s="21">
        <v>241.44</v>
      </c>
      <c r="J944" s="55">
        <v>0.51616803278688517</v>
      </c>
      <c r="K944" s="44"/>
      <c r="L944" s="21">
        <v>3720.2900000000004</v>
      </c>
      <c r="M944" s="55">
        <v>0.14580795610425243</v>
      </c>
      <c r="N944" s="21">
        <v>5339</v>
      </c>
      <c r="O944" s="21">
        <v>1618.7099999999996</v>
      </c>
      <c r="P944" s="55">
        <v>0.19997003633094873</v>
      </c>
      <c r="Q944" s="21">
        <v>2718.37</v>
      </c>
      <c r="R944" s="21">
        <v>-1001.9200000000005</v>
      </c>
      <c r="S944" s="55">
        <v>0.19391996005136253</v>
      </c>
      <c r="T944" s="138">
        <v>1</v>
      </c>
    </row>
    <row r="945" spans="1:20" ht="16.5" customHeight="1" x14ac:dyDescent="0.3">
      <c r="A945" s="19" t="s">
        <v>809</v>
      </c>
      <c r="B945" s="19" t="s">
        <v>2385</v>
      </c>
      <c r="C945" s="21">
        <v>0</v>
      </c>
      <c r="D945" s="55">
        <v>0</v>
      </c>
      <c r="E945" s="21">
        <v>99</v>
      </c>
      <c r="F945" s="21">
        <v>99</v>
      </c>
      <c r="G945" s="55">
        <v>5.0050556117290194E-2</v>
      </c>
      <c r="H945" s="21">
        <v>1385.16</v>
      </c>
      <c r="I945" s="21">
        <v>1385.16</v>
      </c>
      <c r="J945" s="55">
        <v>1.41922131147541</v>
      </c>
      <c r="K945" s="44"/>
      <c r="L945" s="21">
        <v>1238.4299999999998</v>
      </c>
      <c r="M945" s="55">
        <v>4.8537330981775421E-2</v>
      </c>
      <c r="N945" s="21">
        <v>1336</v>
      </c>
      <c r="O945" s="21">
        <v>97.570000000000164</v>
      </c>
      <c r="P945" s="55">
        <v>5.0039327315629802E-2</v>
      </c>
      <c r="Q945" s="21">
        <v>3781.2700000000004</v>
      </c>
      <c r="R945" s="21">
        <v>2542.8400000000006</v>
      </c>
      <c r="S945" s="55">
        <v>0.2697439006991012</v>
      </c>
      <c r="T945" s="138">
        <v>1</v>
      </c>
    </row>
    <row r="946" spans="1:20" ht="16.5" customHeight="1" x14ac:dyDescent="0.3">
      <c r="A946" s="19" t="s">
        <v>810</v>
      </c>
      <c r="B946" s="19" t="s">
        <v>2386</v>
      </c>
      <c r="C946" s="21">
        <v>251.55</v>
      </c>
      <c r="D946" s="55">
        <v>0.13387440127727515</v>
      </c>
      <c r="E946" s="21">
        <v>198</v>
      </c>
      <c r="F946" s="21">
        <v>-53.550000000000011</v>
      </c>
      <c r="G946" s="55">
        <v>0.10010111223458039</v>
      </c>
      <c r="H946" s="21">
        <v>1806.36</v>
      </c>
      <c r="I946" s="21">
        <v>1554.81</v>
      </c>
      <c r="J946" s="55">
        <v>1.85077868852459</v>
      </c>
      <c r="K946" s="44"/>
      <c r="L946" s="21">
        <v>11165.88</v>
      </c>
      <c r="M946" s="55">
        <v>0.43762022339800116</v>
      </c>
      <c r="N946" s="21">
        <v>2671</v>
      </c>
      <c r="O946" s="21">
        <v>-8494.8799999999992</v>
      </c>
      <c r="P946" s="55">
        <v>0.1000412000449455</v>
      </c>
      <c r="Q946" s="21">
        <v>3406.72</v>
      </c>
      <c r="R946" s="21">
        <v>-7759.16</v>
      </c>
      <c r="S946" s="55">
        <v>0.24302468255100584</v>
      </c>
      <c r="T946" s="138">
        <v>1</v>
      </c>
    </row>
    <row r="947" spans="1:20" ht="16.5" hidden="1" customHeight="1" x14ac:dyDescent="0.3">
      <c r="A947" s="19" t="s">
        <v>1310</v>
      </c>
      <c r="B947" s="19" t="s">
        <v>2387</v>
      </c>
      <c r="C947" s="21">
        <v>0</v>
      </c>
      <c r="D947" s="55">
        <v>0</v>
      </c>
      <c r="E947" s="21">
        <v>0</v>
      </c>
      <c r="F947" s="21">
        <v>0</v>
      </c>
      <c r="G947" s="55">
        <v>0</v>
      </c>
      <c r="H947" s="21">
        <v>0</v>
      </c>
      <c r="I947" s="21">
        <v>0</v>
      </c>
      <c r="J947" s="55">
        <v>0</v>
      </c>
      <c r="K947" s="44"/>
      <c r="L947" s="21">
        <v>0</v>
      </c>
      <c r="M947" s="55">
        <v>0</v>
      </c>
      <c r="N947" s="21">
        <v>0</v>
      </c>
      <c r="O947" s="21">
        <v>0</v>
      </c>
      <c r="P947" s="55">
        <v>0</v>
      </c>
      <c r="Q947" s="21">
        <v>0</v>
      </c>
      <c r="R947" s="21">
        <v>0</v>
      </c>
      <c r="S947" s="55">
        <v>0</v>
      </c>
      <c r="T947" s="138">
        <v>2</v>
      </c>
    </row>
    <row r="948" spans="1:20" ht="16.5" customHeight="1" x14ac:dyDescent="0.3">
      <c r="A948" s="19" t="s">
        <v>812</v>
      </c>
      <c r="B948" s="19" t="s">
        <v>2388</v>
      </c>
      <c r="C948" s="21">
        <v>0</v>
      </c>
      <c r="D948" s="55">
        <v>0</v>
      </c>
      <c r="E948" s="21">
        <v>99</v>
      </c>
      <c r="F948" s="21">
        <v>99</v>
      </c>
      <c r="G948" s="55">
        <v>5.0050556117290194E-2</v>
      </c>
      <c r="H948" s="21">
        <v>0</v>
      </c>
      <c r="I948" s="21">
        <v>0</v>
      </c>
      <c r="J948" s="55">
        <v>0</v>
      </c>
      <c r="K948" s="44"/>
      <c r="L948" s="21">
        <v>388.71000000000004</v>
      </c>
      <c r="M948" s="55">
        <v>1.5234567901234569E-2</v>
      </c>
      <c r="N948" s="21">
        <v>1336</v>
      </c>
      <c r="O948" s="21">
        <v>947.29</v>
      </c>
      <c r="P948" s="55">
        <v>5.0039327315629802E-2</v>
      </c>
      <c r="Q948" s="21">
        <v>1977.08</v>
      </c>
      <c r="R948" s="21">
        <v>1588.37</v>
      </c>
      <c r="S948" s="55">
        <v>0.14103866457411898</v>
      </c>
      <c r="T948" s="138">
        <v>1</v>
      </c>
    </row>
    <row r="949" spans="1:20" ht="16.5" customHeight="1" x14ac:dyDescent="0.3">
      <c r="A949" s="19" t="s">
        <v>813</v>
      </c>
      <c r="B949" s="19" t="s">
        <v>2389</v>
      </c>
      <c r="C949" s="21">
        <v>0</v>
      </c>
      <c r="D949" s="55">
        <v>0</v>
      </c>
      <c r="E949" s="21">
        <v>0</v>
      </c>
      <c r="F949" s="21">
        <v>0</v>
      </c>
      <c r="G949" s="55">
        <v>0</v>
      </c>
      <c r="H949" s="21">
        <v>0</v>
      </c>
      <c r="I949" s="21">
        <v>0</v>
      </c>
      <c r="J949" s="55">
        <v>0</v>
      </c>
      <c r="K949" s="44"/>
      <c r="L949" s="21">
        <v>0.41000000000002501</v>
      </c>
      <c r="M949" s="55">
        <v>1.6068979031942975E-5</v>
      </c>
      <c r="N949" s="21">
        <v>0</v>
      </c>
      <c r="O949" s="21">
        <v>-0.41000000000002501</v>
      </c>
      <c r="P949" s="55">
        <v>0</v>
      </c>
      <c r="Q949" s="21">
        <v>322.92</v>
      </c>
      <c r="R949" s="21">
        <v>322.51</v>
      </c>
      <c r="S949" s="55">
        <v>2.3036096447424742E-2</v>
      </c>
      <c r="T949" s="138">
        <v>1</v>
      </c>
    </row>
    <row r="950" spans="1:20" ht="16.5" customHeight="1" x14ac:dyDescent="0.3">
      <c r="A950" s="19" t="s">
        <v>814</v>
      </c>
      <c r="B950" s="19" t="s">
        <v>2390</v>
      </c>
      <c r="C950" s="21">
        <v>1300</v>
      </c>
      <c r="D950" s="55">
        <v>0.6918573709419904</v>
      </c>
      <c r="E950" s="21">
        <v>1500</v>
      </c>
      <c r="F950" s="21">
        <v>200</v>
      </c>
      <c r="G950" s="55">
        <v>0.75834175935288173</v>
      </c>
      <c r="H950" s="21">
        <v>1123.3900000000001</v>
      </c>
      <c r="I950" s="21">
        <v>-176.6099999999999</v>
      </c>
      <c r="J950" s="55">
        <v>1.1510143442622951</v>
      </c>
      <c r="K950" s="44"/>
      <c r="L950" s="21">
        <v>13524</v>
      </c>
      <c r="M950" s="55">
        <v>0.53004115226337445</v>
      </c>
      <c r="N950" s="21">
        <v>13150</v>
      </c>
      <c r="O950" s="21">
        <v>-374</v>
      </c>
      <c r="P950" s="55">
        <v>0.49252781003033824</v>
      </c>
      <c r="Q950" s="21">
        <v>8128.37</v>
      </c>
      <c r="R950" s="21">
        <v>-5395.63</v>
      </c>
      <c r="S950" s="55">
        <v>0.57985233271508063</v>
      </c>
      <c r="T950" s="138">
        <v>1</v>
      </c>
    </row>
    <row r="951" spans="1:20" ht="16.5" customHeight="1" x14ac:dyDescent="0.3">
      <c r="A951" s="19" t="s">
        <v>815</v>
      </c>
      <c r="B951" s="19" t="s">
        <v>2391</v>
      </c>
      <c r="C951" s="21">
        <v>377.07</v>
      </c>
      <c r="D951" s="55">
        <v>0.20067589143161255</v>
      </c>
      <c r="E951" s="21">
        <v>575</v>
      </c>
      <c r="F951" s="21">
        <v>197.93</v>
      </c>
      <c r="G951" s="55">
        <v>0.29069767441860467</v>
      </c>
      <c r="H951" s="21">
        <v>521.92999999999995</v>
      </c>
      <c r="I951" s="21">
        <v>144.85999999999996</v>
      </c>
      <c r="J951" s="55">
        <v>0.53476434426229502</v>
      </c>
      <c r="K951" s="44"/>
      <c r="L951" s="21">
        <v>5936.7299999999987</v>
      </c>
      <c r="M951" s="55">
        <v>0.23267607289829506</v>
      </c>
      <c r="N951" s="21">
        <v>6748</v>
      </c>
      <c r="O951" s="21">
        <v>811.27000000000135</v>
      </c>
      <c r="P951" s="55">
        <v>0.2527435484475074</v>
      </c>
      <c r="Q951" s="21">
        <v>7643.670000000001</v>
      </c>
      <c r="R951" s="21">
        <v>1706.9400000000023</v>
      </c>
      <c r="S951" s="55">
        <v>0.54527536025110579</v>
      </c>
      <c r="T951" s="138">
        <v>1</v>
      </c>
    </row>
    <row r="952" spans="1:20" ht="16.5" customHeight="1" x14ac:dyDescent="0.3">
      <c r="A952" s="19" t="s">
        <v>816</v>
      </c>
      <c r="B952" s="19" t="s">
        <v>2392</v>
      </c>
      <c r="C952" s="21">
        <v>0</v>
      </c>
      <c r="D952" s="55">
        <v>0</v>
      </c>
      <c r="E952" s="21">
        <v>20</v>
      </c>
      <c r="F952" s="21">
        <v>20</v>
      </c>
      <c r="G952" s="55">
        <v>1.0111223458038422E-2</v>
      </c>
      <c r="H952" s="21">
        <v>0</v>
      </c>
      <c r="I952" s="21">
        <v>0</v>
      </c>
      <c r="J952" s="55">
        <v>0</v>
      </c>
      <c r="K952" s="44"/>
      <c r="L952" s="21">
        <v>595.69999999999993</v>
      </c>
      <c r="M952" s="55">
        <v>2.334705075445816E-2</v>
      </c>
      <c r="N952" s="21">
        <v>268</v>
      </c>
      <c r="O952" s="21">
        <v>-327.69999999999993</v>
      </c>
      <c r="P952" s="55">
        <v>1.0037829132177234E-2</v>
      </c>
      <c r="Q952" s="21">
        <v>152.54</v>
      </c>
      <c r="R952" s="21">
        <v>-443.15999999999997</v>
      </c>
      <c r="S952" s="55">
        <v>1.0881723498359253E-2</v>
      </c>
      <c r="T952" s="138">
        <v>1</v>
      </c>
    </row>
    <row r="953" spans="1:20" ht="16.5" customHeight="1" x14ac:dyDescent="0.3">
      <c r="A953" s="19" t="s">
        <v>817</v>
      </c>
      <c r="B953" s="19" t="s">
        <v>2393</v>
      </c>
      <c r="C953" s="21">
        <v>0</v>
      </c>
      <c r="D953" s="55">
        <v>0</v>
      </c>
      <c r="E953" s="21">
        <v>99</v>
      </c>
      <c r="F953" s="21">
        <v>99</v>
      </c>
      <c r="G953" s="55">
        <v>5.0050556117290194E-2</v>
      </c>
      <c r="H953" s="21">
        <v>0</v>
      </c>
      <c r="I953" s="21">
        <v>0</v>
      </c>
      <c r="J953" s="55">
        <v>0</v>
      </c>
      <c r="K953" s="44"/>
      <c r="L953" s="21">
        <v>1254.26</v>
      </c>
      <c r="M953" s="55">
        <v>4.9157750342935527E-2</v>
      </c>
      <c r="N953" s="21">
        <v>1336</v>
      </c>
      <c r="O953" s="21">
        <v>81.740000000000009</v>
      </c>
      <c r="P953" s="55">
        <v>5.0039327315629802E-2</v>
      </c>
      <c r="Q953" s="21">
        <v>576.79</v>
      </c>
      <c r="R953" s="21">
        <v>-677.47</v>
      </c>
      <c r="S953" s="55">
        <v>4.1146383221572262E-2</v>
      </c>
      <c r="T953" s="138">
        <v>1</v>
      </c>
    </row>
    <row r="954" spans="1:20" ht="16.5" customHeight="1" x14ac:dyDescent="0.3">
      <c r="A954" s="19" t="s">
        <v>818</v>
      </c>
      <c r="B954" s="19" t="s">
        <v>2394</v>
      </c>
      <c r="C954" s="21">
        <v>1397.96</v>
      </c>
      <c r="D954" s="55">
        <v>0.74399148483235766</v>
      </c>
      <c r="E954" s="21">
        <v>1297</v>
      </c>
      <c r="F954" s="21">
        <v>-100.96000000000004</v>
      </c>
      <c r="G954" s="55">
        <v>0.6557128412537917</v>
      </c>
      <c r="H954" s="21">
        <v>3636.66</v>
      </c>
      <c r="I954" s="21">
        <v>2238.6999999999998</v>
      </c>
      <c r="J954" s="55">
        <v>3.7260860655737704</v>
      </c>
      <c r="K954" s="44"/>
      <c r="L954" s="21">
        <v>26014.459999999995</v>
      </c>
      <c r="M954" s="55">
        <v>1.019575151871448</v>
      </c>
      <c r="N954" s="21">
        <v>19370</v>
      </c>
      <c r="O954" s="21">
        <v>-6644.4599999999955</v>
      </c>
      <c r="P954" s="55">
        <v>0.72549533690400392</v>
      </c>
      <c r="Q954" s="21">
        <v>27649.41</v>
      </c>
      <c r="R954" s="21">
        <v>1634.9500000000044</v>
      </c>
      <c r="S954" s="55">
        <v>1.9724218861463831</v>
      </c>
      <c r="T954" s="138">
        <v>1</v>
      </c>
    </row>
    <row r="955" spans="1:20" ht="16.5" hidden="1" customHeight="1" x14ac:dyDescent="0.3">
      <c r="A955" s="19" t="s">
        <v>819</v>
      </c>
      <c r="B955" s="19" t="s">
        <v>2395</v>
      </c>
      <c r="C955" s="21">
        <v>0</v>
      </c>
      <c r="D955" s="55">
        <v>0</v>
      </c>
      <c r="E955" s="21">
        <v>0</v>
      </c>
      <c r="F955" s="21">
        <v>0</v>
      </c>
      <c r="G955" s="55">
        <v>0</v>
      </c>
      <c r="H955" s="21">
        <v>0</v>
      </c>
      <c r="I955" s="21">
        <v>0</v>
      </c>
      <c r="J955" s="55">
        <v>0</v>
      </c>
      <c r="K955" s="44"/>
      <c r="L955" s="21">
        <v>0</v>
      </c>
      <c r="M955" s="55">
        <v>0</v>
      </c>
      <c r="N955" s="21">
        <v>0</v>
      </c>
      <c r="O955" s="21">
        <v>0</v>
      </c>
      <c r="P955" s="55">
        <v>0</v>
      </c>
      <c r="Q955" s="21">
        <v>0</v>
      </c>
      <c r="R955" s="21">
        <v>0</v>
      </c>
      <c r="S955" s="55">
        <v>0</v>
      </c>
      <c r="T955" s="138">
        <v>2</v>
      </c>
    </row>
    <row r="956" spans="1:20" ht="16.5" customHeight="1" x14ac:dyDescent="0.3">
      <c r="A956" s="19" t="s">
        <v>820</v>
      </c>
      <c r="B956" s="19" t="s">
        <v>2396</v>
      </c>
      <c r="C956" s="21">
        <v>0</v>
      </c>
      <c r="D956" s="55">
        <v>0</v>
      </c>
      <c r="E956" s="21">
        <v>0</v>
      </c>
      <c r="F956" s="21">
        <v>0</v>
      </c>
      <c r="G956" s="55">
        <v>0</v>
      </c>
      <c r="H956" s="21">
        <v>0</v>
      </c>
      <c r="I956" s="21">
        <v>0</v>
      </c>
      <c r="J956" s="55">
        <v>0</v>
      </c>
      <c r="K956" s="44"/>
      <c r="L956" s="21">
        <v>0</v>
      </c>
      <c r="M956" s="55">
        <v>0</v>
      </c>
      <c r="N956" s="21">
        <v>0</v>
      </c>
      <c r="O956" s="21">
        <v>0</v>
      </c>
      <c r="P956" s="55">
        <v>0</v>
      </c>
      <c r="Q956" s="21">
        <v>47.44</v>
      </c>
      <c r="R956" s="21">
        <v>47.44</v>
      </c>
      <c r="S956" s="55">
        <v>3.3842202882008844E-3</v>
      </c>
      <c r="T956" s="138">
        <v>1</v>
      </c>
    </row>
    <row r="957" spans="1:20" ht="16.5" customHeight="1" x14ac:dyDescent="0.3">
      <c r="A957" s="19" t="s">
        <v>821</v>
      </c>
      <c r="B957" s="19" t="s">
        <v>2397</v>
      </c>
      <c r="C957" s="21">
        <v>741.33</v>
      </c>
      <c r="D957" s="55">
        <v>0.3945343267695583</v>
      </c>
      <c r="E957" s="21">
        <v>178</v>
      </c>
      <c r="F957" s="21">
        <v>-563.33000000000004</v>
      </c>
      <c r="G957" s="55">
        <v>8.998988877654196E-2</v>
      </c>
      <c r="H957" s="21">
        <v>0</v>
      </c>
      <c r="I957" s="21">
        <v>-741.33</v>
      </c>
      <c r="J957" s="55">
        <v>0</v>
      </c>
      <c r="K957" s="44"/>
      <c r="L957" s="21">
        <v>3979.3499999999995</v>
      </c>
      <c r="M957" s="55">
        <v>0.15596119929453262</v>
      </c>
      <c r="N957" s="21">
        <v>2404</v>
      </c>
      <c r="O957" s="21">
        <v>-1575.3499999999995</v>
      </c>
      <c r="P957" s="55">
        <v>9.0040825499082364E-2</v>
      </c>
      <c r="Q957" s="21">
        <v>1989.57</v>
      </c>
      <c r="R957" s="21">
        <v>-1989.7799999999995</v>
      </c>
      <c r="S957" s="55">
        <v>0.1419296618633186</v>
      </c>
      <c r="T957" s="138">
        <v>1</v>
      </c>
    </row>
    <row r="958" spans="1:20" ht="16.5" hidden="1" customHeight="1" x14ac:dyDescent="0.3">
      <c r="A958" s="19" t="s">
        <v>822</v>
      </c>
      <c r="B958" s="19" t="s">
        <v>2398</v>
      </c>
      <c r="C958" s="21">
        <v>0</v>
      </c>
      <c r="D958" s="55">
        <v>0</v>
      </c>
      <c r="E958" s="21">
        <v>0</v>
      </c>
      <c r="F958" s="21">
        <v>0</v>
      </c>
      <c r="G958" s="55">
        <v>0</v>
      </c>
      <c r="H958" s="21">
        <v>0</v>
      </c>
      <c r="I958" s="21">
        <v>0</v>
      </c>
      <c r="J958" s="55">
        <v>0</v>
      </c>
      <c r="K958" s="44"/>
      <c r="L958" s="21">
        <v>0</v>
      </c>
      <c r="M958" s="55">
        <v>0</v>
      </c>
      <c r="N958" s="21">
        <v>0</v>
      </c>
      <c r="O958" s="21">
        <v>0</v>
      </c>
      <c r="P958" s="55">
        <v>0</v>
      </c>
      <c r="Q958" s="21">
        <v>0</v>
      </c>
      <c r="R958" s="21">
        <v>0</v>
      </c>
      <c r="S958" s="55">
        <v>0</v>
      </c>
      <c r="T958" s="138">
        <v>2</v>
      </c>
    </row>
    <row r="959" spans="1:20" ht="16.5" customHeight="1" x14ac:dyDescent="0.3">
      <c r="A959" s="19" t="s">
        <v>823</v>
      </c>
      <c r="B959" s="19" t="s">
        <v>2399</v>
      </c>
      <c r="C959" s="41">
        <v>468</v>
      </c>
      <c r="D959" s="55">
        <v>0.24906865353911656</v>
      </c>
      <c r="E959" s="41">
        <v>390</v>
      </c>
      <c r="F959" s="41">
        <v>-78</v>
      </c>
      <c r="G959" s="55">
        <v>0.19716885743174925</v>
      </c>
      <c r="H959" s="41">
        <v>333</v>
      </c>
      <c r="I959" s="41">
        <v>-135</v>
      </c>
      <c r="J959" s="55">
        <v>0.34118852459016391</v>
      </c>
      <c r="K959" s="44"/>
      <c r="L959" s="41">
        <v>3247.4</v>
      </c>
      <c r="M959" s="55">
        <v>0.12727415245933765</v>
      </c>
      <c r="N959" s="41">
        <v>4680</v>
      </c>
      <c r="O959" s="41">
        <v>1432.6</v>
      </c>
      <c r="P959" s="55">
        <v>0.17528746394996067</v>
      </c>
      <c r="Q959" s="41">
        <v>4839.53</v>
      </c>
      <c r="R959" s="41">
        <v>1592.1299999999997</v>
      </c>
      <c r="S959" s="55">
        <v>0.34523683835069197</v>
      </c>
      <c r="T959" s="138">
        <v>1</v>
      </c>
    </row>
    <row r="960" spans="1:20" ht="16.5" customHeight="1" x14ac:dyDescent="0.3">
      <c r="B960" s="19" t="s">
        <v>776</v>
      </c>
      <c r="C960" s="60">
        <v>4798.25</v>
      </c>
      <c r="D960" s="56">
        <v>2.5536189462480041</v>
      </c>
      <c r="E960" s="60">
        <v>4851</v>
      </c>
      <c r="F960" s="60">
        <v>52.749999999999886</v>
      </c>
      <c r="G960" s="55">
        <v>2.4524772497472194</v>
      </c>
      <c r="H960" s="60">
        <v>9310.2800000000007</v>
      </c>
      <c r="I960" s="60">
        <v>4512.0300000000007</v>
      </c>
      <c r="J960" s="55">
        <v>9.5392213114754103</v>
      </c>
      <c r="K960" s="44"/>
      <c r="L960" s="60">
        <v>71065.62</v>
      </c>
      <c r="M960" s="55">
        <v>2.7852486772486769</v>
      </c>
      <c r="N960" s="60">
        <v>58838</v>
      </c>
      <c r="O960" s="60">
        <v>-12227.619999999994</v>
      </c>
      <c r="P960" s="55">
        <v>2.2037529495486723</v>
      </c>
      <c r="Q960" s="60">
        <v>63233.68</v>
      </c>
      <c r="R960" s="60">
        <v>-7831.9399999999932</v>
      </c>
      <c r="S960" s="55">
        <v>4.5108917106577255</v>
      </c>
      <c r="T960" s="138">
        <v>1</v>
      </c>
    </row>
    <row r="961" spans="1:20" ht="16.5" customHeight="1" x14ac:dyDescent="0.3">
      <c r="B961" s="19" t="s">
        <v>777</v>
      </c>
      <c r="C961" s="37">
        <v>17414.82</v>
      </c>
      <c r="D961" s="56">
        <v>9.2681319850984565</v>
      </c>
      <c r="E961" s="37">
        <v>12009</v>
      </c>
      <c r="F961" s="37">
        <v>-5405.82</v>
      </c>
      <c r="G961" s="55">
        <v>6.0712841253791705</v>
      </c>
      <c r="H961" s="37">
        <v>16547.96</v>
      </c>
      <c r="I961" s="37">
        <v>-866.85999999999694</v>
      </c>
      <c r="J961" s="55">
        <v>16.954877049180325</v>
      </c>
      <c r="K961" s="44"/>
      <c r="L961" s="37">
        <v>183856.81</v>
      </c>
      <c r="M961" s="56">
        <v>7.2058322555359595</v>
      </c>
      <c r="N961" s="37">
        <v>160070</v>
      </c>
      <c r="O961" s="37">
        <v>-23786.809999999998</v>
      </c>
      <c r="P961" s="55">
        <v>5.995355631297052</v>
      </c>
      <c r="Q961" s="37">
        <v>182240.76</v>
      </c>
      <c r="R961" s="37">
        <v>-1616.0499999999884</v>
      </c>
      <c r="S961" s="55">
        <v>13.000482237123698</v>
      </c>
      <c r="T961" s="138">
        <v>1</v>
      </c>
    </row>
    <row r="962" spans="1:20" ht="16.5" customHeight="1" x14ac:dyDescent="0.3">
      <c r="C962" s="37"/>
      <c r="D962" s="56"/>
      <c r="E962" s="37"/>
      <c r="F962" s="37"/>
      <c r="G962" s="56"/>
      <c r="H962" s="37"/>
      <c r="I962" s="37"/>
      <c r="J962" s="55"/>
      <c r="K962" s="44"/>
      <c r="L962" s="37"/>
      <c r="M962" s="56"/>
      <c r="N962" s="37"/>
      <c r="O962" s="37"/>
      <c r="P962" s="56"/>
      <c r="Q962" s="37"/>
      <c r="R962" s="37"/>
      <c r="S962" s="56"/>
      <c r="T962" s="138">
        <v>1</v>
      </c>
    </row>
    <row r="963" spans="1:20" ht="16.5" customHeight="1" x14ac:dyDescent="0.35">
      <c r="B963" s="30" t="s">
        <v>269</v>
      </c>
      <c r="C963" s="21"/>
      <c r="D963" s="43"/>
      <c r="E963" s="21"/>
      <c r="F963" s="21"/>
      <c r="G963" s="43"/>
      <c r="H963" s="21"/>
      <c r="I963" s="21"/>
      <c r="J963" s="55"/>
      <c r="K963" s="44"/>
      <c r="L963" s="21"/>
      <c r="M963" s="43"/>
      <c r="N963" s="21"/>
      <c r="O963" s="21"/>
      <c r="P963" s="43"/>
      <c r="Q963" s="21"/>
      <c r="R963" s="21"/>
      <c r="S963" s="43"/>
      <c r="T963" s="138">
        <v>1</v>
      </c>
    </row>
    <row r="964" spans="1:20" ht="16.5" customHeight="1" x14ac:dyDescent="0.3">
      <c r="A964" s="19" t="s">
        <v>824</v>
      </c>
      <c r="B964" s="19" t="s">
        <v>2400</v>
      </c>
      <c r="C964" s="21">
        <v>8671.16</v>
      </c>
      <c r="D964" s="55">
        <v>4.6147738158594995</v>
      </c>
      <c r="E964" s="21">
        <v>6824</v>
      </c>
      <c r="F964" s="21">
        <v>-1847.1599999999999</v>
      </c>
      <c r="G964" s="55">
        <v>3.4499494438827099</v>
      </c>
      <c r="H964" s="21">
        <v>10108.129999999999</v>
      </c>
      <c r="I964" s="21">
        <v>1436.9699999999993</v>
      </c>
      <c r="J964" s="55">
        <v>10.356690573770491</v>
      </c>
      <c r="K964" s="44"/>
      <c r="L964" s="21">
        <v>83455.430000000022</v>
      </c>
      <c r="M964" s="56">
        <v>3.2708379384675688</v>
      </c>
      <c r="N964" s="21">
        <v>92112</v>
      </c>
      <c r="O964" s="21">
        <v>8656.5699999999779</v>
      </c>
      <c r="P964" s="55">
        <v>3.4500168545638412</v>
      </c>
      <c r="Q964" s="21">
        <v>94210.52</v>
      </c>
      <c r="R964" s="21">
        <v>10755.089999999982</v>
      </c>
      <c r="S964" s="55">
        <v>6.7206819803110287</v>
      </c>
      <c r="T964" s="138">
        <v>1</v>
      </c>
    </row>
    <row r="965" spans="1:20" ht="16.5" customHeight="1" x14ac:dyDescent="0.3">
      <c r="A965" s="19" t="s">
        <v>825</v>
      </c>
      <c r="B965" s="19" t="s">
        <v>2401</v>
      </c>
      <c r="C965" s="21">
        <v>2221.16</v>
      </c>
      <c r="D965" s="55">
        <v>1.1820968600319317</v>
      </c>
      <c r="E965" s="21">
        <v>1305</v>
      </c>
      <c r="F965" s="21">
        <v>-916.15999999999985</v>
      </c>
      <c r="G965" s="55">
        <v>0.65975733063700703</v>
      </c>
      <c r="H965" s="21">
        <v>1218.56</v>
      </c>
      <c r="I965" s="21">
        <v>-1002.5999999999999</v>
      </c>
      <c r="J965" s="55">
        <v>1.2485245901639344</v>
      </c>
      <c r="K965" s="44"/>
      <c r="L965" s="21">
        <v>17037.699999999997</v>
      </c>
      <c r="M965" s="56">
        <v>0.66775230256711726</v>
      </c>
      <c r="N965" s="21">
        <v>17621</v>
      </c>
      <c r="O965" s="21">
        <v>583.30000000000291</v>
      </c>
      <c r="P965" s="55">
        <v>0.65998726544065323</v>
      </c>
      <c r="Q965" s="21">
        <v>14690.28</v>
      </c>
      <c r="R965" s="21">
        <v>-2347.4199999999964</v>
      </c>
      <c r="S965" s="55">
        <v>1.0479583392780711</v>
      </c>
      <c r="T965" s="138">
        <v>1</v>
      </c>
    </row>
    <row r="966" spans="1:20" ht="16.5" customHeight="1" x14ac:dyDescent="0.3">
      <c r="A966" s="19" t="s">
        <v>826</v>
      </c>
      <c r="B966" s="19" t="s">
        <v>2402</v>
      </c>
      <c r="C966" s="21">
        <v>1022.5299999999997</v>
      </c>
      <c r="D966" s="55">
        <v>0.54418839808408714</v>
      </c>
      <c r="E966" s="21">
        <v>4870</v>
      </c>
      <c r="F966" s="21">
        <v>3847.4700000000003</v>
      </c>
      <c r="G966" s="55">
        <v>2.462082912032356</v>
      </c>
      <c r="H966" s="21">
        <v>88.679999999999836</v>
      </c>
      <c r="I966" s="21">
        <v>-933.84999999999991</v>
      </c>
      <c r="J966" s="55">
        <v>9.0860655737704757E-2</v>
      </c>
      <c r="K966" s="44"/>
      <c r="L966" s="21">
        <v>16216.599999999999</v>
      </c>
      <c r="M966" s="56">
        <v>0.63557123260826964</v>
      </c>
      <c r="N966" s="21">
        <v>65733</v>
      </c>
      <c r="O966" s="21">
        <v>49516.4</v>
      </c>
      <c r="P966" s="55">
        <v>2.4620023221843517</v>
      </c>
      <c r="Q966" s="21">
        <v>51976.729999999996</v>
      </c>
      <c r="R966" s="21">
        <v>35760.129999999997</v>
      </c>
      <c r="S966" s="55">
        <v>3.7078563275788268</v>
      </c>
      <c r="T966" s="138">
        <v>1</v>
      </c>
    </row>
    <row r="967" spans="1:20" ht="16.5" hidden="1" customHeight="1" x14ac:dyDescent="0.3">
      <c r="A967" s="19" t="s">
        <v>1626</v>
      </c>
      <c r="B967" s="19" t="s">
        <v>2403</v>
      </c>
      <c r="C967" s="21">
        <v>0</v>
      </c>
      <c r="D967" s="55">
        <v>0</v>
      </c>
      <c r="E967" s="21">
        <v>0</v>
      </c>
      <c r="F967" s="21">
        <v>0</v>
      </c>
      <c r="G967" s="55">
        <v>0</v>
      </c>
      <c r="H967" s="21">
        <v>0</v>
      </c>
      <c r="I967" s="21">
        <v>0</v>
      </c>
      <c r="J967" s="55">
        <v>0</v>
      </c>
      <c r="K967" s="44"/>
      <c r="L967" s="21">
        <v>0</v>
      </c>
      <c r="M967" s="56">
        <v>0</v>
      </c>
      <c r="N967" s="21">
        <v>0</v>
      </c>
      <c r="O967" s="21">
        <v>0</v>
      </c>
      <c r="P967" s="55">
        <v>0</v>
      </c>
      <c r="Q967" s="21">
        <v>0</v>
      </c>
      <c r="R967" s="21">
        <v>0</v>
      </c>
      <c r="S967" s="55">
        <v>0</v>
      </c>
      <c r="T967" s="138">
        <v>2</v>
      </c>
    </row>
    <row r="968" spans="1:20" ht="16.5" hidden="1" customHeight="1" x14ac:dyDescent="0.3">
      <c r="A968" s="19" t="s">
        <v>1661</v>
      </c>
      <c r="B968" s="19" t="s">
        <v>2404</v>
      </c>
      <c r="C968" s="21">
        <v>0</v>
      </c>
      <c r="D968" s="55">
        <v>0</v>
      </c>
      <c r="E968" s="21">
        <v>0</v>
      </c>
      <c r="F968" s="21">
        <v>0</v>
      </c>
      <c r="G968" s="55">
        <v>0</v>
      </c>
      <c r="H968" s="21">
        <v>0</v>
      </c>
      <c r="I968" s="21">
        <v>0</v>
      </c>
      <c r="J968" s="55">
        <v>0</v>
      </c>
      <c r="K968" s="44"/>
      <c r="L968" s="21">
        <v>0</v>
      </c>
      <c r="M968" s="56">
        <v>0</v>
      </c>
      <c r="N968" s="21">
        <v>0</v>
      </c>
      <c r="O968" s="21">
        <v>0</v>
      </c>
      <c r="P968" s="55">
        <v>0</v>
      </c>
      <c r="Q968" s="21">
        <v>0</v>
      </c>
      <c r="R968" s="21">
        <v>0</v>
      </c>
      <c r="S968" s="55">
        <v>0</v>
      </c>
      <c r="T968" s="138">
        <v>2</v>
      </c>
    </row>
    <row r="969" spans="1:20" ht="16.5" customHeight="1" x14ac:dyDescent="0.3">
      <c r="A969" s="19" t="s">
        <v>1660</v>
      </c>
      <c r="B969" s="19" t="s">
        <v>2405</v>
      </c>
      <c r="C969" s="41">
        <v>839.47999999999979</v>
      </c>
      <c r="D969" s="55">
        <v>0.44676955827567844</v>
      </c>
      <c r="E969" s="41">
        <v>965</v>
      </c>
      <c r="F969" s="41">
        <v>125.52000000000021</v>
      </c>
      <c r="G969" s="55">
        <v>0.48786653185035389</v>
      </c>
      <c r="H969" s="41">
        <v>1024.96</v>
      </c>
      <c r="I969" s="41">
        <v>185.48000000000025</v>
      </c>
      <c r="J969" s="55">
        <v>1.0501639344262295</v>
      </c>
      <c r="K969" s="44"/>
      <c r="L969" s="41">
        <v>10877.93</v>
      </c>
      <c r="M969" s="56">
        <v>0.42633470507544585</v>
      </c>
      <c r="N969" s="41">
        <v>11580</v>
      </c>
      <c r="O969" s="41">
        <v>702.06999999999971</v>
      </c>
      <c r="P969" s="55">
        <v>0.43372410951721041</v>
      </c>
      <c r="Q969" s="41">
        <v>11974.529999999999</v>
      </c>
      <c r="R969" s="41">
        <v>1096.5999999999985</v>
      </c>
      <c r="S969" s="55">
        <v>0.85422528178056778</v>
      </c>
      <c r="T969" s="138">
        <v>1</v>
      </c>
    </row>
    <row r="970" spans="1:20" ht="16.5" customHeight="1" x14ac:dyDescent="0.3">
      <c r="B970" s="19" t="s">
        <v>827</v>
      </c>
      <c r="C970" s="73">
        <v>12754.329999999998</v>
      </c>
      <c r="D970" s="55">
        <v>6.7878286322511965</v>
      </c>
      <c r="E970" s="73">
        <v>13964</v>
      </c>
      <c r="F970" s="73">
        <v>1209.6700000000019</v>
      </c>
      <c r="G970" s="55">
        <v>7.0596562184024263</v>
      </c>
      <c r="H970" s="73">
        <v>12440.329999999998</v>
      </c>
      <c r="I970" s="73">
        <v>-314.00000000000023</v>
      </c>
      <c r="J970" s="55">
        <v>12.746239754098358</v>
      </c>
      <c r="K970" s="44"/>
      <c r="L970" s="73">
        <v>127587.66</v>
      </c>
      <c r="M970" s="56">
        <v>5.000496178718401</v>
      </c>
      <c r="N970" s="73">
        <v>187046</v>
      </c>
      <c r="O970" s="73">
        <v>59458.34</v>
      </c>
      <c r="P970" s="55">
        <v>7.0057305517060566</v>
      </c>
      <c r="Q970" s="73">
        <v>172852.06</v>
      </c>
      <c r="R970" s="73">
        <v>45264.399999999994</v>
      </c>
      <c r="S970" s="55">
        <v>12.330721928948496</v>
      </c>
      <c r="T970" s="138">
        <v>1</v>
      </c>
    </row>
    <row r="971" spans="1:20" ht="16.5" customHeight="1" x14ac:dyDescent="0.3">
      <c r="B971" s="19" t="s">
        <v>312</v>
      </c>
      <c r="C971" s="37"/>
      <c r="D971" s="43"/>
      <c r="E971" s="37"/>
      <c r="F971" s="37"/>
      <c r="G971" s="43"/>
      <c r="H971" s="37"/>
      <c r="I971" s="37"/>
      <c r="J971" s="43"/>
      <c r="K971" s="44"/>
      <c r="L971" s="37"/>
      <c r="M971" s="43"/>
      <c r="N971" s="37"/>
      <c r="O971" s="37"/>
      <c r="P971" s="43"/>
      <c r="Q971" s="37"/>
      <c r="R971" s="37"/>
      <c r="S971" s="43"/>
      <c r="T971" s="138">
        <v>1</v>
      </c>
    </row>
    <row r="972" spans="1:20" ht="16.5" customHeight="1" x14ac:dyDescent="0.35">
      <c r="B972" s="30" t="s">
        <v>261</v>
      </c>
      <c r="C972" s="37"/>
      <c r="D972" s="43"/>
      <c r="E972" s="37"/>
      <c r="F972" s="37"/>
      <c r="G972" s="43"/>
      <c r="H972" s="37"/>
      <c r="I972" s="37"/>
      <c r="J972" s="43"/>
      <c r="K972" s="44"/>
      <c r="L972" s="37"/>
      <c r="M972" s="43"/>
      <c r="N972" s="37"/>
      <c r="O972" s="37"/>
      <c r="P972" s="43"/>
      <c r="Q972" s="37"/>
      <c r="R972" s="37"/>
      <c r="S972" s="43"/>
      <c r="T972" s="138">
        <v>1</v>
      </c>
    </row>
    <row r="973" spans="1:20" ht="16.5" customHeight="1" x14ac:dyDescent="0.3">
      <c r="A973" s="19" t="s">
        <v>1671</v>
      </c>
      <c r="B973" s="19" t="s">
        <v>2406</v>
      </c>
      <c r="C973" s="21">
        <v>5542.26</v>
      </c>
      <c r="D973" s="38">
        <v>2.8540475004104244E-2</v>
      </c>
      <c r="E973" s="21">
        <v>5000</v>
      </c>
      <c r="F973" s="21">
        <v>-542.26000000000022</v>
      </c>
      <c r="G973" s="38">
        <v>2.6777489770998909E-2</v>
      </c>
      <c r="H973" s="21">
        <v>5000</v>
      </c>
      <c r="I973" s="21">
        <v>-542.26000000000022</v>
      </c>
      <c r="J973" s="38">
        <v>6.7197635503360012E-2</v>
      </c>
      <c r="K973" s="44"/>
      <c r="L973" s="21">
        <v>90861.14</v>
      </c>
      <c r="M973" s="38">
        <v>3.5245170960130953E-2</v>
      </c>
      <c r="N973" s="21">
        <v>79716</v>
      </c>
      <c r="O973" s="21">
        <v>-11145.14</v>
      </c>
      <c r="P973" s="38">
        <v>3.0370313928680281E-2</v>
      </c>
      <c r="Q973" s="21">
        <v>61757.17</v>
      </c>
      <c r="R973" s="21">
        <v>-29103.97</v>
      </c>
      <c r="S973" s="38">
        <v>5.0740368018448112E-2</v>
      </c>
      <c r="T973" s="138">
        <v>1</v>
      </c>
    </row>
    <row r="974" spans="1:20" ht="16.5" hidden="1" customHeight="1" x14ac:dyDescent="0.3">
      <c r="A974" s="19" t="s">
        <v>828</v>
      </c>
      <c r="B974" s="19" t="s">
        <v>2407</v>
      </c>
      <c r="C974" s="21">
        <v>0</v>
      </c>
      <c r="D974" s="38">
        <v>0</v>
      </c>
      <c r="E974" s="21">
        <v>0</v>
      </c>
      <c r="F974" s="21">
        <v>0</v>
      </c>
      <c r="G974" s="38">
        <v>0</v>
      </c>
      <c r="H974" s="21">
        <v>0</v>
      </c>
      <c r="I974" s="21">
        <v>0</v>
      </c>
      <c r="J974" s="38">
        <v>0</v>
      </c>
      <c r="K974" s="44"/>
      <c r="L974" s="21">
        <v>0</v>
      </c>
      <c r="M974" s="38">
        <v>0</v>
      </c>
      <c r="N974" s="21">
        <v>0</v>
      </c>
      <c r="O974" s="21">
        <v>0</v>
      </c>
      <c r="P974" s="38">
        <v>0</v>
      </c>
      <c r="Q974" s="21">
        <v>0</v>
      </c>
      <c r="R974" s="21">
        <v>0</v>
      </c>
      <c r="S974" s="38">
        <v>0</v>
      </c>
      <c r="T974" s="138">
        <v>2</v>
      </c>
    </row>
    <row r="975" spans="1:20" ht="16.5" customHeight="1" x14ac:dyDescent="0.3">
      <c r="A975" s="19" t="s">
        <v>1659</v>
      </c>
      <c r="B975" s="19" t="s">
        <v>2408</v>
      </c>
      <c r="C975" s="21">
        <v>1847.42</v>
      </c>
      <c r="D975" s="38">
        <v>9.513491668034748E-3</v>
      </c>
      <c r="E975" s="21">
        <v>5000</v>
      </c>
      <c r="F975" s="21">
        <v>3152.58</v>
      </c>
      <c r="G975" s="38">
        <v>2.6777489770998909E-2</v>
      </c>
      <c r="H975" s="21">
        <v>5000</v>
      </c>
      <c r="I975" s="21">
        <v>3152.58</v>
      </c>
      <c r="J975" s="38">
        <v>6.7197635503360012E-2</v>
      </c>
      <c r="K975" s="44"/>
      <c r="L975" s="21">
        <v>38287.039999999994</v>
      </c>
      <c r="M975" s="38">
        <v>1.48515995986554E-2</v>
      </c>
      <c r="N975" s="21">
        <v>60000</v>
      </c>
      <c r="O975" s="21">
        <v>21712.960000000006</v>
      </c>
      <c r="P975" s="38">
        <v>2.285888448643706E-2</v>
      </c>
      <c r="Q975" s="21">
        <v>60000</v>
      </c>
      <c r="R975" s="21">
        <v>21712.960000000006</v>
      </c>
      <c r="S975" s="38">
        <v>4.929665787967432E-2</v>
      </c>
      <c r="T975" s="138">
        <v>1</v>
      </c>
    </row>
    <row r="976" spans="1:20" ht="16.5" customHeight="1" x14ac:dyDescent="0.3">
      <c r="A976" s="19" t="s">
        <v>829</v>
      </c>
      <c r="B976" s="19" t="s">
        <v>2409</v>
      </c>
      <c r="C976" s="21">
        <v>5210.08</v>
      </c>
      <c r="D976" s="38">
        <v>2.6829877705012654E-2</v>
      </c>
      <c r="E976" s="21">
        <v>4553</v>
      </c>
      <c r="F976" s="21">
        <v>-657.07999999999993</v>
      </c>
      <c r="G976" s="38">
        <v>2.4383582185471604E-2</v>
      </c>
      <c r="H976" s="21">
        <v>4908.2299999999996</v>
      </c>
      <c r="I976" s="21">
        <v>-301.85000000000036</v>
      </c>
      <c r="J976" s="38">
        <v>6.5964290101331341E-2</v>
      </c>
      <c r="K976" s="44"/>
      <c r="L976" s="21">
        <v>61148.439999999988</v>
      </c>
      <c r="M976" s="38">
        <v>2.3719570563888036E-2</v>
      </c>
      <c r="N976" s="21">
        <v>54636</v>
      </c>
      <c r="O976" s="21">
        <v>-6512.4399999999878</v>
      </c>
      <c r="P976" s="38">
        <v>2.081530021334959E-2</v>
      </c>
      <c r="Q976" s="21">
        <v>53569.86</v>
      </c>
      <c r="R976" s="21">
        <v>-7578.5799999999872</v>
      </c>
      <c r="S976" s="38">
        <v>4.4013584351367506E-2</v>
      </c>
      <c r="T976" s="138">
        <v>1</v>
      </c>
    </row>
    <row r="977" spans="1:20" hidden="1" x14ac:dyDescent="0.3">
      <c r="B977" s="19" t="s">
        <v>1209</v>
      </c>
      <c r="C977" s="21">
        <v>0</v>
      </c>
      <c r="D977" s="38">
        <v>0</v>
      </c>
      <c r="E977" s="21">
        <v>0</v>
      </c>
      <c r="F977" s="21">
        <v>0</v>
      </c>
      <c r="G977" s="38">
        <v>0</v>
      </c>
      <c r="H977" s="21">
        <v>0</v>
      </c>
      <c r="I977" s="21">
        <v>0</v>
      </c>
      <c r="J977" s="38">
        <v>0</v>
      </c>
      <c r="K977" s="44"/>
      <c r="L977" s="21">
        <v>0</v>
      </c>
      <c r="M977" s="38">
        <v>0</v>
      </c>
      <c r="N977" s="21">
        <v>0</v>
      </c>
      <c r="O977" s="21">
        <v>0</v>
      </c>
      <c r="P977" s="38">
        <v>0</v>
      </c>
      <c r="Q977" s="21">
        <v>0</v>
      </c>
      <c r="R977" s="21">
        <v>0</v>
      </c>
      <c r="S977" s="46">
        <v>0</v>
      </c>
      <c r="T977" s="138">
        <v>2</v>
      </c>
    </row>
    <row r="978" spans="1:20" ht="16.5" hidden="1" customHeight="1" x14ac:dyDescent="0.3">
      <c r="A978" s="19" t="s">
        <v>830</v>
      </c>
      <c r="B978" s="19" t="s">
        <v>2410</v>
      </c>
      <c r="C978" s="21">
        <v>0</v>
      </c>
      <c r="D978" s="38">
        <v>0</v>
      </c>
      <c r="E978" s="21">
        <v>0</v>
      </c>
      <c r="F978" s="21">
        <v>0</v>
      </c>
      <c r="G978" s="38">
        <v>0</v>
      </c>
      <c r="H978" s="21">
        <v>0</v>
      </c>
      <c r="I978" s="21">
        <v>0</v>
      </c>
      <c r="J978" s="38">
        <v>0</v>
      </c>
      <c r="K978" s="44"/>
      <c r="L978" s="21">
        <v>0</v>
      </c>
      <c r="M978" s="38">
        <v>0</v>
      </c>
      <c r="N978" s="21">
        <v>0</v>
      </c>
      <c r="O978" s="21">
        <v>0</v>
      </c>
      <c r="P978" s="38">
        <v>0</v>
      </c>
      <c r="Q978" s="21">
        <v>0</v>
      </c>
      <c r="R978" s="21">
        <v>0</v>
      </c>
      <c r="S978" s="38">
        <v>0</v>
      </c>
      <c r="T978" s="138">
        <v>2</v>
      </c>
    </row>
    <row r="979" spans="1:20" ht="16.5" customHeight="1" x14ac:dyDescent="0.3">
      <c r="A979" s="19" t="s">
        <v>831</v>
      </c>
      <c r="B979" s="19" t="s">
        <v>2411</v>
      </c>
      <c r="C979" s="21">
        <v>13427.16</v>
      </c>
      <c r="D979" s="38">
        <v>6.9144631315764385E-2</v>
      </c>
      <c r="E979" s="21">
        <v>15667</v>
      </c>
      <c r="F979" s="21">
        <v>2239.84</v>
      </c>
      <c r="G979" s="38">
        <v>8.3904586448447976E-2</v>
      </c>
      <c r="H979" s="21">
        <v>17422</v>
      </c>
      <c r="I979" s="21">
        <v>3994.84</v>
      </c>
      <c r="J979" s="38">
        <v>0.23414344114790764</v>
      </c>
      <c r="K979" s="44"/>
      <c r="L979" s="21">
        <v>162212.53</v>
      </c>
      <c r="M979" s="38">
        <v>6.2922480960786661E-2</v>
      </c>
      <c r="N979" s="21">
        <v>188004</v>
      </c>
      <c r="O979" s="21">
        <v>25791.47</v>
      </c>
      <c r="P979" s="38">
        <v>7.1626028649801887E-2</v>
      </c>
      <c r="Q979" s="21">
        <v>209064</v>
      </c>
      <c r="R979" s="21">
        <v>46851.47</v>
      </c>
      <c r="S979" s="38">
        <v>0.17176927471593723</v>
      </c>
      <c r="T979" s="138">
        <v>1</v>
      </c>
    </row>
    <row r="980" spans="1:20" ht="16.5" hidden="1" customHeight="1" x14ac:dyDescent="0.3">
      <c r="A980" s="19" t="s">
        <v>832</v>
      </c>
      <c r="B980" s="19" t="s">
        <v>2412</v>
      </c>
      <c r="C980" s="21">
        <v>0</v>
      </c>
      <c r="D980" s="38">
        <v>0</v>
      </c>
      <c r="E980" s="21">
        <v>0</v>
      </c>
      <c r="F980" s="21">
        <v>0</v>
      </c>
      <c r="G980" s="38">
        <v>0</v>
      </c>
      <c r="H980" s="21">
        <v>0</v>
      </c>
      <c r="I980" s="21">
        <v>0</v>
      </c>
      <c r="J980" s="38">
        <v>0</v>
      </c>
      <c r="K980" s="44"/>
      <c r="L980" s="21">
        <v>0</v>
      </c>
      <c r="M980" s="38">
        <v>0</v>
      </c>
      <c r="N980" s="21">
        <v>0</v>
      </c>
      <c r="O980" s="21">
        <v>0</v>
      </c>
      <c r="P980" s="38">
        <v>0</v>
      </c>
      <c r="Q980" s="21">
        <v>0</v>
      </c>
      <c r="R980" s="21">
        <v>0</v>
      </c>
      <c r="S980" s="38">
        <v>0</v>
      </c>
      <c r="T980" s="138">
        <v>2</v>
      </c>
    </row>
    <row r="981" spans="1:20" ht="16.5" hidden="1" customHeight="1" x14ac:dyDescent="0.3">
      <c r="A981" s="19" t="s">
        <v>833</v>
      </c>
      <c r="B981" s="19" t="s">
        <v>2413</v>
      </c>
      <c r="C981" s="41">
        <v>0</v>
      </c>
      <c r="D981" s="38">
        <v>0</v>
      </c>
      <c r="E981" s="41">
        <v>0</v>
      </c>
      <c r="F981" s="41">
        <v>0</v>
      </c>
      <c r="G981" s="38">
        <v>0</v>
      </c>
      <c r="H981" s="41">
        <v>0</v>
      </c>
      <c r="I981" s="41">
        <v>0</v>
      </c>
      <c r="J981" s="38">
        <v>0</v>
      </c>
      <c r="K981" s="44"/>
      <c r="L981" s="41">
        <v>0</v>
      </c>
      <c r="M981" s="38">
        <v>0</v>
      </c>
      <c r="N981" s="41">
        <v>0</v>
      </c>
      <c r="O981" s="41">
        <v>0</v>
      </c>
      <c r="P981" s="38">
        <v>0</v>
      </c>
      <c r="Q981" s="41">
        <v>0</v>
      </c>
      <c r="R981" s="41">
        <v>0</v>
      </c>
      <c r="S981" s="38">
        <v>0</v>
      </c>
      <c r="T981" s="138">
        <v>2</v>
      </c>
    </row>
    <row r="982" spans="1:20" ht="16.5" customHeight="1" x14ac:dyDescent="0.3">
      <c r="B982" s="19" t="s">
        <v>276</v>
      </c>
      <c r="C982" s="57">
        <v>26026.92</v>
      </c>
      <c r="D982" s="38">
        <v>0.13402847569291601</v>
      </c>
      <c r="E982" s="57">
        <v>30220</v>
      </c>
      <c r="F982" s="57">
        <v>4193.0800000000017</v>
      </c>
      <c r="G982" s="38">
        <v>0.16184314817591738</v>
      </c>
      <c r="H982" s="57">
        <v>32330.23</v>
      </c>
      <c r="I982" s="57">
        <v>6303.3099999999995</v>
      </c>
      <c r="J982" s="38">
        <v>0.434503002255959</v>
      </c>
      <c r="K982" s="44"/>
      <c r="L982" s="57">
        <v>352509.15</v>
      </c>
      <c r="M982" s="38">
        <v>0.13673882208346108</v>
      </c>
      <c r="N982" s="57">
        <v>382356</v>
      </c>
      <c r="O982" s="57">
        <v>29846.849999999977</v>
      </c>
      <c r="P982" s="38">
        <v>0.14567052727826882</v>
      </c>
      <c r="Q982" s="57">
        <v>384391.03</v>
      </c>
      <c r="R982" s="57">
        <v>31881.880000000005</v>
      </c>
      <c r="S982" s="38">
        <v>0.31581988496542718</v>
      </c>
      <c r="T982" s="138">
        <v>1</v>
      </c>
    </row>
    <row r="983" spans="1:20" ht="16.5" customHeight="1" x14ac:dyDescent="0.3">
      <c r="C983" s="37"/>
      <c r="D983" s="38"/>
      <c r="E983" s="37"/>
      <c r="F983" s="37"/>
      <c r="G983" s="38"/>
      <c r="H983" s="37"/>
      <c r="I983" s="37"/>
      <c r="J983" s="38"/>
      <c r="K983" s="44"/>
      <c r="L983" s="37"/>
      <c r="M983" s="38"/>
      <c r="N983" s="37"/>
      <c r="O983" s="37"/>
      <c r="P983" s="38"/>
      <c r="Q983" s="37"/>
      <c r="R983" s="37"/>
      <c r="S983" s="38"/>
      <c r="T983" s="138">
        <v>1</v>
      </c>
    </row>
    <row r="984" spans="1:20" ht="16.5" customHeight="1" x14ac:dyDescent="0.35">
      <c r="B984" s="30" t="s">
        <v>834</v>
      </c>
      <c r="C984" s="37"/>
      <c r="D984" s="43"/>
      <c r="E984" s="37"/>
      <c r="F984" s="37"/>
      <c r="G984" s="43"/>
      <c r="H984" s="37"/>
      <c r="I984" s="37"/>
      <c r="J984" s="43"/>
      <c r="K984" s="44"/>
      <c r="L984" s="37"/>
      <c r="M984" s="43"/>
      <c r="N984" s="37"/>
      <c r="O984" s="37"/>
      <c r="P984" s="43"/>
      <c r="Q984" s="37"/>
      <c r="R984" s="37"/>
      <c r="S984" s="43"/>
      <c r="T984" s="138">
        <v>1</v>
      </c>
    </row>
    <row r="985" spans="1:20" ht="16.5" customHeight="1" x14ac:dyDescent="0.3">
      <c r="A985" s="19" t="s">
        <v>1657</v>
      </c>
      <c r="B985" s="19" t="s">
        <v>2414</v>
      </c>
      <c r="C985" s="21">
        <v>-2.08</v>
      </c>
      <c r="D985" s="38">
        <v>-1.0711187856314359E-5</v>
      </c>
      <c r="E985" s="21">
        <v>0</v>
      </c>
      <c r="F985" s="21">
        <v>2.08</v>
      </c>
      <c r="G985" s="38">
        <v>0</v>
      </c>
      <c r="H985" s="21">
        <v>0</v>
      </c>
      <c r="I985" s="21">
        <v>2.08</v>
      </c>
      <c r="J985" s="38">
        <v>0</v>
      </c>
      <c r="K985" s="44"/>
      <c r="L985" s="21">
        <v>-7.38</v>
      </c>
      <c r="M985" s="38">
        <v>-2.8627129451134605E-6</v>
      </c>
      <c r="N985" s="21">
        <v>0</v>
      </c>
      <c r="O985" s="21">
        <v>7.38</v>
      </c>
      <c r="P985" s="38">
        <v>0</v>
      </c>
      <c r="Q985" s="21">
        <v>-6.2699999999999987</v>
      </c>
      <c r="R985" s="21">
        <v>1.1100000000000012</v>
      </c>
      <c r="S985" s="38">
        <v>-5.1515007484259656E-6</v>
      </c>
      <c r="T985" s="138">
        <v>1</v>
      </c>
    </row>
    <row r="986" spans="1:20" ht="16.5" hidden="1" customHeight="1" x14ac:dyDescent="0.3">
      <c r="A986" s="19" t="s">
        <v>1604</v>
      </c>
      <c r="B986" s="19" t="s">
        <v>2416</v>
      </c>
      <c r="C986" s="21">
        <v>0</v>
      </c>
      <c r="D986" s="38">
        <v>0</v>
      </c>
      <c r="E986" s="21">
        <v>0</v>
      </c>
      <c r="F986" s="21">
        <v>0</v>
      </c>
      <c r="G986" s="38">
        <v>0</v>
      </c>
      <c r="H986" s="21">
        <v>0</v>
      </c>
      <c r="I986" s="21">
        <v>0</v>
      </c>
      <c r="J986" s="38">
        <v>0</v>
      </c>
      <c r="K986" s="44"/>
      <c r="L986" s="21">
        <v>0</v>
      </c>
      <c r="M986" s="38">
        <v>0</v>
      </c>
      <c r="N986" s="21">
        <v>0</v>
      </c>
      <c r="O986" s="21">
        <v>0</v>
      </c>
      <c r="P986" s="38">
        <v>0</v>
      </c>
      <c r="Q986" s="21">
        <v>0</v>
      </c>
      <c r="R986" s="21">
        <v>0</v>
      </c>
      <c r="S986" s="38">
        <v>0</v>
      </c>
      <c r="T986" s="138">
        <v>2</v>
      </c>
    </row>
    <row r="987" spans="1:20" ht="16.5" hidden="1" customHeight="1" x14ac:dyDescent="0.3">
      <c r="A987" s="19" t="s">
        <v>1137</v>
      </c>
      <c r="B987" s="19" t="s">
        <v>2417</v>
      </c>
      <c r="C987" s="21">
        <v>0</v>
      </c>
      <c r="D987" s="38">
        <v>0</v>
      </c>
      <c r="E987" s="21">
        <v>0</v>
      </c>
      <c r="F987" s="21">
        <v>0</v>
      </c>
      <c r="G987" s="38">
        <v>0</v>
      </c>
      <c r="H987" s="21">
        <v>0</v>
      </c>
      <c r="I987" s="21">
        <v>0</v>
      </c>
      <c r="J987" s="38">
        <v>0</v>
      </c>
      <c r="K987" s="44"/>
      <c r="L987" s="21">
        <v>0</v>
      </c>
      <c r="M987" s="38">
        <v>0</v>
      </c>
      <c r="N987" s="21">
        <v>0</v>
      </c>
      <c r="O987" s="21">
        <v>0</v>
      </c>
      <c r="P987" s="38">
        <v>0</v>
      </c>
      <c r="Q987" s="21">
        <v>0</v>
      </c>
      <c r="R987" s="21">
        <v>0</v>
      </c>
      <c r="S987" s="38">
        <v>0</v>
      </c>
      <c r="T987" s="138">
        <v>2</v>
      </c>
    </row>
    <row r="988" spans="1:20" ht="16.5" hidden="1" customHeight="1" x14ac:dyDescent="0.3">
      <c r="A988" s="19" t="s">
        <v>836</v>
      </c>
      <c r="B988" s="19" t="s">
        <v>2415</v>
      </c>
      <c r="C988" s="21">
        <v>0</v>
      </c>
      <c r="D988" s="38">
        <v>0</v>
      </c>
      <c r="E988" s="21">
        <v>0</v>
      </c>
      <c r="F988" s="21">
        <v>0</v>
      </c>
      <c r="G988" s="38">
        <v>0</v>
      </c>
      <c r="H988" s="21">
        <v>0</v>
      </c>
      <c r="I988" s="21">
        <v>0</v>
      </c>
      <c r="J988" s="38">
        <v>0</v>
      </c>
      <c r="K988" s="44"/>
      <c r="L988" s="21">
        <v>0</v>
      </c>
      <c r="M988" s="38">
        <v>0</v>
      </c>
      <c r="N988" s="21">
        <v>0</v>
      </c>
      <c r="O988" s="21">
        <v>0</v>
      </c>
      <c r="P988" s="38">
        <v>0</v>
      </c>
      <c r="Q988" s="21">
        <v>0</v>
      </c>
      <c r="R988" s="21">
        <v>0</v>
      </c>
      <c r="S988" s="38">
        <v>0</v>
      </c>
      <c r="T988" s="138">
        <v>2</v>
      </c>
    </row>
    <row r="989" spans="1:20" ht="16.5" hidden="1" customHeight="1" x14ac:dyDescent="0.3">
      <c r="A989" s="19" t="s">
        <v>837</v>
      </c>
      <c r="B989" s="19" t="s">
        <v>2418</v>
      </c>
      <c r="C989" s="21">
        <v>0</v>
      </c>
      <c r="D989" s="38">
        <v>0</v>
      </c>
      <c r="E989" s="21">
        <v>0</v>
      </c>
      <c r="F989" s="21">
        <v>0</v>
      </c>
      <c r="G989" s="38">
        <v>0</v>
      </c>
      <c r="H989" s="21">
        <v>0</v>
      </c>
      <c r="I989" s="21">
        <v>0</v>
      </c>
      <c r="J989" s="38">
        <v>0</v>
      </c>
      <c r="K989" s="44"/>
      <c r="L989" s="21">
        <v>0</v>
      </c>
      <c r="M989" s="38">
        <v>0</v>
      </c>
      <c r="N989" s="21">
        <v>0</v>
      </c>
      <c r="O989" s="21">
        <v>0</v>
      </c>
      <c r="P989" s="38">
        <v>0</v>
      </c>
      <c r="Q989" s="21">
        <v>0</v>
      </c>
      <c r="R989" s="21">
        <v>0</v>
      </c>
      <c r="S989" s="38">
        <v>0</v>
      </c>
      <c r="T989" s="138">
        <v>2</v>
      </c>
    </row>
    <row r="990" spans="1:20" ht="16.5" hidden="1" customHeight="1" x14ac:dyDescent="0.3">
      <c r="A990" s="19" t="s">
        <v>838</v>
      </c>
      <c r="B990" s="19" t="s">
        <v>2421</v>
      </c>
      <c r="C990" s="21">
        <v>0</v>
      </c>
      <c r="D990" s="38">
        <v>0</v>
      </c>
      <c r="E990" s="21">
        <v>0</v>
      </c>
      <c r="F990" s="21">
        <v>0</v>
      </c>
      <c r="G990" s="38">
        <v>0</v>
      </c>
      <c r="H990" s="21">
        <v>0</v>
      </c>
      <c r="I990" s="21">
        <v>0</v>
      </c>
      <c r="J990" s="38">
        <v>0</v>
      </c>
      <c r="K990" s="44"/>
      <c r="L990" s="21">
        <v>0</v>
      </c>
      <c r="M990" s="38">
        <v>0</v>
      </c>
      <c r="N990" s="21">
        <v>0</v>
      </c>
      <c r="O990" s="21">
        <v>0</v>
      </c>
      <c r="P990" s="38">
        <v>0</v>
      </c>
      <c r="Q990" s="21">
        <v>0</v>
      </c>
      <c r="R990" s="21">
        <v>0</v>
      </c>
      <c r="S990" s="38">
        <v>0</v>
      </c>
      <c r="T990" s="138">
        <v>2</v>
      </c>
    </row>
    <row r="991" spans="1:20" ht="16.5" hidden="1" customHeight="1" x14ac:dyDescent="0.3">
      <c r="A991" s="19" t="s">
        <v>839</v>
      </c>
      <c r="B991" s="19" t="s">
        <v>2422</v>
      </c>
      <c r="C991" s="21">
        <v>0</v>
      </c>
      <c r="D991" s="38">
        <v>0</v>
      </c>
      <c r="E991" s="21">
        <v>0</v>
      </c>
      <c r="F991" s="21">
        <v>0</v>
      </c>
      <c r="G991" s="38">
        <v>0</v>
      </c>
      <c r="H991" s="21">
        <v>0</v>
      </c>
      <c r="I991" s="21">
        <v>0</v>
      </c>
      <c r="J991" s="38">
        <v>0</v>
      </c>
      <c r="K991" s="44"/>
      <c r="L991" s="21">
        <v>0</v>
      </c>
      <c r="M991" s="38">
        <v>0</v>
      </c>
      <c r="N991" s="21">
        <v>0</v>
      </c>
      <c r="O991" s="21">
        <v>0</v>
      </c>
      <c r="P991" s="38">
        <v>0</v>
      </c>
      <c r="Q991" s="21">
        <v>0</v>
      </c>
      <c r="R991" s="21">
        <v>0</v>
      </c>
      <c r="S991" s="38">
        <v>0</v>
      </c>
      <c r="T991" s="138">
        <v>2</v>
      </c>
    </row>
    <row r="992" spans="1:20" ht="16.5" customHeight="1" x14ac:dyDescent="0.3">
      <c r="A992" s="19" t="s">
        <v>840</v>
      </c>
      <c r="B992" s="19" t="s">
        <v>2419</v>
      </c>
      <c r="C992" s="21">
        <v>22217.119999999999</v>
      </c>
      <c r="D992" s="38">
        <v>0.1144094932434033</v>
      </c>
      <c r="E992" s="21">
        <v>21777.360000000001</v>
      </c>
      <c r="F992" s="21">
        <v>-439.7599999999984</v>
      </c>
      <c r="G992" s="38">
        <v>0.11662860692787215</v>
      </c>
      <c r="H992" s="21">
        <v>22650.04</v>
      </c>
      <c r="I992" s="21">
        <v>432.92000000000189</v>
      </c>
      <c r="J992" s="38">
        <v>0.30440582641130487</v>
      </c>
      <c r="K992" s="44"/>
      <c r="L992" s="21">
        <v>262642.63</v>
      </c>
      <c r="M992" s="38">
        <v>0.10187946569642885</v>
      </c>
      <c r="N992" s="21">
        <v>261128.19</v>
      </c>
      <c r="O992" s="21">
        <v>-1514.4400000000023</v>
      </c>
      <c r="P992" s="38">
        <v>9.9484985522706487E-2</v>
      </c>
      <c r="Q992" s="21">
        <v>271949.20999999996</v>
      </c>
      <c r="R992" s="21">
        <v>9306.5799999999581</v>
      </c>
      <c r="S992" s="38">
        <v>0.22343645276696175</v>
      </c>
      <c r="T992" s="138">
        <v>1</v>
      </c>
    </row>
    <row r="993" spans="1:20" ht="16.5" hidden="1" customHeight="1" x14ac:dyDescent="0.3">
      <c r="A993" s="19" t="s">
        <v>841</v>
      </c>
      <c r="B993" s="19" t="s">
        <v>2423</v>
      </c>
      <c r="C993" s="21">
        <v>0</v>
      </c>
      <c r="D993" s="38">
        <v>0</v>
      </c>
      <c r="E993" s="21">
        <v>0</v>
      </c>
      <c r="F993" s="21">
        <v>0</v>
      </c>
      <c r="G993" s="38">
        <v>0</v>
      </c>
      <c r="H993" s="21">
        <v>0</v>
      </c>
      <c r="I993" s="21">
        <v>0</v>
      </c>
      <c r="J993" s="38">
        <v>0</v>
      </c>
      <c r="K993" s="44"/>
      <c r="L993" s="21">
        <v>0</v>
      </c>
      <c r="M993" s="38">
        <v>0</v>
      </c>
      <c r="N993" s="21">
        <v>0</v>
      </c>
      <c r="O993" s="21">
        <v>0</v>
      </c>
      <c r="P993" s="38">
        <v>0</v>
      </c>
      <c r="Q993" s="21">
        <v>0</v>
      </c>
      <c r="R993" s="21">
        <v>0</v>
      </c>
      <c r="S993" s="38">
        <v>0</v>
      </c>
      <c r="T993" s="138">
        <v>2</v>
      </c>
    </row>
    <row r="994" spans="1:20" ht="16.5" customHeight="1" x14ac:dyDescent="0.3">
      <c r="A994" s="19" t="s">
        <v>842</v>
      </c>
      <c r="B994" s="19" t="s">
        <v>2424</v>
      </c>
      <c r="C994" s="21">
        <v>1063</v>
      </c>
      <c r="D994" s="38">
        <v>5.4740349477221941E-3</v>
      </c>
      <c r="E994" s="21">
        <v>1063</v>
      </c>
      <c r="F994" s="21">
        <v>0</v>
      </c>
      <c r="G994" s="38">
        <v>5.6928943253143679E-3</v>
      </c>
      <c r="H994" s="21">
        <v>1063</v>
      </c>
      <c r="I994" s="21">
        <v>0</v>
      </c>
      <c r="J994" s="38">
        <v>1.4286217308014338E-2</v>
      </c>
      <c r="K994" s="44"/>
      <c r="L994" s="21">
        <v>12675.82</v>
      </c>
      <c r="M994" s="38">
        <v>4.9169693772260301E-3</v>
      </c>
      <c r="N994" s="21">
        <v>12678</v>
      </c>
      <c r="O994" s="21">
        <v>2.180000000000291</v>
      </c>
      <c r="P994" s="38">
        <v>4.8300822919841516E-3</v>
      </c>
      <c r="Q994" s="21">
        <v>10591.150000000001</v>
      </c>
      <c r="R994" s="21">
        <v>-2084.6699999999983</v>
      </c>
      <c r="S994" s="38">
        <v>8.7018049683718797E-3</v>
      </c>
      <c r="T994" s="138">
        <v>1</v>
      </c>
    </row>
    <row r="995" spans="1:20" ht="16.5" hidden="1" customHeight="1" x14ac:dyDescent="0.3">
      <c r="A995" s="19" t="s">
        <v>843</v>
      </c>
      <c r="B995" s="19" t="s">
        <v>2420</v>
      </c>
      <c r="C995" s="21">
        <v>0</v>
      </c>
      <c r="D995" s="38">
        <v>0</v>
      </c>
      <c r="E995" s="21">
        <v>0</v>
      </c>
      <c r="F995" s="21">
        <v>0</v>
      </c>
      <c r="G995" s="38">
        <v>0</v>
      </c>
      <c r="H995" s="21">
        <v>0</v>
      </c>
      <c r="I995" s="21">
        <v>0</v>
      </c>
      <c r="J995" s="38">
        <v>0</v>
      </c>
      <c r="K995" s="44"/>
      <c r="L995" s="21">
        <v>0</v>
      </c>
      <c r="M995" s="38">
        <v>0</v>
      </c>
      <c r="N995" s="21">
        <v>0</v>
      </c>
      <c r="O995" s="21">
        <v>0</v>
      </c>
      <c r="P995" s="38">
        <v>0</v>
      </c>
      <c r="Q995" s="21">
        <v>0</v>
      </c>
      <c r="R995" s="21">
        <v>0</v>
      </c>
      <c r="S995" s="38">
        <v>0</v>
      </c>
      <c r="T995" s="138">
        <v>2</v>
      </c>
    </row>
    <row r="996" spans="1:20" ht="16.5" hidden="1" customHeight="1" x14ac:dyDescent="0.3">
      <c r="A996" s="19" t="s">
        <v>844</v>
      </c>
      <c r="B996" s="19" t="s">
        <v>2425</v>
      </c>
      <c r="C996" s="21">
        <v>0</v>
      </c>
      <c r="D996" s="38">
        <v>0</v>
      </c>
      <c r="E996" s="21">
        <v>0</v>
      </c>
      <c r="F996" s="21">
        <v>0</v>
      </c>
      <c r="G996" s="38">
        <v>0</v>
      </c>
      <c r="H996" s="21">
        <v>0</v>
      </c>
      <c r="I996" s="21">
        <v>0</v>
      </c>
      <c r="J996" s="38">
        <v>0</v>
      </c>
      <c r="K996" s="44"/>
      <c r="L996" s="21">
        <v>0</v>
      </c>
      <c r="M996" s="38">
        <v>0</v>
      </c>
      <c r="N996" s="21">
        <v>0</v>
      </c>
      <c r="O996" s="21">
        <v>0</v>
      </c>
      <c r="P996" s="38">
        <v>0</v>
      </c>
      <c r="Q996" s="21">
        <v>0</v>
      </c>
      <c r="R996" s="21">
        <v>0</v>
      </c>
      <c r="S996" s="38">
        <v>0</v>
      </c>
      <c r="T996" s="138">
        <v>2</v>
      </c>
    </row>
    <row r="997" spans="1:20" hidden="1" x14ac:dyDescent="0.3">
      <c r="B997" s="19" t="s">
        <v>1210</v>
      </c>
      <c r="C997" s="21">
        <v>0</v>
      </c>
      <c r="D997" s="38">
        <v>0</v>
      </c>
      <c r="E997" s="21">
        <v>0</v>
      </c>
      <c r="F997" s="21">
        <v>0</v>
      </c>
      <c r="G997" s="38">
        <v>0</v>
      </c>
      <c r="H997" s="21">
        <v>0</v>
      </c>
      <c r="I997" s="21">
        <v>0</v>
      </c>
      <c r="J997" s="38">
        <v>0</v>
      </c>
      <c r="K997" s="44"/>
      <c r="L997" s="21">
        <v>0</v>
      </c>
      <c r="M997" s="38">
        <v>0</v>
      </c>
      <c r="N997" s="21">
        <v>0</v>
      </c>
      <c r="O997" s="21">
        <v>0</v>
      </c>
      <c r="P997" s="38">
        <v>0</v>
      </c>
      <c r="Q997" s="21">
        <v>0</v>
      </c>
      <c r="R997" s="21">
        <v>0</v>
      </c>
      <c r="S997" s="46">
        <v>0</v>
      </c>
      <c r="T997" s="138">
        <v>2</v>
      </c>
    </row>
    <row r="998" spans="1:20" ht="16.5" hidden="1" customHeight="1" x14ac:dyDescent="0.3">
      <c r="A998" s="19" t="s">
        <v>845</v>
      </c>
      <c r="B998" s="19" t="s">
        <v>2426</v>
      </c>
      <c r="C998" s="21">
        <v>0</v>
      </c>
      <c r="D998" s="38">
        <v>0</v>
      </c>
      <c r="E998" s="21">
        <v>0</v>
      </c>
      <c r="F998" s="21">
        <v>0</v>
      </c>
      <c r="G998" s="38">
        <v>0</v>
      </c>
      <c r="H998" s="21">
        <v>0</v>
      </c>
      <c r="I998" s="21">
        <v>0</v>
      </c>
      <c r="J998" s="38">
        <v>0</v>
      </c>
      <c r="K998" s="44"/>
      <c r="L998" s="21">
        <v>0</v>
      </c>
      <c r="M998" s="38">
        <v>0</v>
      </c>
      <c r="N998" s="21">
        <v>0</v>
      </c>
      <c r="O998" s="21">
        <v>0</v>
      </c>
      <c r="P998" s="38">
        <v>0</v>
      </c>
      <c r="Q998" s="21">
        <v>0</v>
      </c>
      <c r="R998" s="21">
        <v>0</v>
      </c>
      <c r="S998" s="38">
        <v>0</v>
      </c>
      <c r="T998" s="138">
        <v>2</v>
      </c>
    </row>
    <row r="999" spans="1:20" ht="16.5" hidden="1" customHeight="1" x14ac:dyDescent="0.3">
      <c r="A999" s="19" t="s">
        <v>846</v>
      </c>
      <c r="B999" s="19" t="s">
        <v>2427</v>
      </c>
      <c r="C999" s="21">
        <v>0</v>
      </c>
      <c r="D999" s="38">
        <v>0</v>
      </c>
      <c r="E999" s="21">
        <v>0</v>
      </c>
      <c r="F999" s="21">
        <v>0</v>
      </c>
      <c r="G999" s="38">
        <v>0</v>
      </c>
      <c r="H999" s="21">
        <v>0</v>
      </c>
      <c r="I999" s="21">
        <v>0</v>
      </c>
      <c r="J999" s="38">
        <v>0</v>
      </c>
      <c r="K999" s="44"/>
      <c r="L999" s="21">
        <v>0</v>
      </c>
      <c r="M999" s="38">
        <v>0</v>
      </c>
      <c r="N999" s="21">
        <v>0</v>
      </c>
      <c r="O999" s="21">
        <v>0</v>
      </c>
      <c r="P999" s="38">
        <v>0</v>
      </c>
      <c r="Q999" s="21">
        <v>0</v>
      </c>
      <c r="R999" s="21">
        <v>0</v>
      </c>
      <c r="S999" s="38">
        <v>0</v>
      </c>
      <c r="T999" s="138">
        <v>2</v>
      </c>
    </row>
    <row r="1000" spans="1:20" ht="16.5" customHeight="1" x14ac:dyDescent="0.3">
      <c r="A1000" s="19" t="s">
        <v>1175</v>
      </c>
      <c r="B1000" s="19" t="s">
        <v>2428</v>
      </c>
      <c r="C1000" s="21">
        <v>0</v>
      </c>
      <c r="D1000" s="38">
        <v>0</v>
      </c>
      <c r="E1000" s="21">
        <v>0</v>
      </c>
      <c r="F1000" s="21">
        <v>0</v>
      </c>
      <c r="G1000" s="38">
        <v>0</v>
      </c>
      <c r="H1000" s="21">
        <v>0</v>
      </c>
      <c r="I1000" s="21">
        <v>0</v>
      </c>
      <c r="J1000" s="38">
        <v>0</v>
      </c>
      <c r="K1000" s="44"/>
      <c r="L1000" s="21">
        <v>-458766</v>
      </c>
      <c r="M1000" s="38">
        <v>-0.17795601178562626</v>
      </c>
      <c r="N1000" s="21">
        <v>0</v>
      </c>
      <c r="O1000" s="21">
        <v>458766</v>
      </c>
      <c r="P1000" s="38">
        <v>0</v>
      </c>
      <c r="Q1000" s="21">
        <v>0</v>
      </c>
      <c r="R1000" s="21">
        <v>458766</v>
      </c>
      <c r="S1000" s="38">
        <v>0</v>
      </c>
      <c r="T1000" s="138">
        <v>1</v>
      </c>
    </row>
    <row r="1001" spans="1:20" ht="16.5" hidden="1" customHeight="1" x14ac:dyDescent="0.3">
      <c r="A1001" s="19" t="s">
        <v>847</v>
      </c>
      <c r="B1001" s="19" t="s">
        <v>2429</v>
      </c>
      <c r="C1001" s="21">
        <v>0</v>
      </c>
      <c r="D1001" s="38">
        <v>0</v>
      </c>
      <c r="E1001" s="21">
        <v>0</v>
      </c>
      <c r="F1001" s="21">
        <v>0</v>
      </c>
      <c r="G1001" s="38">
        <v>0</v>
      </c>
      <c r="H1001" s="21">
        <v>0</v>
      </c>
      <c r="I1001" s="21">
        <v>0</v>
      </c>
      <c r="J1001" s="38">
        <v>0</v>
      </c>
      <c r="K1001" s="44"/>
      <c r="L1001" s="21">
        <v>0</v>
      </c>
      <c r="M1001" s="38">
        <v>0</v>
      </c>
      <c r="N1001" s="21">
        <v>0</v>
      </c>
      <c r="O1001" s="21">
        <v>0</v>
      </c>
      <c r="P1001" s="38">
        <v>0</v>
      </c>
      <c r="Q1001" s="21">
        <v>0</v>
      </c>
      <c r="R1001" s="21">
        <v>0</v>
      </c>
      <c r="S1001" s="38">
        <v>0</v>
      </c>
      <c r="T1001" s="138">
        <v>2</v>
      </c>
    </row>
    <row r="1002" spans="1:20" ht="16.5" customHeight="1" x14ac:dyDescent="0.3">
      <c r="A1002" s="19" t="s">
        <v>848</v>
      </c>
      <c r="B1002" s="19" t="s">
        <v>2431</v>
      </c>
      <c r="C1002" s="21">
        <v>-53020.45</v>
      </c>
      <c r="D1002" s="38">
        <v>-0.2730346154693859</v>
      </c>
      <c r="E1002" s="21">
        <v>0</v>
      </c>
      <c r="F1002" s="21">
        <v>53020.45</v>
      </c>
      <c r="G1002" s="38">
        <v>0</v>
      </c>
      <c r="H1002" s="21">
        <v>0</v>
      </c>
      <c r="I1002" s="21">
        <v>53020.45</v>
      </c>
      <c r="J1002" s="38">
        <v>0</v>
      </c>
      <c r="K1002" s="44"/>
      <c r="L1002" s="21">
        <v>-53020.45</v>
      </c>
      <c r="M1002" s="38">
        <v>-2.0566711188447287E-2</v>
      </c>
      <c r="N1002" s="21">
        <v>0</v>
      </c>
      <c r="O1002" s="21">
        <v>53020.45</v>
      </c>
      <c r="P1002" s="38">
        <v>0</v>
      </c>
      <c r="Q1002" s="21">
        <v>0</v>
      </c>
      <c r="R1002" s="21">
        <v>53020.45</v>
      </c>
      <c r="S1002" s="38">
        <v>0</v>
      </c>
      <c r="T1002" s="138">
        <v>1</v>
      </c>
    </row>
    <row r="1003" spans="1:20" ht="16.5" customHeight="1" x14ac:dyDescent="0.3">
      <c r="A1003" s="19" t="s">
        <v>849</v>
      </c>
      <c r="B1003" s="19" t="s">
        <v>1373</v>
      </c>
      <c r="C1003" s="21">
        <v>32654.49</v>
      </c>
      <c r="D1003" s="38">
        <v>0.16815787343372054</v>
      </c>
      <c r="E1003" s="21">
        <v>35000</v>
      </c>
      <c r="F1003" s="21">
        <v>2345.5099999999984</v>
      </c>
      <c r="G1003" s="38">
        <v>0.18744242839699235</v>
      </c>
      <c r="H1003" s="21">
        <v>35930</v>
      </c>
      <c r="I1003" s="21">
        <v>3275.5099999999984</v>
      </c>
      <c r="J1003" s="38">
        <v>0.48288220872714505</v>
      </c>
      <c r="K1003" s="44"/>
      <c r="L1003" s="21">
        <v>-511906.95999999996</v>
      </c>
      <c r="M1003" s="38">
        <v>-0.19856946898179922</v>
      </c>
      <c r="N1003" s="21">
        <v>420000</v>
      </c>
      <c r="O1003" s="21">
        <v>931906.96</v>
      </c>
      <c r="P1003" s="38">
        <v>0.16001219140505943</v>
      </c>
      <c r="Q1003" s="21">
        <v>431160</v>
      </c>
      <c r="R1003" s="21">
        <v>943066.96</v>
      </c>
      <c r="S1003" s="38">
        <v>0.35424578352333969</v>
      </c>
      <c r="T1003" s="138">
        <v>1</v>
      </c>
    </row>
    <row r="1004" spans="1:20" ht="16.5" hidden="1" customHeight="1" x14ac:dyDescent="0.3">
      <c r="A1004" s="19" t="s">
        <v>1136</v>
      </c>
      <c r="B1004" s="19" t="s">
        <v>2430</v>
      </c>
      <c r="C1004" s="21">
        <v>0</v>
      </c>
      <c r="D1004" s="38">
        <v>0</v>
      </c>
      <c r="E1004" s="21">
        <v>0</v>
      </c>
      <c r="F1004" s="21">
        <v>0</v>
      </c>
      <c r="G1004" s="38">
        <v>0</v>
      </c>
      <c r="H1004" s="21">
        <v>0</v>
      </c>
      <c r="I1004" s="21">
        <v>0</v>
      </c>
      <c r="J1004" s="38">
        <v>0</v>
      </c>
      <c r="K1004" s="44"/>
      <c r="L1004" s="21">
        <v>0</v>
      </c>
      <c r="M1004" s="38">
        <v>0</v>
      </c>
      <c r="N1004" s="21">
        <v>0</v>
      </c>
      <c r="O1004" s="21">
        <v>0</v>
      </c>
      <c r="P1004" s="38">
        <v>0</v>
      </c>
      <c r="Q1004" s="21">
        <v>0</v>
      </c>
      <c r="R1004" s="21">
        <v>0</v>
      </c>
      <c r="S1004" s="38">
        <v>0</v>
      </c>
      <c r="T1004" s="138">
        <v>2</v>
      </c>
    </row>
    <row r="1005" spans="1:20" ht="16.5" hidden="1" customHeight="1" x14ac:dyDescent="0.3">
      <c r="A1005" s="19" t="s">
        <v>1658</v>
      </c>
      <c r="B1005" s="19" t="s">
        <v>2433</v>
      </c>
      <c r="C1005" s="21">
        <v>0</v>
      </c>
      <c r="D1005" s="38">
        <v>0</v>
      </c>
      <c r="E1005" s="21">
        <v>0</v>
      </c>
      <c r="F1005" s="21">
        <v>0</v>
      </c>
      <c r="G1005" s="38">
        <v>0</v>
      </c>
      <c r="H1005" s="21">
        <v>0</v>
      </c>
      <c r="I1005" s="21">
        <v>0</v>
      </c>
      <c r="J1005" s="38">
        <v>0</v>
      </c>
      <c r="K1005" s="44"/>
      <c r="L1005" s="21">
        <v>0</v>
      </c>
      <c r="M1005" s="38">
        <v>0</v>
      </c>
      <c r="N1005" s="21">
        <v>0</v>
      </c>
      <c r="O1005" s="21">
        <v>0</v>
      </c>
      <c r="P1005" s="38">
        <v>0</v>
      </c>
      <c r="Q1005" s="21">
        <v>0</v>
      </c>
      <c r="R1005" s="21">
        <v>0</v>
      </c>
      <c r="S1005" s="38">
        <v>0</v>
      </c>
      <c r="T1005" s="138">
        <v>2</v>
      </c>
    </row>
    <row r="1006" spans="1:20" ht="16.5" hidden="1" customHeight="1" x14ac:dyDescent="0.3">
      <c r="A1006" s="19" t="s">
        <v>2434</v>
      </c>
      <c r="B1006" s="19" t="s">
        <v>2435</v>
      </c>
      <c r="C1006" s="21">
        <v>0</v>
      </c>
      <c r="D1006" s="38">
        <v>0</v>
      </c>
      <c r="E1006" s="21">
        <v>0</v>
      </c>
      <c r="F1006" s="21">
        <v>0</v>
      </c>
      <c r="G1006" s="38">
        <v>0</v>
      </c>
      <c r="H1006" s="21">
        <v>0</v>
      </c>
      <c r="I1006" s="21">
        <v>0</v>
      </c>
      <c r="J1006" s="38">
        <v>0</v>
      </c>
      <c r="K1006" s="44"/>
      <c r="L1006" s="21">
        <v>0</v>
      </c>
      <c r="M1006" s="38">
        <v>0</v>
      </c>
      <c r="N1006" s="21">
        <v>0</v>
      </c>
      <c r="O1006" s="21">
        <v>0</v>
      </c>
      <c r="P1006" s="38">
        <v>0</v>
      </c>
      <c r="Q1006" s="21">
        <v>0</v>
      </c>
      <c r="R1006" s="21">
        <v>0</v>
      </c>
      <c r="S1006" s="38">
        <v>0</v>
      </c>
      <c r="T1006" s="138">
        <v>2</v>
      </c>
    </row>
    <row r="1007" spans="1:20" ht="16.5" hidden="1" customHeight="1" x14ac:dyDescent="0.3">
      <c r="A1007" s="19" t="s">
        <v>1600</v>
      </c>
      <c r="B1007" s="19" t="s">
        <v>2432</v>
      </c>
      <c r="C1007" s="21">
        <v>0</v>
      </c>
      <c r="D1007" s="38">
        <v>0</v>
      </c>
      <c r="E1007" s="21">
        <v>0</v>
      </c>
      <c r="F1007" s="21">
        <v>0</v>
      </c>
      <c r="G1007" s="38">
        <v>0</v>
      </c>
      <c r="H1007" s="21">
        <v>0</v>
      </c>
      <c r="I1007" s="21">
        <v>0</v>
      </c>
      <c r="J1007" s="38">
        <v>0</v>
      </c>
      <c r="K1007" s="44"/>
      <c r="L1007" s="21">
        <v>0</v>
      </c>
      <c r="M1007" s="38">
        <v>0</v>
      </c>
      <c r="N1007" s="21">
        <v>0</v>
      </c>
      <c r="O1007" s="21">
        <v>0</v>
      </c>
      <c r="P1007" s="38">
        <v>0</v>
      </c>
      <c r="Q1007" s="21">
        <v>0</v>
      </c>
      <c r="R1007" s="21">
        <v>0</v>
      </c>
      <c r="S1007" s="38">
        <v>0</v>
      </c>
      <c r="T1007" s="138">
        <v>2</v>
      </c>
    </row>
    <row r="1008" spans="1:20" ht="16.5" customHeight="1" x14ac:dyDescent="0.3">
      <c r="A1008" s="19" t="s">
        <v>850</v>
      </c>
      <c r="B1008" s="19" t="s">
        <v>2436</v>
      </c>
      <c r="C1008" s="21">
        <v>0</v>
      </c>
      <c r="D1008" s="38">
        <v>0</v>
      </c>
      <c r="E1008" s="21">
        <v>0</v>
      </c>
      <c r="F1008" s="21">
        <v>0</v>
      </c>
      <c r="G1008" s="38">
        <v>0</v>
      </c>
      <c r="H1008" s="21">
        <v>3350</v>
      </c>
      <c r="I1008" s="21">
        <v>3350</v>
      </c>
      <c r="J1008" s="38">
        <v>4.5022415787251205E-2</v>
      </c>
      <c r="K1008" s="44"/>
      <c r="L1008" s="21">
        <v>39695.69</v>
      </c>
      <c r="M1008" s="38">
        <v>1.5398017022792813E-2</v>
      </c>
      <c r="N1008" s="21">
        <v>0</v>
      </c>
      <c r="O1008" s="21">
        <v>-39695.69</v>
      </c>
      <c r="P1008" s="38">
        <v>0</v>
      </c>
      <c r="Q1008" s="21">
        <v>8621.5499999999993</v>
      </c>
      <c r="R1008" s="21">
        <v>-31074.140000000003</v>
      </c>
      <c r="S1008" s="38">
        <v>7.0835600123751018E-3</v>
      </c>
      <c r="T1008" s="138">
        <v>1</v>
      </c>
    </row>
    <row r="1009" spans="1:22" ht="16.5" hidden="1" customHeight="1" x14ac:dyDescent="0.3">
      <c r="A1009" s="19" t="s">
        <v>1662</v>
      </c>
      <c r="B1009" s="19" t="s">
        <v>2437</v>
      </c>
      <c r="C1009" s="21">
        <v>0</v>
      </c>
      <c r="D1009" s="38">
        <v>0</v>
      </c>
      <c r="E1009" s="21">
        <v>0</v>
      </c>
      <c r="F1009" s="21">
        <v>0</v>
      </c>
      <c r="G1009" s="38">
        <v>0</v>
      </c>
      <c r="H1009" s="21">
        <v>0</v>
      </c>
      <c r="I1009" s="21">
        <v>0</v>
      </c>
      <c r="J1009" s="38">
        <v>0</v>
      </c>
      <c r="K1009" s="44"/>
      <c r="L1009" s="21">
        <v>0</v>
      </c>
      <c r="M1009" s="38">
        <v>0</v>
      </c>
      <c r="N1009" s="21">
        <v>0</v>
      </c>
      <c r="O1009" s="21">
        <v>0</v>
      </c>
      <c r="P1009" s="38">
        <v>0</v>
      </c>
      <c r="Q1009" s="21">
        <v>0</v>
      </c>
      <c r="R1009" s="21">
        <v>0</v>
      </c>
      <c r="S1009" s="38">
        <v>0</v>
      </c>
      <c r="T1009" s="138">
        <v>2</v>
      </c>
    </row>
    <row r="1010" spans="1:22" ht="16.5" customHeight="1" x14ac:dyDescent="0.3">
      <c r="A1010" s="19" t="s">
        <v>851</v>
      </c>
      <c r="B1010" s="19" t="s">
        <v>2438</v>
      </c>
      <c r="C1010" s="41">
        <v>361.68</v>
      </c>
      <c r="D1010" s="38">
        <v>1.8625107807075853E-3</v>
      </c>
      <c r="E1010" s="41">
        <v>0</v>
      </c>
      <c r="F1010" s="41">
        <v>-361.68</v>
      </c>
      <c r="G1010" s="38">
        <v>0</v>
      </c>
      <c r="H1010" s="41">
        <v>2030</v>
      </c>
      <c r="I1010" s="41">
        <v>1668.32</v>
      </c>
      <c r="J1010" s="38">
        <v>2.7282240014364165E-2</v>
      </c>
      <c r="K1010" s="44"/>
      <c r="L1010" s="41">
        <v>61765.43</v>
      </c>
      <c r="M1010" s="38">
        <v>2.3958901899932154E-2</v>
      </c>
      <c r="N1010" s="41">
        <v>0</v>
      </c>
      <c r="O1010" s="41">
        <v>-61765.43</v>
      </c>
      <c r="P1010" s="38">
        <v>0</v>
      </c>
      <c r="Q1010" s="41">
        <v>4084.7300000000005</v>
      </c>
      <c r="R1010" s="41">
        <v>-57680.7</v>
      </c>
      <c r="S1010" s="38">
        <v>3.356058955680702E-3</v>
      </c>
      <c r="T1010" s="138">
        <v>1</v>
      </c>
    </row>
    <row r="1011" spans="1:22" ht="16.5" customHeight="1" x14ac:dyDescent="0.3">
      <c r="B1011" s="19" t="s">
        <v>852</v>
      </c>
      <c r="C1011" s="57">
        <v>3273.7600000000016</v>
      </c>
      <c r="D1011" s="38">
        <v>1.6858585748311401E-2</v>
      </c>
      <c r="E1011" s="57">
        <v>57840.36</v>
      </c>
      <c r="F1011" s="57">
        <v>54566.6</v>
      </c>
      <c r="G1011" s="38">
        <v>0.3097639296501789</v>
      </c>
      <c r="H1011" s="57">
        <v>65023.040000000001</v>
      </c>
      <c r="I1011" s="57">
        <v>61749.279999999992</v>
      </c>
      <c r="J1011" s="38">
        <v>0.87387890824807968</v>
      </c>
      <c r="K1011" s="44"/>
      <c r="L1011" s="57">
        <v>-646921.21999999986</v>
      </c>
      <c r="M1011" s="38">
        <v>-0.25094170067243798</v>
      </c>
      <c r="N1011" s="57">
        <v>693806.19</v>
      </c>
      <c r="O1011" s="57">
        <v>1340727.4099999997</v>
      </c>
      <c r="P1011" s="38">
        <v>0.26432725921975003</v>
      </c>
      <c r="Q1011" s="57">
        <v>726400.37</v>
      </c>
      <c r="R1011" s="57">
        <v>1373321.5899999999</v>
      </c>
      <c r="S1011" s="38">
        <v>0.59681850872598075</v>
      </c>
      <c r="T1011" s="138">
        <v>1</v>
      </c>
    </row>
    <row r="1012" spans="1:22" ht="16.5" customHeight="1" x14ac:dyDescent="0.3">
      <c r="C1012" s="37"/>
      <c r="D1012" s="38"/>
      <c r="E1012" s="37"/>
      <c r="F1012" s="37"/>
      <c r="G1012" s="38"/>
      <c r="H1012" s="37"/>
      <c r="I1012" s="37"/>
      <c r="J1012" s="38"/>
      <c r="K1012" s="48"/>
      <c r="L1012" s="37"/>
      <c r="M1012" s="38"/>
      <c r="N1012" s="37"/>
      <c r="O1012" s="37"/>
      <c r="P1012" s="38"/>
      <c r="Q1012" s="37"/>
      <c r="R1012" s="37"/>
      <c r="S1012" s="38"/>
      <c r="T1012" s="138">
        <v>1</v>
      </c>
    </row>
    <row r="1013" spans="1:22" ht="16.5" customHeight="1" x14ac:dyDescent="0.35">
      <c r="B1013" s="30" t="s">
        <v>853</v>
      </c>
      <c r="C1013" s="37">
        <v>194189.47999999998</v>
      </c>
      <c r="D1013" s="38"/>
      <c r="E1013" s="37">
        <v>186724</v>
      </c>
      <c r="F1013" s="37">
        <v>7465.4799999999905</v>
      </c>
      <c r="G1013" s="38"/>
      <c r="H1013" s="37">
        <v>74407.38</v>
      </c>
      <c r="I1013" s="37">
        <v>119782.09999999999</v>
      </c>
      <c r="J1013" s="38"/>
      <c r="K1013" s="48"/>
      <c r="L1013" s="37">
        <v>2577974.16</v>
      </c>
      <c r="M1013" s="38"/>
      <c r="N1013" s="37">
        <v>2624800</v>
      </c>
      <c r="O1013" s="37">
        <v>-46825.839999999793</v>
      </c>
      <c r="P1013" s="38"/>
      <c r="Q1013" s="37">
        <v>1217121.0500000003</v>
      </c>
      <c r="R1013" s="37">
        <v>1360853.1099999999</v>
      </c>
      <c r="S1013" s="38"/>
      <c r="T1013" s="138">
        <v>1</v>
      </c>
      <c r="U1013" s="134">
        <v>0</v>
      </c>
    </row>
    <row r="1014" spans="1:22" ht="16.5" customHeight="1" x14ac:dyDescent="0.3">
      <c r="C1014" s="37"/>
      <c r="D1014" s="38"/>
      <c r="E1014" s="37"/>
      <c r="F1014" s="37"/>
      <c r="G1014" s="38"/>
      <c r="H1014" s="37"/>
      <c r="I1014" s="37"/>
      <c r="J1014" s="38"/>
      <c r="K1014" s="48"/>
      <c r="L1014" s="37"/>
      <c r="M1014" s="38"/>
      <c r="N1014" s="37"/>
      <c r="O1014" s="37"/>
      <c r="P1014" s="38"/>
      <c r="Q1014" s="37"/>
      <c r="R1014" s="37"/>
      <c r="S1014" s="38"/>
      <c r="T1014" s="138">
        <v>1</v>
      </c>
    </row>
    <row r="1015" spans="1:22" ht="16.5" customHeight="1" x14ac:dyDescent="0.35">
      <c r="B1015" s="30" t="s">
        <v>854</v>
      </c>
      <c r="C1015" s="37">
        <v>77865.14</v>
      </c>
      <c r="D1015" s="38">
        <v>0.40097506826837381</v>
      </c>
      <c r="E1015" s="37">
        <v>56746</v>
      </c>
      <c r="F1015" s="37">
        <v>-21119.139999999992</v>
      </c>
      <c r="G1015" s="38">
        <v>0.30390308690902079</v>
      </c>
      <c r="H1015" s="37">
        <v>36450.86</v>
      </c>
      <c r="I1015" s="37">
        <v>-41414.279999999992</v>
      </c>
      <c r="J1015" s="38">
        <v>0.48988232081280109</v>
      </c>
      <c r="K1015" s="48"/>
      <c r="L1015" s="37">
        <v>768706.49</v>
      </c>
      <c r="M1015" s="38">
        <v>0.29818238752245674</v>
      </c>
      <c r="N1015" s="37">
        <v>710751</v>
      </c>
      <c r="O1015" s="37">
        <v>-57955.490000000027</v>
      </c>
      <c r="P1015" s="38">
        <v>0.27078291679366046</v>
      </c>
      <c r="Q1015" s="37">
        <v>548484.41</v>
      </c>
      <c r="R1015" s="37">
        <v>-220222.08000000002</v>
      </c>
      <c r="S1015" s="38">
        <v>0.45064080520175037</v>
      </c>
      <c r="T1015" s="138">
        <v>1</v>
      </c>
    </row>
    <row r="1016" spans="1:22" ht="16.5" customHeight="1" x14ac:dyDescent="0.3">
      <c r="C1016" s="37"/>
      <c r="D1016" s="38"/>
      <c r="E1016" s="37"/>
      <c r="F1016" s="37"/>
      <c r="G1016" s="38"/>
      <c r="H1016" s="37"/>
      <c r="I1016" s="37"/>
      <c r="J1016" s="38"/>
      <c r="K1016" s="48"/>
      <c r="L1016" s="37"/>
      <c r="M1016" s="38"/>
      <c r="N1016" s="37"/>
      <c r="O1016" s="37"/>
      <c r="P1016" s="38"/>
      <c r="Q1016" s="37"/>
      <c r="R1016" s="37"/>
      <c r="S1016" s="38"/>
      <c r="T1016" s="138">
        <v>1</v>
      </c>
    </row>
    <row r="1017" spans="1:22" ht="16.5" customHeight="1" x14ac:dyDescent="0.3">
      <c r="B1017" s="19" t="s">
        <v>855</v>
      </c>
      <c r="C1017" s="37">
        <v>7728.15</v>
      </c>
      <c r="D1017" s="38">
        <v>9.9250447632920194E-2</v>
      </c>
      <c r="E1017" s="37">
        <v>0</v>
      </c>
      <c r="F1017" s="37">
        <v>-7728.15</v>
      </c>
      <c r="G1017" s="38">
        <v>0</v>
      </c>
      <c r="H1017" s="37">
        <v>0</v>
      </c>
      <c r="I1017" s="37">
        <v>-7728.15</v>
      </c>
      <c r="J1017" s="38">
        <v>0</v>
      </c>
      <c r="K1017" s="48"/>
      <c r="L1017" s="37">
        <v>14644.470000000001</v>
      </c>
      <c r="M1017" s="38">
        <v>1.9050795317208786E-2</v>
      </c>
      <c r="N1017" s="37">
        <v>0</v>
      </c>
      <c r="O1017" s="37">
        <v>-14644.470000000001</v>
      </c>
      <c r="P1017" s="38">
        <v>0</v>
      </c>
      <c r="Q1017" s="37">
        <v>0</v>
      </c>
      <c r="R1017" s="37">
        <v>-14644.470000000001</v>
      </c>
      <c r="S1017" s="38">
        <v>0</v>
      </c>
      <c r="T1017" s="138">
        <v>1</v>
      </c>
      <c r="V1017" s="20"/>
    </row>
    <row r="1018" spans="1:22" ht="16.5" hidden="1" customHeight="1" x14ac:dyDescent="0.3">
      <c r="B1018" s="19" t="s">
        <v>856</v>
      </c>
      <c r="C1018" s="37">
        <v>0</v>
      </c>
      <c r="D1018" s="38">
        <v>0</v>
      </c>
      <c r="E1018" s="37">
        <v>0</v>
      </c>
      <c r="F1018" s="37">
        <v>0</v>
      </c>
      <c r="G1018" s="38">
        <v>0</v>
      </c>
      <c r="H1018" s="37">
        <v>0</v>
      </c>
      <c r="I1018" s="37">
        <v>0</v>
      </c>
      <c r="J1018" s="38">
        <v>0</v>
      </c>
      <c r="K1018" s="48"/>
      <c r="L1018" s="37">
        <v>0</v>
      </c>
      <c r="M1018" s="38">
        <v>0</v>
      </c>
      <c r="N1018" s="37">
        <v>0</v>
      </c>
      <c r="O1018" s="37">
        <v>0</v>
      </c>
      <c r="P1018" s="38">
        <v>0</v>
      </c>
      <c r="Q1018" s="37">
        <v>0</v>
      </c>
      <c r="R1018" s="37">
        <v>0</v>
      </c>
      <c r="S1018" s="38">
        <v>0</v>
      </c>
      <c r="T1018" s="138">
        <v>2</v>
      </c>
      <c r="V1018" s="20"/>
    </row>
    <row r="1019" spans="1:22" ht="16.5" customHeight="1" x14ac:dyDescent="0.3">
      <c r="B1019" s="19" t="s">
        <v>857</v>
      </c>
      <c r="C1019" s="37">
        <v>0</v>
      </c>
      <c r="D1019" s="38">
        <v>0</v>
      </c>
      <c r="E1019" s="37">
        <v>0</v>
      </c>
      <c r="F1019" s="37">
        <v>0</v>
      </c>
      <c r="G1019" s="38">
        <v>0</v>
      </c>
      <c r="H1019" s="37">
        <v>0</v>
      </c>
      <c r="I1019" s="37">
        <v>0</v>
      </c>
      <c r="J1019" s="38">
        <v>0</v>
      </c>
      <c r="K1019" s="48"/>
      <c r="L1019" s="37">
        <v>0</v>
      </c>
      <c r="M1019" s="38">
        <v>0</v>
      </c>
      <c r="N1019" s="37">
        <v>0</v>
      </c>
      <c r="O1019" s="37">
        <v>0</v>
      </c>
      <c r="P1019" s="38">
        <v>0</v>
      </c>
      <c r="Q1019" s="37">
        <v>136.71</v>
      </c>
      <c r="R1019" s="37">
        <v>136.71</v>
      </c>
      <c r="S1019" s="38">
        <v>2.4925047550576688E-4</v>
      </c>
      <c r="T1019" s="138">
        <v>1</v>
      </c>
      <c r="V1019" s="20"/>
    </row>
    <row r="1020" spans="1:22" ht="16.5" customHeight="1" x14ac:dyDescent="0.3">
      <c r="B1020" s="19" t="s">
        <v>858</v>
      </c>
      <c r="C1020" s="37">
        <v>3000</v>
      </c>
      <c r="D1020" s="38">
        <v>3.8528152649568215E-2</v>
      </c>
      <c r="E1020" s="37">
        <v>52</v>
      </c>
      <c r="F1020" s="37">
        <v>-2948</v>
      </c>
      <c r="G1020" s="38">
        <v>9.1636414901490851E-4</v>
      </c>
      <c r="H1020" s="37">
        <v>0</v>
      </c>
      <c r="I1020" s="37">
        <v>-3000</v>
      </c>
      <c r="J1020" s="38">
        <v>0</v>
      </c>
      <c r="K1020" s="48"/>
      <c r="L1020" s="37">
        <v>4700</v>
      </c>
      <c r="M1020" s="38">
        <v>6.1141671901326087E-3</v>
      </c>
      <c r="N1020" s="37">
        <v>710</v>
      </c>
      <c r="O1020" s="37">
        <v>-3990</v>
      </c>
      <c r="P1020" s="38">
        <v>9.9894337116655471E-4</v>
      </c>
      <c r="Q1020" s="37">
        <v>5946.37</v>
      </c>
      <c r="R1020" s="37">
        <v>1246.3699999999999</v>
      </c>
      <c r="S1020" s="38">
        <v>1.0841456733473974E-2</v>
      </c>
      <c r="T1020" s="138">
        <v>1</v>
      </c>
      <c r="V1020" s="20"/>
    </row>
    <row r="1021" spans="1:22" ht="16.5" customHeight="1" x14ac:dyDescent="0.3">
      <c r="B1021" s="19" t="s">
        <v>859</v>
      </c>
      <c r="C1021" s="37">
        <v>5889.09</v>
      </c>
      <c r="D1021" s="38">
        <v>7.563191949568189E-2</v>
      </c>
      <c r="E1021" s="37">
        <v>4104</v>
      </c>
      <c r="F1021" s="37">
        <v>-1785.0899999999997</v>
      </c>
      <c r="G1021" s="38">
        <v>7.2322278222253553E-2</v>
      </c>
      <c r="H1021" s="37">
        <v>2321.6700000000005</v>
      </c>
      <c r="I1021" s="37">
        <v>-3567.4199999999992</v>
      </c>
      <c r="J1021" s="38">
        <v>6.3693147431912456E-2</v>
      </c>
      <c r="K1021" s="48"/>
      <c r="L1021" s="37">
        <v>59418.070000000007</v>
      </c>
      <c r="M1021" s="38">
        <v>7.7296173211702693E-2</v>
      </c>
      <c r="N1021" s="37">
        <v>51127</v>
      </c>
      <c r="O1021" s="37">
        <v>-8291.07</v>
      </c>
      <c r="P1021" s="38">
        <v>7.1933771461454146E-2</v>
      </c>
      <c r="Q1021" s="37">
        <v>40563.369999999995</v>
      </c>
      <c r="R1021" s="37">
        <v>-18854.700000000004</v>
      </c>
      <c r="S1021" s="38">
        <v>7.3955374593053597E-2</v>
      </c>
      <c r="T1021" s="138">
        <v>1</v>
      </c>
      <c r="V1021" s="20"/>
    </row>
    <row r="1022" spans="1:22" ht="16.5" customHeight="1" x14ac:dyDescent="0.3">
      <c r="B1022" s="19" t="s">
        <v>403</v>
      </c>
      <c r="C1022" s="37">
        <v>237.32</v>
      </c>
      <c r="D1022" s="38">
        <v>3.0478337289318431E-3</v>
      </c>
      <c r="E1022" s="37">
        <v>79</v>
      </c>
      <c r="F1022" s="37">
        <v>-158.32000000000002</v>
      </c>
      <c r="G1022" s="38">
        <v>1.3921686110034187E-3</v>
      </c>
      <c r="H1022" s="37">
        <v>107.98</v>
      </c>
      <c r="I1022" s="37">
        <v>-129.34</v>
      </c>
      <c r="J1022" s="38">
        <v>2.9623443726704939E-3</v>
      </c>
      <c r="K1022" s="48"/>
      <c r="L1022" s="37">
        <v>1743.98</v>
      </c>
      <c r="M1022" s="38">
        <v>2.2687202757973334E-3</v>
      </c>
      <c r="N1022" s="37">
        <v>1271</v>
      </c>
      <c r="O1022" s="37">
        <v>-472.98000000000013</v>
      </c>
      <c r="P1022" s="38">
        <v>1.7882493306375933E-3</v>
      </c>
      <c r="Q1022" s="37">
        <v>1376.6599999999999</v>
      </c>
      <c r="R1022" s="37">
        <v>-367.32000000000028</v>
      </c>
      <c r="S1022" s="38">
        <v>2.5099346032460609E-3</v>
      </c>
      <c r="T1022" s="138">
        <v>1</v>
      </c>
      <c r="V1022" s="20"/>
    </row>
    <row r="1023" spans="1:22" ht="16.5" customHeight="1" x14ac:dyDescent="0.3">
      <c r="B1023" s="19" t="s">
        <v>405</v>
      </c>
      <c r="C1023" s="37">
        <v>1843.42</v>
      </c>
      <c r="D1023" s="38">
        <v>2.3674522385755681E-2</v>
      </c>
      <c r="E1023" s="37">
        <v>304</v>
      </c>
      <c r="F1023" s="37">
        <v>-1539.42</v>
      </c>
      <c r="G1023" s="38">
        <v>5.357205794241004E-3</v>
      </c>
      <c r="H1023" s="37">
        <v>340.46</v>
      </c>
      <c r="I1023" s="37">
        <v>-1502.9599999999998</v>
      </c>
      <c r="J1023" s="38">
        <v>9.3402460188867966E-3</v>
      </c>
      <c r="K1023" s="48"/>
      <c r="L1023" s="37">
        <v>9506.39</v>
      </c>
      <c r="M1023" s="38">
        <v>1.2366735709490366E-2</v>
      </c>
      <c r="N1023" s="37">
        <v>4766</v>
      </c>
      <c r="O1023" s="37">
        <v>-4740.3900000000003</v>
      </c>
      <c r="P1023" s="38">
        <v>6.705583249267324E-3</v>
      </c>
      <c r="Q1023" s="37">
        <v>5230.4600000000009</v>
      </c>
      <c r="R1023" s="37">
        <v>-4275.93</v>
      </c>
      <c r="S1023" s="38">
        <v>9.5362054137509596E-3</v>
      </c>
      <c r="T1023" s="138">
        <v>1</v>
      </c>
      <c r="V1023" s="20"/>
    </row>
    <row r="1024" spans="1:22" ht="16.5" hidden="1" customHeight="1" x14ac:dyDescent="0.3">
      <c r="B1024" s="19" t="s">
        <v>860</v>
      </c>
      <c r="C1024" s="37">
        <v>0</v>
      </c>
      <c r="D1024" s="38">
        <v>0</v>
      </c>
      <c r="E1024" s="37">
        <v>0</v>
      </c>
      <c r="F1024" s="37">
        <v>0</v>
      </c>
      <c r="G1024" s="38">
        <v>0</v>
      </c>
      <c r="H1024" s="37">
        <v>0</v>
      </c>
      <c r="I1024" s="37">
        <v>0</v>
      </c>
      <c r="J1024" s="38">
        <v>0</v>
      </c>
      <c r="K1024" s="48"/>
      <c r="L1024" s="37">
        <v>0</v>
      </c>
      <c r="M1024" s="38">
        <v>0</v>
      </c>
      <c r="N1024" s="37">
        <v>0</v>
      </c>
      <c r="O1024" s="37">
        <v>0</v>
      </c>
      <c r="P1024" s="38">
        <v>0</v>
      </c>
      <c r="Q1024" s="37">
        <v>0</v>
      </c>
      <c r="R1024" s="37">
        <v>0</v>
      </c>
      <c r="S1024" s="38">
        <v>0</v>
      </c>
      <c r="T1024" s="138">
        <v>2</v>
      </c>
      <c r="V1024" s="20"/>
    </row>
    <row r="1025" spans="1:22" ht="16.5" customHeight="1" x14ac:dyDescent="0.3">
      <c r="B1025" s="19" t="s">
        <v>408</v>
      </c>
      <c r="C1025" s="37">
        <v>7662.32</v>
      </c>
      <c r="D1025" s="38">
        <v>9.8405011536613171E-2</v>
      </c>
      <c r="E1025" s="37">
        <v>4644</v>
      </c>
      <c r="F1025" s="37">
        <v>-3018.3199999999997</v>
      </c>
      <c r="G1025" s="38">
        <v>8.1838367462023762E-2</v>
      </c>
      <c r="H1025" s="37">
        <v>590.54</v>
      </c>
      <c r="I1025" s="37">
        <v>-7071.7800000000007</v>
      </c>
      <c r="J1025" s="38">
        <v>1.6200989496544114E-2</v>
      </c>
      <c r="K1025" s="48"/>
      <c r="L1025" s="37">
        <v>47155.570000000007</v>
      </c>
      <c r="M1025" s="38">
        <v>6.1344050835319484E-2</v>
      </c>
      <c r="N1025" s="37">
        <v>52857</v>
      </c>
      <c r="O1025" s="37">
        <v>5701.4299999999948</v>
      </c>
      <c r="P1025" s="38">
        <v>7.4367816577113499E-2</v>
      </c>
      <c r="Q1025" s="37">
        <v>52668.22</v>
      </c>
      <c r="R1025" s="37">
        <v>5512.6499999999905</v>
      </c>
      <c r="S1025" s="38">
        <v>9.6025008258666819E-2</v>
      </c>
      <c r="T1025" s="138">
        <v>1</v>
      </c>
      <c r="V1025" s="20"/>
    </row>
    <row r="1026" spans="1:22" ht="16.5" customHeight="1" x14ac:dyDescent="0.3">
      <c r="B1026" s="19" t="s">
        <v>861</v>
      </c>
      <c r="C1026" s="37">
        <v>2183.4500000000003</v>
      </c>
      <c r="D1026" s="38">
        <v>2.8041431634233244E-2</v>
      </c>
      <c r="E1026" s="37">
        <v>1913</v>
      </c>
      <c r="F1026" s="37">
        <v>-270.44999999999993</v>
      </c>
      <c r="G1026" s="38">
        <v>3.371162725126E-2</v>
      </c>
      <c r="H1026" s="37">
        <v>1139.1999999999998</v>
      </c>
      <c r="I1026" s="37">
        <v>-1044.25</v>
      </c>
      <c r="J1026" s="38">
        <v>3.1253034907818354E-2</v>
      </c>
      <c r="K1026" s="48"/>
      <c r="L1026" s="37">
        <v>23826.089999999997</v>
      </c>
      <c r="M1026" s="38">
        <v>3.0995042073860984E-2</v>
      </c>
      <c r="N1026" s="37">
        <v>24142</v>
      </c>
      <c r="O1026" s="37">
        <v>315.91000000000031</v>
      </c>
      <c r="P1026" s="38">
        <v>3.3966888544652067E-2</v>
      </c>
      <c r="Q1026" s="37">
        <v>19278.429999999997</v>
      </c>
      <c r="R1026" s="37">
        <v>-4547.66</v>
      </c>
      <c r="S1026" s="38">
        <v>3.5148546883948799E-2</v>
      </c>
      <c r="T1026" s="138">
        <v>1</v>
      </c>
      <c r="V1026" s="20"/>
    </row>
    <row r="1027" spans="1:22" ht="16.5" customHeight="1" x14ac:dyDescent="0.3">
      <c r="B1027" s="19" t="s">
        <v>412</v>
      </c>
      <c r="C1027" s="37">
        <v>587.17000000000007</v>
      </c>
      <c r="D1027" s="38">
        <v>7.5408584637489907E-3</v>
      </c>
      <c r="E1027" s="37">
        <v>438</v>
      </c>
      <c r="F1027" s="37">
        <v>-149.17000000000002</v>
      </c>
      <c r="G1027" s="38">
        <v>7.7186057167024985E-3</v>
      </c>
      <c r="H1027" s="37">
        <v>338.74</v>
      </c>
      <c r="I1027" s="37">
        <v>-248.43000000000004</v>
      </c>
      <c r="J1027" s="38">
        <v>9.2930592035414261E-3</v>
      </c>
      <c r="K1027" s="48"/>
      <c r="L1027" s="37">
        <v>4754.5</v>
      </c>
      <c r="M1027" s="38">
        <v>6.1850655118054227E-3</v>
      </c>
      <c r="N1027" s="37">
        <v>4742</v>
      </c>
      <c r="O1027" s="37">
        <v>-12.5</v>
      </c>
      <c r="P1027" s="38">
        <v>6.6718161493969051E-3</v>
      </c>
      <c r="Q1027" s="37">
        <v>3924.21</v>
      </c>
      <c r="R1027" s="37">
        <v>-830.29000000000042</v>
      </c>
      <c r="S1027" s="38">
        <v>7.1546427363359333E-3</v>
      </c>
      <c r="T1027" s="138">
        <v>1</v>
      </c>
      <c r="V1027" s="20"/>
    </row>
    <row r="1028" spans="1:22" ht="16.5" hidden="1" customHeight="1" x14ac:dyDescent="0.3">
      <c r="B1028" s="19" t="s">
        <v>862</v>
      </c>
      <c r="C1028" s="37">
        <v>0</v>
      </c>
      <c r="D1028" s="38">
        <v>0</v>
      </c>
      <c r="E1028" s="37">
        <v>0</v>
      </c>
      <c r="F1028" s="37">
        <v>0</v>
      </c>
      <c r="G1028" s="38">
        <v>0</v>
      </c>
      <c r="H1028" s="37">
        <v>0</v>
      </c>
      <c r="I1028" s="37">
        <v>0</v>
      </c>
      <c r="J1028" s="38">
        <v>0</v>
      </c>
      <c r="K1028" s="48"/>
      <c r="L1028" s="37">
        <v>0</v>
      </c>
      <c r="M1028" s="38">
        <v>0</v>
      </c>
      <c r="N1028" s="37">
        <v>0</v>
      </c>
      <c r="O1028" s="37">
        <v>0</v>
      </c>
      <c r="P1028" s="38">
        <v>0</v>
      </c>
      <c r="Q1028" s="37">
        <v>0</v>
      </c>
      <c r="R1028" s="37">
        <v>0</v>
      </c>
      <c r="S1028" s="38">
        <v>0</v>
      </c>
      <c r="T1028" s="138">
        <v>2</v>
      </c>
      <c r="V1028" s="20"/>
    </row>
    <row r="1029" spans="1:22" ht="16.5" customHeight="1" x14ac:dyDescent="0.3">
      <c r="B1029" s="19" t="s">
        <v>414</v>
      </c>
      <c r="C1029" s="60">
        <v>29130.92</v>
      </c>
      <c r="D1029" s="38">
        <v>0.37412017752745319</v>
      </c>
      <c r="E1029" s="60">
        <v>11534</v>
      </c>
      <c r="F1029" s="60">
        <v>-17596.919999999998</v>
      </c>
      <c r="G1029" s="38">
        <v>0.20325661720649912</v>
      </c>
      <c r="H1029" s="60">
        <v>4838.59</v>
      </c>
      <c r="I1029" s="60">
        <v>-24292.33</v>
      </c>
      <c r="J1029" s="38">
        <v>0.13274282143137364</v>
      </c>
      <c r="K1029" s="48"/>
      <c r="L1029" s="60">
        <v>165749.07</v>
      </c>
      <c r="M1029" s="38">
        <v>0.21562075012531767</v>
      </c>
      <c r="N1029" s="60">
        <v>139615</v>
      </c>
      <c r="O1029" s="60">
        <v>-26134.070000000003</v>
      </c>
      <c r="P1029" s="38">
        <v>0.19643306868368809</v>
      </c>
      <c r="Q1029" s="60">
        <v>129124.43000000001</v>
      </c>
      <c r="R1029" s="60">
        <v>-36624.640000000021</v>
      </c>
      <c r="S1029" s="38">
        <v>0.23542041969798194</v>
      </c>
      <c r="T1029" s="138">
        <v>1</v>
      </c>
      <c r="V1029" s="20"/>
    </row>
    <row r="1030" spans="1:22" ht="16.5" customHeight="1" x14ac:dyDescent="0.3">
      <c r="B1030" s="19" t="s">
        <v>415</v>
      </c>
      <c r="C1030" s="37">
        <v>77865.14</v>
      </c>
      <c r="D1030" s="38">
        <v>0.40097506826837381</v>
      </c>
      <c r="E1030" s="37">
        <v>56746</v>
      </c>
      <c r="F1030" s="37">
        <v>-21119.139999999992</v>
      </c>
      <c r="G1030" s="38">
        <v>0.30390308690902079</v>
      </c>
      <c r="H1030" s="37">
        <v>36450.86</v>
      </c>
      <c r="I1030" s="37">
        <v>-41414.279999999992</v>
      </c>
      <c r="J1030" s="38">
        <v>0.48988232081280109</v>
      </c>
      <c r="K1030" s="48"/>
      <c r="L1030" s="37">
        <v>768706.49</v>
      </c>
      <c r="M1030" s="38">
        <v>0.29818238752245674</v>
      </c>
      <c r="N1030" s="37">
        <v>710751</v>
      </c>
      <c r="O1030" s="37">
        <v>-57955.490000000027</v>
      </c>
      <c r="P1030" s="38">
        <v>0.27078291679366046</v>
      </c>
      <c r="Q1030" s="37">
        <v>548484.41</v>
      </c>
      <c r="R1030" s="37">
        <v>-220222.08000000002</v>
      </c>
      <c r="S1030" s="38">
        <v>0.45064080520175037</v>
      </c>
      <c r="T1030" s="138">
        <v>1</v>
      </c>
      <c r="V1030" s="20"/>
    </row>
    <row r="1031" spans="1:22" ht="16.5" customHeight="1" thickBot="1" x14ac:dyDescent="0.35">
      <c r="B1031" s="19" t="s">
        <v>416</v>
      </c>
      <c r="C1031" s="62">
        <v>106996.06</v>
      </c>
      <c r="D1031" s="38">
        <v>0.55098793199302043</v>
      </c>
      <c r="E1031" s="62">
        <v>68280</v>
      </c>
      <c r="F1031" s="62">
        <v>-38716.05999999999</v>
      </c>
      <c r="G1031" s="38">
        <v>0.36567340031276108</v>
      </c>
      <c r="H1031" s="62">
        <v>41289.449999999997</v>
      </c>
      <c r="I1031" s="62">
        <v>-65706.609999999986</v>
      </c>
      <c r="J1031" s="38">
        <v>0.55491068224684159</v>
      </c>
      <c r="K1031" s="48"/>
      <c r="L1031" s="62">
        <v>934455.56</v>
      </c>
      <c r="M1031" s="38">
        <v>0.36247669759420709</v>
      </c>
      <c r="N1031" s="62">
        <v>850366</v>
      </c>
      <c r="O1031" s="62">
        <v>-84089.560000000027</v>
      </c>
      <c r="P1031" s="38">
        <v>0.32397363608655899</v>
      </c>
      <c r="Q1031" s="62">
        <v>677608.84000000008</v>
      </c>
      <c r="R1031" s="62">
        <v>-256846.72000000003</v>
      </c>
      <c r="S1031" s="38">
        <v>0.55673085269538303</v>
      </c>
      <c r="T1031" s="138">
        <v>1</v>
      </c>
    </row>
    <row r="1032" spans="1:22" ht="16.5" customHeight="1" thickTop="1" x14ac:dyDescent="0.3">
      <c r="C1032" s="37"/>
      <c r="D1032" s="38"/>
      <c r="E1032" s="37"/>
      <c r="F1032" s="37"/>
      <c r="G1032" s="37"/>
      <c r="H1032" s="37"/>
      <c r="I1032" s="37"/>
      <c r="J1032" s="37"/>
      <c r="K1032" s="48"/>
      <c r="L1032" s="37"/>
      <c r="M1032" s="38"/>
      <c r="N1032" s="37"/>
      <c r="O1032" s="37"/>
      <c r="P1032" s="37"/>
      <c r="Q1032" s="37"/>
      <c r="R1032" s="37"/>
      <c r="S1032" s="37"/>
      <c r="T1032" s="138">
        <v>1</v>
      </c>
    </row>
    <row r="1033" spans="1:22" ht="16.5" customHeight="1" x14ac:dyDescent="0.35">
      <c r="B1033" s="30" t="s">
        <v>1413</v>
      </c>
      <c r="C1033" s="21"/>
      <c r="D1033" s="43"/>
      <c r="E1033" s="21"/>
      <c r="F1033" s="21"/>
      <c r="G1033" s="43"/>
      <c r="H1033" s="21"/>
      <c r="I1033" s="21"/>
      <c r="J1033" s="43"/>
      <c r="K1033" s="44"/>
      <c r="L1033" s="21"/>
      <c r="M1033" s="43"/>
      <c r="N1033" s="21"/>
      <c r="O1033" s="21"/>
      <c r="P1033" s="43"/>
      <c r="Q1033" s="21"/>
      <c r="R1033" s="21"/>
      <c r="S1033" s="43"/>
      <c r="T1033" s="134">
        <v>1</v>
      </c>
    </row>
    <row r="1034" spans="1:22" ht="16.5" customHeight="1" x14ac:dyDescent="0.3">
      <c r="A1034" s="19" t="s">
        <v>824</v>
      </c>
      <c r="B1034" s="19" t="s">
        <v>2400</v>
      </c>
      <c r="C1034" s="196">
        <v>8671.16</v>
      </c>
      <c r="D1034" s="55">
        <v>4.6147738158594995</v>
      </c>
      <c r="E1034" s="196">
        <v>6824</v>
      </c>
      <c r="F1034" s="196">
        <v>-1847.1599999999999</v>
      </c>
      <c r="G1034" s="55">
        <v>3.4499494438827099</v>
      </c>
      <c r="H1034" s="196">
        <v>10108.129999999999</v>
      </c>
      <c r="I1034" s="196">
        <v>1436.9699999999993</v>
      </c>
      <c r="J1034" s="55">
        <v>10.356690573770491</v>
      </c>
      <c r="K1034" s="44"/>
      <c r="L1034" s="196">
        <v>83455.430000000022</v>
      </c>
      <c r="M1034" s="56">
        <v>3.2708379384675688</v>
      </c>
      <c r="N1034" s="196">
        <v>92112</v>
      </c>
      <c r="O1034" s="196">
        <v>8656.5699999999779</v>
      </c>
      <c r="P1034" s="55">
        <v>3.4500168545638412</v>
      </c>
      <c r="Q1034" s="196">
        <v>94210.52</v>
      </c>
      <c r="R1034" s="196">
        <v>10755.089999999982</v>
      </c>
      <c r="S1034" s="55">
        <v>6.7206819803110287</v>
      </c>
      <c r="T1034" s="138">
        <v>1</v>
      </c>
    </row>
    <row r="1035" spans="1:22" ht="16.5" customHeight="1" x14ac:dyDescent="0.3">
      <c r="A1035" s="19" t="s">
        <v>1414</v>
      </c>
      <c r="B1035" s="19" t="s">
        <v>2439</v>
      </c>
      <c r="C1035" s="21">
        <v>72316</v>
      </c>
      <c r="D1035" s="202">
        <v>38.486428951569984</v>
      </c>
      <c r="E1035" s="21">
        <v>0</v>
      </c>
      <c r="F1035" s="21">
        <v>72316</v>
      </c>
      <c r="G1035" s="202">
        <v>0</v>
      </c>
      <c r="H1035" s="21">
        <v>179318.23</v>
      </c>
      <c r="I1035" s="21">
        <v>-107002.23000000001</v>
      </c>
      <c r="J1035" s="202">
        <v>183.72769467213115</v>
      </c>
      <c r="K1035" s="44"/>
      <c r="L1035" s="21">
        <v>917584.48</v>
      </c>
      <c r="M1035" s="202">
        <v>35.96255065647658</v>
      </c>
      <c r="N1035" s="21">
        <v>0</v>
      </c>
      <c r="O1035" s="21">
        <v>917584.48</v>
      </c>
      <c r="P1035" s="202">
        <v>0</v>
      </c>
      <c r="Q1035" s="21">
        <v>1176136.23</v>
      </c>
      <c r="R1035" s="21">
        <v>-258551.75</v>
      </c>
      <c r="S1035" s="202">
        <v>83.90185689827365</v>
      </c>
      <c r="T1035" s="138">
        <v>1</v>
      </c>
    </row>
    <row r="1036" spans="1:22" ht="16.5" customHeight="1" x14ac:dyDescent="0.3">
      <c r="B1036" s="19" t="s">
        <v>1415</v>
      </c>
      <c r="C1036" s="197">
        <v>0.11990652137839482</v>
      </c>
      <c r="D1036" s="198"/>
      <c r="E1036" s="197">
        <v>0</v>
      </c>
      <c r="F1036" s="197">
        <v>0.11990652137839482</v>
      </c>
      <c r="G1036" s="198"/>
      <c r="H1036" s="197">
        <v>5.636978460026066E-2</v>
      </c>
      <c r="I1036" s="197">
        <v>6.3536736778134151E-2</v>
      </c>
      <c r="J1036" s="198"/>
      <c r="K1036" s="199"/>
      <c r="L1036" s="197">
        <v>9.0951222278737781E-2</v>
      </c>
      <c r="M1036" s="198"/>
      <c r="N1036" s="197">
        <v>0</v>
      </c>
      <c r="O1036" s="197">
        <v>9.0951222278737781E-2</v>
      </c>
      <c r="P1036" s="198"/>
      <c r="Q1036" s="197">
        <v>8.0101707265662583E-2</v>
      </c>
      <c r="R1036" s="197">
        <v>1.0849515013075198E-2</v>
      </c>
      <c r="S1036" s="43"/>
      <c r="T1036" s="138">
        <v>1</v>
      </c>
    </row>
    <row r="1037" spans="1:22" ht="16.5" customHeight="1" x14ac:dyDescent="0.3">
      <c r="C1037" s="53"/>
      <c r="D1037" s="43"/>
      <c r="E1037" s="53"/>
      <c r="F1037" s="53"/>
      <c r="G1037" s="43"/>
      <c r="H1037" s="53"/>
      <c r="I1037" s="53"/>
      <c r="J1037" s="43"/>
      <c r="K1037" s="44"/>
      <c r="L1037" s="53"/>
      <c r="M1037" s="43"/>
      <c r="N1037" s="53"/>
      <c r="O1037" s="53"/>
      <c r="P1037" s="43"/>
      <c r="Q1037" s="53"/>
      <c r="R1037" s="53"/>
      <c r="S1037" s="43"/>
      <c r="T1037" s="138">
        <v>1</v>
      </c>
    </row>
    <row r="1038" spans="1:22" ht="16.5" customHeight="1" x14ac:dyDescent="0.3">
      <c r="A1038" s="19" t="s">
        <v>825</v>
      </c>
      <c r="B1038" s="19" t="s">
        <v>2401</v>
      </c>
      <c r="C1038" s="196">
        <v>2221.16</v>
      </c>
      <c r="D1038" s="55">
        <v>1.1820968600319317</v>
      </c>
      <c r="E1038" s="196">
        <v>1305</v>
      </c>
      <c r="F1038" s="196">
        <v>-916.15999999999985</v>
      </c>
      <c r="G1038" s="55">
        <v>0.65975733063700703</v>
      </c>
      <c r="H1038" s="196">
        <v>1218.56</v>
      </c>
      <c r="I1038" s="196">
        <v>-1002.5999999999999</v>
      </c>
      <c r="J1038" s="55">
        <v>1.2485245901639344</v>
      </c>
      <c r="K1038" s="44"/>
      <c r="L1038" s="196">
        <v>17037.699999999997</v>
      </c>
      <c r="M1038" s="56">
        <v>0.66775230256711726</v>
      </c>
      <c r="N1038" s="196">
        <v>17621</v>
      </c>
      <c r="O1038" s="196">
        <v>583.30000000000291</v>
      </c>
      <c r="P1038" s="55">
        <v>0.65998726544065323</v>
      </c>
      <c r="Q1038" s="196">
        <v>14690.28</v>
      </c>
      <c r="R1038" s="196">
        <v>-2347.4199999999964</v>
      </c>
      <c r="S1038" s="55">
        <v>1.0479583392780711</v>
      </c>
      <c r="T1038" s="138">
        <v>1</v>
      </c>
    </row>
    <row r="1039" spans="1:22" ht="16.5" customHeight="1" x14ac:dyDescent="0.3">
      <c r="A1039" s="19" t="s">
        <v>1416</v>
      </c>
      <c r="B1039" s="19" t="s">
        <v>2440</v>
      </c>
      <c r="C1039" s="21">
        <v>4235.0200000000004</v>
      </c>
      <c r="D1039" s="202">
        <v>2.2538690792974987</v>
      </c>
      <c r="E1039" s="21">
        <v>0</v>
      </c>
      <c r="F1039" s="21">
        <v>4235.0200000000004</v>
      </c>
      <c r="G1039" s="202">
        <v>0</v>
      </c>
      <c r="H1039" s="21">
        <v>2155.2199999999998</v>
      </c>
      <c r="I1039" s="21">
        <v>2079.8000000000006</v>
      </c>
      <c r="J1039" s="202">
        <v>2.2082172131147537</v>
      </c>
      <c r="K1039" s="44"/>
      <c r="L1039" s="21">
        <v>29149.88</v>
      </c>
      <c r="M1039" s="202">
        <v>1.1424605134234764</v>
      </c>
      <c r="N1039" s="21">
        <v>0</v>
      </c>
      <c r="O1039" s="21">
        <v>29149.88</v>
      </c>
      <c r="P1039" s="202">
        <v>0</v>
      </c>
      <c r="Q1039" s="21">
        <v>137502.32999999999</v>
      </c>
      <c r="R1039" s="21">
        <v>-108352.44999999998</v>
      </c>
      <c r="S1039" s="202">
        <v>9.8089834498501922</v>
      </c>
      <c r="T1039" s="138">
        <v>1</v>
      </c>
    </row>
    <row r="1040" spans="1:22" ht="16.5" hidden="1" customHeight="1" x14ac:dyDescent="0.3">
      <c r="A1040" s="19" t="s">
        <v>1417</v>
      </c>
      <c r="B1040" s="19" t="s">
        <v>2441</v>
      </c>
      <c r="C1040" s="21">
        <v>0</v>
      </c>
      <c r="D1040" s="202">
        <v>0</v>
      </c>
      <c r="E1040" s="21">
        <v>0</v>
      </c>
      <c r="F1040" s="21">
        <v>0</v>
      </c>
      <c r="G1040" s="202">
        <v>0</v>
      </c>
      <c r="H1040" s="21">
        <v>0</v>
      </c>
      <c r="I1040" s="21">
        <v>0</v>
      </c>
      <c r="J1040" s="202">
        <v>0</v>
      </c>
      <c r="K1040" s="44"/>
      <c r="L1040" s="21">
        <v>0</v>
      </c>
      <c r="M1040" s="202">
        <v>0</v>
      </c>
      <c r="N1040" s="21">
        <v>0</v>
      </c>
      <c r="O1040" s="21">
        <v>0</v>
      </c>
      <c r="P1040" s="202">
        <v>0</v>
      </c>
      <c r="Q1040" s="21">
        <v>0</v>
      </c>
      <c r="R1040" s="21">
        <v>0</v>
      </c>
      <c r="S1040" s="202">
        <v>0</v>
      </c>
      <c r="T1040" s="138">
        <v>2</v>
      </c>
    </row>
    <row r="1041" spans="1:20" ht="16.5" hidden="1" customHeight="1" x14ac:dyDescent="0.3">
      <c r="A1041" s="19" t="s">
        <v>1418</v>
      </c>
      <c r="B1041" s="19" t="s">
        <v>2442</v>
      </c>
      <c r="C1041" s="21">
        <v>0</v>
      </c>
      <c r="D1041" s="202">
        <v>0</v>
      </c>
      <c r="E1041" s="21">
        <v>0</v>
      </c>
      <c r="F1041" s="21">
        <v>0</v>
      </c>
      <c r="G1041" s="202">
        <v>0</v>
      </c>
      <c r="H1041" s="21">
        <v>0</v>
      </c>
      <c r="I1041" s="21">
        <v>0</v>
      </c>
      <c r="J1041" s="202">
        <v>0</v>
      </c>
      <c r="K1041" s="44"/>
      <c r="L1041" s="21">
        <v>0</v>
      </c>
      <c r="M1041" s="202">
        <v>0</v>
      </c>
      <c r="N1041" s="21">
        <v>0</v>
      </c>
      <c r="O1041" s="21">
        <v>0</v>
      </c>
      <c r="P1041" s="202">
        <v>0</v>
      </c>
      <c r="Q1041" s="21">
        <v>0</v>
      </c>
      <c r="R1041" s="21">
        <v>0</v>
      </c>
      <c r="S1041" s="202">
        <v>0</v>
      </c>
      <c r="T1041" s="138">
        <v>2</v>
      </c>
    </row>
    <row r="1042" spans="1:20" ht="16.5" customHeight="1" x14ac:dyDescent="0.3">
      <c r="B1042" s="19" t="s">
        <v>1419</v>
      </c>
      <c r="C1042" s="197">
        <v>0.52447450071074031</v>
      </c>
      <c r="D1042" s="198"/>
      <c r="E1042" s="197">
        <v>0</v>
      </c>
      <c r="F1042" s="197">
        <v>0.52447450071074031</v>
      </c>
      <c r="G1042" s="198"/>
      <c r="H1042" s="197">
        <v>0.56539935598221991</v>
      </c>
      <c r="I1042" s="197">
        <v>-4.0924855271479599E-2</v>
      </c>
      <c r="J1042" s="198"/>
      <c r="K1042" s="199"/>
      <c r="L1042" s="197">
        <v>0.5844861110920524</v>
      </c>
      <c r="M1042" s="198"/>
      <c r="N1042" s="197">
        <v>0</v>
      </c>
      <c r="O1042" s="197">
        <v>0.5844861110920524</v>
      </c>
      <c r="P1042" s="198"/>
      <c r="Q1042" s="197">
        <v>0.10683658960542707</v>
      </c>
      <c r="R1042" s="197">
        <v>0.47764952148662532</v>
      </c>
      <c r="S1042" s="43"/>
      <c r="T1042" s="138">
        <v>1</v>
      </c>
    </row>
    <row r="1043" spans="1:20" ht="16.5" customHeight="1" x14ac:dyDescent="0.3">
      <c r="C1043" s="53"/>
      <c r="D1043" s="43"/>
      <c r="E1043" s="53"/>
      <c r="F1043" s="53"/>
      <c r="G1043" s="43"/>
      <c r="H1043" s="53"/>
      <c r="I1043" s="53"/>
      <c r="J1043" s="43"/>
      <c r="K1043" s="44"/>
      <c r="L1043" s="53"/>
      <c r="M1043" s="43"/>
      <c r="N1043" s="53"/>
      <c r="O1043" s="53"/>
      <c r="P1043" s="43"/>
      <c r="Q1043" s="53"/>
      <c r="R1043" s="53"/>
      <c r="S1043" s="43"/>
      <c r="T1043" s="138">
        <v>1</v>
      </c>
    </row>
    <row r="1044" spans="1:20" ht="16.5" customHeight="1" x14ac:dyDescent="0.3">
      <c r="A1044" s="19" t="s">
        <v>826</v>
      </c>
      <c r="B1044" s="19" t="s">
        <v>2402</v>
      </c>
      <c r="C1044" s="196">
        <v>1022.5299999999997</v>
      </c>
      <c r="D1044" s="55">
        <v>0.54418839808408714</v>
      </c>
      <c r="E1044" s="196">
        <v>4870</v>
      </c>
      <c r="F1044" s="196">
        <v>3847.4700000000003</v>
      </c>
      <c r="G1044" s="55">
        <v>2.462082912032356</v>
      </c>
      <c r="H1044" s="196">
        <v>88.679999999999836</v>
      </c>
      <c r="I1044" s="196">
        <v>-933.84999999999991</v>
      </c>
      <c r="J1044" s="55">
        <v>9.0860655737704757E-2</v>
      </c>
      <c r="K1044" s="44"/>
      <c r="L1044" s="196">
        <v>16216.599999999999</v>
      </c>
      <c r="M1044" s="56">
        <v>0.63557123260826964</v>
      </c>
      <c r="N1044" s="196">
        <v>65733</v>
      </c>
      <c r="O1044" s="196">
        <v>49516.4</v>
      </c>
      <c r="P1044" s="55">
        <v>2.4620023221843517</v>
      </c>
      <c r="Q1044" s="196">
        <v>51976.729999999996</v>
      </c>
      <c r="R1044" s="196">
        <v>35760.129999999997</v>
      </c>
      <c r="S1044" s="55">
        <v>3.7078563275788268</v>
      </c>
      <c r="T1044" s="138">
        <v>1</v>
      </c>
    </row>
    <row r="1045" spans="1:20" ht="16.5" customHeight="1" x14ac:dyDescent="0.3">
      <c r="A1045" s="19" t="s">
        <v>1420</v>
      </c>
      <c r="B1045" s="19" t="s">
        <v>2443</v>
      </c>
      <c r="C1045" s="21">
        <v>57451</v>
      </c>
      <c r="D1045" s="202">
        <v>30.575306013837146</v>
      </c>
      <c r="E1045" s="21">
        <v>0</v>
      </c>
      <c r="F1045" s="21">
        <v>57451</v>
      </c>
      <c r="G1045" s="202">
        <v>0</v>
      </c>
      <c r="H1045" s="21">
        <v>56833</v>
      </c>
      <c r="I1045" s="21">
        <v>618</v>
      </c>
      <c r="J1045" s="202">
        <v>58.230532786885249</v>
      </c>
      <c r="K1045" s="44"/>
      <c r="L1045" s="21">
        <v>646551.82999999996</v>
      </c>
      <c r="M1045" s="202">
        <v>25.340067803252985</v>
      </c>
      <c r="N1045" s="21">
        <v>0</v>
      </c>
      <c r="O1045" s="21">
        <v>646551.82999999996</v>
      </c>
      <c r="P1045" s="202">
        <v>0</v>
      </c>
      <c r="Q1045" s="21">
        <v>1794231</v>
      </c>
      <c r="R1045" s="21">
        <v>-1147679.17</v>
      </c>
      <c r="S1045" s="202">
        <v>127.99479240975889</v>
      </c>
      <c r="T1045" s="138">
        <v>1</v>
      </c>
    </row>
    <row r="1046" spans="1:20" ht="16.5" hidden="1" customHeight="1" x14ac:dyDescent="0.3">
      <c r="A1046" s="19" t="s">
        <v>1421</v>
      </c>
      <c r="B1046" s="19" t="s">
        <v>2444</v>
      </c>
      <c r="C1046" s="21">
        <v>0</v>
      </c>
      <c r="D1046" s="202">
        <v>0</v>
      </c>
      <c r="E1046" s="21">
        <v>0</v>
      </c>
      <c r="F1046" s="21">
        <v>0</v>
      </c>
      <c r="G1046" s="202">
        <v>0</v>
      </c>
      <c r="H1046" s="21">
        <v>0</v>
      </c>
      <c r="I1046" s="21">
        <v>0</v>
      </c>
      <c r="J1046" s="202">
        <v>0</v>
      </c>
      <c r="K1046" s="44"/>
      <c r="L1046" s="21">
        <v>0</v>
      </c>
      <c r="M1046" s="202">
        <v>0</v>
      </c>
      <c r="N1046" s="21">
        <v>0</v>
      </c>
      <c r="O1046" s="21">
        <v>0</v>
      </c>
      <c r="P1046" s="202">
        <v>0</v>
      </c>
      <c r="Q1046" s="21">
        <v>0</v>
      </c>
      <c r="R1046" s="21">
        <v>0</v>
      </c>
      <c r="S1046" s="202">
        <v>0</v>
      </c>
      <c r="T1046" s="138">
        <v>2</v>
      </c>
    </row>
    <row r="1047" spans="1:20" ht="16.5" hidden="1" customHeight="1" x14ac:dyDescent="0.3">
      <c r="A1047" s="19" t="s">
        <v>1422</v>
      </c>
      <c r="B1047" s="19" t="s">
        <v>2445</v>
      </c>
      <c r="C1047" s="21">
        <v>0</v>
      </c>
      <c r="D1047" s="202">
        <v>0</v>
      </c>
      <c r="E1047" s="21">
        <v>0</v>
      </c>
      <c r="F1047" s="21">
        <v>0</v>
      </c>
      <c r="G1047" s="202">
        <v>0</v>
      </c>
      <c r="H1047" s="21">
        <v>0</v>
      </c>
      <c r="I1047" s="21">
        <v>0</v>
      </c>
      <c r="J1047" s="202">
        <v>0</v>
      </c>
      <c r="K1047" s="44"/>
      <c r="L1047" s="21">
        <v>0</v>
      </c>
      <c r="M1047" s="202">
        <v>0</v>
      </c>
      <c r="N1047" s="21">
        <v>0</v>
      </c>
      <c r="O1047" s="21">
        <v>0</v>
      </c>
      <c r="P1047" s="202">
        <v>0</v>
      </c>
      <c r="Q1047" s="21">
        <v>0</v>
      </c>
      <c r="R1047" s="21">
        <v>0</v>
      </c>
      <c r="S1047" s="202">
        <v>0</v>
      </c>
      <c r="T1047" s="138">
        <v>2</v>
      </c>
    </row>
    <row r="1048" spans="1:20" ht="16.5" customHeight="1" x14ac:dyDescent="0.3">
      <c r="B1048" s="19" t="s">
        <v>1423</v>
      </c>
      <c r="C1048" s="197">
        <v>1.779829767976188E-2</v>
      </c>
      <c r="D1048" s="198"/>
      <c r="E1048" s="197">
        <v>0</v>
      </c>
      <c r="F1048" s="197">
        <v>1.779829767976188E-2</v>
      </c>
      <c r="G1048" s="198"/>
      <c r="H1048" s="197">
        <v>1.5603610578361134E-3</v>
      </c>
      <c r="I1048" s="197">
        <v>1.6237936621925766E-2</v>
      </c>
      <c r="J1048" s="198"/>
      <c r="K1048" s="199"/>
      <c r="L1048" s="197">
        <v>2.508167055996114E-2</v>
      </c>
      <c r="M1048" s="198"/>
      <c r="N1048" s="197">
        <v>0</v>
      </c>
      <c r="O1048" s="197">
        <v>2.508167055996114E-2</v>
      </c>
      <c r="P1048" s="198"/>
      <c r="Q1048" s="197">
        <v>2.8968806134773057E-2</v>
      </c>
      <c r="R1048" s="197">
        <v>-3.8871355748119167E-3</v>
      </c>
      <c r="S1048" s="43"/>
      <c r="T1048" s="138">
        <v>1</v>
      </c>
    </row>
    <row r="1049" spans="1:20" ht="16.5" customHeight="1" x14ac:dyDescent="0.3">
      <c r="C1049" s="53"/>
      <c r="D1049" s="43"/>
      <c r="E1049" s="53"/>
      <c r="F1049" s="53"/>
      <c r="G1049" s="43"/>
      <c r="H1049" s="53"/>
      <c r="I1049" s="53"/>
      <c r="J1049" s="43"/>
      <c r="K1049" s="44"/>
      <c r="L1049" s="53"/>
      <c r="M1049" s="43"/>
      <c r="N1049" s="53"/>
      <c r="O1049" s="53"/>
      <c r="P1049" s="43"/>
      <c r="Q1049" s="53"/>
      <c r="R1049" s="53"/>
      <c r="S1049" s="43"/>
      <c r="T1049" s="138">
        <v>1</v>
      </c>
    </row>
    <row r="1050" spans="1:20" ht="16.5" hidden="1" customHeight="1" x14ac:dyDescent="0.3">
      <c r="A1050" s="19" t="s">
        <v>1313</v>
      </c>
      <c r="B1050" s="19" t="s">
        <v>2446</v>
      </c>
      <c r="C1050" s="196">
        <v>0</v>
      </c>
      <c r="D1050" s="55">
        <v>0</v>
      </c>
      <c r="E1050" s="196">
        <v>0</v>
      </c>
      <c r="F1050" s="196">
        <v>0</v>
      </c>
      <c r="G1050" s="55">
        <v>0</v>
      </c>
      <c r="H1050" s="196">
        <v>0</v>
      </c>
      <c r="I1050" s="196">
        <v>0</v>
      </c>
      <c r="J1050" s="55">
        <v>0</v>
      </c>
      <c r="K1050" s="44"/>
      <c r="L1050" s="196">
        <v>0</v>
      </c>
      <c r="M1050" s="56">
        <v>0</v>
      </c>
      <c r="N1050" s="196">
        <v>0</v>
      </c>
      <c r="O1050" s="196">
        <v>0</v>
      </c>
      <c r="P1050" s="55">
        <v>0</v>
      </c>
      <c r="Q1050" s="196">
        <v>0</v>
      </c>
      <c r="R1050" s="196">
        <v>0</v>
      </c>
      <c r="S1050" s="55">
        <v>0</v>
      </c>
      <c r="T1050" s="138">
        <v>2</v>
      </c>
    </row>
    <row r="1051" spans="1:20" ht="16.5" hidden="1" customHeight="1" x14ac:dyDescent="0.3">
      <c r="A1051" s="19" t="s">
        <v>1424</v>
      </c>
      <c r="B1051" s="19" t="s">
        <v>2447</v>
      </c>
      <c r="C1051" s="21">
        <v>0</v>
      </c>
      <c r="D1051" s="202">
        <v>0</v>
      </c>
      <c r="E1051" s="21">
        <v>0</v>
      </c>
      <c r="F1051" s="21">
        <v>0</v>
      </c>
      <c r="G1051" s="202">
        <v>0</v>
      </c>
      <c r="H1051" s="21">
        <v>0</v>
      </c>
      <c r="I1051" s="21">
        <v>0</v>
      </c>
      <c r="J1051" s="202">
        <v>0</v>
      </c>
      <c r="K1051" s="44"/>
      <c r="L1051" s="21">
        <v>0</v>
      </c>
      <c r="M1051" s="202">
        <v>0</v>
      </c>
      <c r="N1051" s="21">
        <v>0</v>
      </c>
      <c r="O1051" s="21">
        <v>0</v>
      </c>
      <c r="P1051" s="202">
        <v>0</v>
      </c>
      <c r="Q1051" s="21">
        <v>0</v>
      </c>
      <c r="R1051" s="21">
        <v>0</v>
      </c>
      <c r="S1051" s="202">
        <v>0</v>
      </c>
      <c r="T1051" s="138">
        <v>2</v>
      </c>
    </row>
    <row r="1052" spans="1:20" ht="16.5" hidden="1" customHeight="1" x14ac:dyDescent="0.3">
      <c r="A1052" s="19" t="s">
        <v>1425</v>
      </c>
      <c r="B1052" s="19" t="s">
        <v>2448</v>
      </c>
      <c r="C1052" s="21">
        <v>0</v>
      </c>
      <c r="D1052" s="202">
        <v>0</v>
      </c>
      <c r="E1052" s="21">
        <v>0</v>
      </c>
      <c r="F1052" s="21">
        <v>0</v>
      </c>
      <c r="G1052" s="202">
        <v>0</v>
      </c>
      <c r="H1052" s="21">
        <v>0</v>
      </c>
      <c r="I1052" s="21">
        <v>0</v>
      </c>
      <c r="J1052" s="202">
        <v>0</v>
      </c>
      <c r="K1052" s="44"/>
      <c r="L1052" s="21">
        <v>0</v>
      </c>
      <c r="M1052" s="202">
        <v>0</v>
      </c>
      <c r="N1052" s="21">
        <v>0</v>
      </c>
      <c r="O1052" s="21">
        <v>0</v>
      </c>
      <c r="P1052" s="202">
        <v>0</v>
      </c>
      <c r="Q1052" s="21">
        <v>0</v>
      </c>
      <c r="R1052" s="21">
        <v>0</v>
      </c>
      <c r="S1052" s="202">
        <v>0</v>
      </c>
      <c r="T1052" s="138">
        <v>2</v>
      </c>
    </row>
    <row r="1053" spans="1:20" ht="16.5" hidden="1" customHeight="1" x14ac:dyDescent="0.3">
      <c r="A1053" s="19" t="s">
        <v>1426</v>
      </c>
      <c r="B1053" s="19" t="s">
        <v>2449</v>
      </c>
      <c r="C1053" s="21">
        <v>0</v>
      </c>
      <c r="D1053" s="202">
        <v>0</v>
      </c>
      <c r="E1053" s="21">
        <v>0</v>
      </c>
      <c r="F1053" s="21">
        <v>0</v>
      </c>
      <c r="G1053" s="202">
        <v>0</v>
      </c>
      <c r="H1053" s="21">
        <v>0</v>
      </c>
      <c r="I1053" s="21">
        <v>0</v>
      </c>
      <c r="J1053" s="202">
        <v>0</v>
      </c>
      <c r="K1053" s="44"/>
      <c r="L1053" s="21">
        <v>0</v>
      </c>
      <c r="M1053" s="202">
        <v>0</v>
      </c>
      <c r="N1053" s="21">
        <v>0</v>
      </c>
      <c r="O1053" s="21">
        <v>0</v>
      </c>
      <c r="P1053" s="202">
        <v>0</v>
      </c>
      <c r="Q1053" s="21">
        <v>0</v>
      </c>
      <c r="R1053" s="21">
        <v>0</v>
      </c>
      <c r="S1053" s="202">
        <v>0</v>
      </c>
      <c r="T1053" s="138">
        <v>2</v>
      </c>
    </row>
    <row r="1054" spans="1:20" ht="16.5" hidden="1" customHeight="1" x14ac:dyDescent="0.3">
      <c r="B1054" s="19" t="s">
        <v>1427</v>
      </c>
      <c r="C1054" s="197">
        <v>0</v>
      </c>
      <c r="D1054" s="198"/>
      <c r="E1054" s="197">
        <v>0</v>
      </c>
      <c r="F1054" s="197">
        <v>0</v>
      </c>
      <c r="G1054" s="198"/>
      <c r="H1054" s="197">
        <v>0</v>
      </c>
      <c r="I1054" s="197">
        <v>0</v>
      </c>
      <c r="J1054" s="198"/>
      <c r="K1054" s="199"/>
      <c r="L1054" s="197">
        <v>0</v>
      </c>
      <c r="M1054" s="198"/>
      <c r="N1054" s="197">
        <v>0</v>
      </c>
      <c r="O1054" s="197">
        <v>0</v>
      </c>
      <c r="P1054" s="198"/>
      <c r="Q1054" s="197">
        <v>0</v>
      </c>
      <c r="R1054" s="197">
        <v>0</v>
      </c>
      <c r="S1054" s="43"/>
      <c r="T1054" s="138">
        <v>2</v>
      </c>
    </row>
    <row r="1055" spans="1:20" ht="16.5" customHeight="1" x14ac:dyDescent="0.3">
      <c r="C1055" s="37"/>
      <c r="D1055" s="38"/>
      <c r="E1055" s="37"/>
      <c r="F1055" s="37"/>
      <c r="G1055" s="37"/>
      <c r="H1055" s="37"/>
      <c r="I1055" s="37"/>
      <c r="J1055" s="37"/>
      <c r="K1055" s="48"/>
      <c r="L1055" s="37"/>
      <c r="M1055" s="38"/>
      <c r="N1055" s="37"/>
      <c r="O1055" s="37"/>
      <c r="P1055" s="37"/>
      <c r="Q1055" s="37"/>
      <c r="R1055" s="37"/>
      <c r="S1055" s="37"/>
      <c r="T1055" s="138">
        <v>1</v>
      </c>
    </row>
    <row r="1056" spans="1:20" ht="16.5" customHeight="1" x14ac:dyDescent="0.3">
      <c r="F1056" s="20"/>
      <c r="H1056" s="20"/>
      <c r="L1056" s="20"/>
      <c r="O1056" s="20"/>
      <c r="Q1056" s="20"/>
      <c r="R1056" s="20"/>
    </row>
    <row r="1057" spans="6:18" ht="16.5" customHeight="1" x14ac:dyDescent="0.3">
      <c r="F1057" s="20"/>
      <c r="H1057" s="20"/>
      <c r="L1057" s="20"/>
      <c r="O1057" s="20"/>
      <c r="Q1057" s="20"/>
      <c r="R1057" s="20"/>
    </row>
    <row r="1058" spans="6:18" ht="16.5" customHeight="1" x14ac:dyDescent="0.3">
      <c r="F1058" s="20"/>
      <c r="H1058" s="20"/>
      <c r="L1058" s="20"/>
      <c r="O1058" s="20"/>
      <c r="Q1058" s="20"/>
      <c r="R1058" s="20"/>
    </row>
    <row r="1059" spans="6:18" ht="16.5" customHeight="1" x14ac:dyDescent="0.3">
      <c r="F1059" s="20"/>
      <c r="H1059" s="20"/>
      <c r="L1059" s="20"/>
      <c r="O1059" s="20"/>
      <c r="Q1059" s="20"/>
      <c r="R1059" s="20"/>
    </row>
    <row r="1060" spans="6:18" ht="16.5" customHeight="1" x14ac:dyDescent="0.3">
      <c r="F1060" s="20"/>
      <c r="H1060" s="20"/>
      <c r="L1060" s="20"/>
      <c r="O1060" s="20"/>
      <c r="Q1060" s="20"/>
      <c r="R1060" s="20"/>
    </row>
    <row r="1061" spans="6:18" ht="16.5" customHeight="1" x14ac:dyDescent="0.3">
      <c r="F1061" s="20"/>
      <c r="H1061" s="20"/>
      <c r="L1061" s="20"/>
      <c r="O1061" s="20"/>
      <c r="Q1061" s="20"/>
      <c r="R1061" s="20"/>
    </row>
    <row r="1062" spans="6:18" ht="16.5" customHeight="1" x14ac:dyDescent="0.3">
      <c r="F1062" s="20"/>
      <c r="H1062" s="20"/>
      <c r="L1062" s="20"/>
      <c r="O1062" s="20"/>
      <c r="Q1062" s="20"/>
      <c r="R1062" s="20"/>
    </row>
    <row r="1063" spans="6:18" ht="16.5" customHeight="1" x14ac:dyDescent="0.3">
      <c r="F1063" s="20"/>
      <c r="H1063" s="20"/>
      <c r="L1063" s="20"/>
      <c r="O1063" s="20"/>
      <c r="Q1063" s="20"/>
      <c r="R1063" s="20"/>
    </row>
    <row r="1064" spans="6:18" ht="16.5" customHeight="1" x14ac:dyDescent="0.3">
      <c r="F1064" s="20"/>
      <c r="H1064" s="20"/>
      <c r="L1064" s="20"/>
      <c r="O1064" s="20"/>
      <c r="Q1064" s="20"/>
      <c r="R1064" s="20"/>
    </row>
    <row r="1065" spans="6:18" ht="16.5" customHeight="1" x14ac:dyDescent="0.3">
      <c r="F1065" s="20"/>
      <c r="H1065" s="20"/>
      <c r="L1065" s="20"/>
      <c r="O1065" s="20"/>
      <c r="Q1065" s="20"/>
      <c r="R1065" s="20"/>
    </row>
    <row r="1066" spans="6:18" ht="16.5" customHeight="1" x14ac:dyDescent="0.3">
      <c r="F1066" s="20"/>
      <c r="H1066" s="20"/>
      <c r="L1066" s="20"/>
      <c r="O1066" s="20"/>
      <c r="Q1066" s="20"/>
      <c r="R1066" s="20"/>
    </row>
    <row r="1067" spans="6:18" ht="16.5" customHeight="1" x14ac:dyDescent="0.3">
      <c r="F1067" s="20"/>
      <c r="H1067" s="20"/>
      <c r="L1067" s="20"/>
      <c r="O1067" s="20"/>
      <c r="Q1067" s="20"/>
      <c r="R1067" s="20"/>
    </row>
    <row r="1068" spans="6:18" ht="16.5" customHeight="1" x14ac:dyDescent="0.3">
      <c r="F1068" s="20"/>
      <c r="H1068" s="20"/>
      <c r="L1068" s="20"/>
      <c r="O1068" s="20"/>
      <c r="Q1068" s="20"/>
      <c r="R1068" s="20"/>
    </row>
    <row r="1069" spans="6:18" ht="16.5" customHeight="1" x14ac:dyDescent="0.3">
      <c r="F1069" s="20"/>
      <c r="H1069" s="20"/>
      <c r="L1069" s="20"/>
      <c r="O1069" s="20"/>
      <c r="Q1069" s="20"/>
      <c r="R1069" s="20"/>
    </row>
    <row r="1070" spans="6:18" ht="16.5" customHeight="1" x14ac:dyDescent="0.3">
      <c r="F1070" s="20"/>
      <c r="H1070" s="20"/>
      <c r="L1070" s="20"/>
      <c r="O1070" s="20"/>
      <c r="Q1070" s="20"/>
      <c r="R1070" s="20"/>
    </row>
    <row r="1071" spans="6:18" ht="16.5" customHeight="1" x14ac:dyDescent="0.3">
      <c r="F1071" s="20"/>
      <c r="H1071" s="20"/>
      <c r="L1071" s="20"/>
      <c r="O1071" s="20"/>
      <c r="Q1071" s="20"/>
      <c r="R1071" s="20"/>
    </row>
    <row r="1072" spans="6:18" ht="16.5" customHeight="1" x14ac:dyDescent="0.3">
      <c r="F1072" s="20"/>
      <c r="H1072" s="20"/>
      <c r="L1072" s="20"/>
      <c r="O1072" s="20"/>
      <c r="Q1072" s="20"/>
      <c r="R1072" s="20"/>
    </row>
    <row r="1073" spans="6:18" ht="16.5" customHeight="1" x14ac:dyDescent="0.3">
      <c r="F1073" s="20"/>
      <c r="H1073" s="20"/>
      <c r="L1073" s="20"/>
      <c r="O1073" s="20"/>
      <c r="Q1073" s="20"/>
      <c r="R1073" s="20"/>
    </row>
    <row r="1074" spans="6:18" ht="16.5" customHeight="1" x14ac:dyDescent="0.3">
      <c r="F1074" s="20"/>
      <c r="H1074" s="20"/>
      <c r="L1074" s="20"/>
      <c r="O1074" s="20"/>
      <c r="Q1074" s="20"/>
      <c r="R1074" s="20"/>
    </row>
    <row r="1075" spans="6:18" ht="16.5" customHeight="1" x14ac:dyDescent="0.3">
      <c r="F1075" s="20"/>
      <c r="H1075" s="20"/>
      <c r="L1075" s="20"/>
      <c r="O1075" s="20"/>
      <c r="Q1075" s="20"/>
      <c r="R1075" s="20"/>
    </row>
    <row r="1076" spans="6:18" ht="16.5" customHeight="1" x14ac:dyDescent="0.3">
      <c r="F1076" s="20"/>
      <c r="H1076" s="20"/>
      <c r="L1076" s="20"/>
      <c r="O1076" s="20"/>
      <c r="Q1076" s="20"/>
      <c r="R1076" s="20"/>
    </row>
    <row r="1077" spans="6:18" ht="16.5" customHeight="1" x14ac:dyDescent="0.3">
      <c r="F1077" s="20"/>
      <c r="H1077" s="20"/>
      <c r="L1077" s="20"/>
      <c r="O1077" s="20"/>
      <c r="Q1077" s="20"/>
      <c r="R1077" s="20"/>
    </row>
    <row r="1078" spans="6:18" ht="16.5" customHeight="1" x14ac:dyDescent="0.3">
      <c r="F1078" s="20"/>
      <c r="H1078" s="20"/>
      <c r="L1078" s="20"/>
      <c r="O1078" s="20"/>
      <c r="Q1078" s="20"/>
      <c r="R1078" s="20"/>
    </row>
    <row r="1079" spans="6:18" ht="16.5" customHeight="1" x14ac:dyDescent="0.3">
      <c r="F1079" s="20"/>
      <c r="H1079" s="20"/>
      <c r="L1079" s="20"/>
      <c r="O1079" s="20"/>
      <c r="Q1079" s="20"/>
      <c r="R1079" s="20"/>
    </row>
    <row r="1080" spans="6:18" ht="16.5" customHeight="1" x14ac:dyDescent="0.3">
      <c r="F1080" s="20"/>
      <c r="H1080" s="20"/>
      <c r="L1080" s="20"/>
      <c r="O1080" s="20"/>
      <c r="Q1080" s="20"/>
      <c r="R1080" s="20"/>
    </row>
    <row r="1081" spans="6:18" ht="16.5" customHeight="1" x14ac:dyDescent="0.3">
      <c r="F1081" s="20"/>
      <c r="H1081" s="20"/>
      <c r="L1081" s="20"/>
      <c r="O1081" s="20"/>
      <c r="Q1081" s="20"/>
      <c r="R1081" s="20"/>
    </row>
    <row r="1082" spans="6:18" ht="16.5" customHeight="1" x14ac:dyDescent="0.3">
      <c r="F1082" s="20"/>
      <c r="H1082" s="20"/>
      <c r="L1082" s="20"/>
      <c r="O1082" s="20"/>
      <c r="Q1082" s="20"/>
      <c r="R1082" s="20"/>
    </row>
    <row r="1083" spans="6:18" ht="16.5" customHeight="1" x14ac:dyDescent="0.3">
      <c r="F1083" s="20"/>
      <c r="H1083" s="20"/>
      <c r="L1083" s="20"/>
      <c r="O1083" s="20"/>
      <c r="Q1083" s="20"/>
      <c r="R1083" s="20"/>
    </row>
    <row r="1084" spans="6:18" ht="16.5" customHeight="1" x14ac:dyDescent="0.3">
      <c r="F1084" s="20"/>
      <c r="H1084" s="20"/>
      <c r="L1084" s="20"/>
      <c r="O1084" s="20"/>
      <c r="Q1084" s="20"/>
      <c r="R1084" s="20"/>
    </row>
    <row r="1085" spans="6:18" ht="16.5" customHeight="1" x14ac:dyDescent="0.3">
      <c r="F1085" s="20"/>
      <c r="H1085" s="20"/>
      <c r="L1085" s="20"/>
      <c r="O1085" s="20"/>
      <c r="Q1085" s="20"/>
      <c r="R1085" s="20"/>
    </row>
    <row r="1086" spans="6:18" ht="16.5" customHeight="1" x14ac:dyDescent="0.3">
      <c r="F1086" s="20"/>
      <c r="H1086" s="20"/>
      <c r="L1086" s="20"/>
      <c r="O1086" s="20"/>
      <c r="Q1086" s="20"/>
      <c r="R1086" s="20"/>
    </row>
    <row r="1087" spans="6:18" ht="16.5" customHeight="1" x14ac:dyDescent="0.3">
      <c r="F1087" s="20"/>
      <c r="H1087" s="20"/>
      <c r="L1087" s="20"/>
      <c r="O1087" s="20"/>
      <c r="Q1087" s="20"/>
      <c r="R1087" s="20"/>
    </row>
    <row r="1088" spans="6:18" ht="16.5" customHeight="1" x14ac:dyDescent="0.3">
      <c r="F1088" s="20"/>
      <c r="H1088" s="20"/>
      <c r="L1088" s="20"/>
      <c r="O1088" s="20"/>
      <c r="Q1088" s="20"/>
      <c r="R1088" s="20"/>
    </row>
    <row r="1089" spans="6:18" ht="16.5" customHeight="1" x14ac:dyDescent="0.3">
      <c r="F1089" s="20"/>
      <c r="H1089" s="20"/>
      <c r="L1089" s="20"/>
      <c r="O1089" s="20"/>
      <c r="Q1089" s="20"/>
      <c r="R1089" s="20"/>
    </row>
  </sheetData>
  <sheetProtection selectLockedCells="1" selectUnlockedCells="1"/>
  <mergeCells count="2">
    <mergeCell ref="B2:S2"/>
    <mergeCell ref="B3:S3"/>
  </mergeCells>
  <phoneticPr fontId="17" type="noConversion"/>
  <printOptions horizontalCentered="1"/>
  <pageMargins left="0" right="0" top="0.5" bottom="0.25" header="0" footer="0"/>
  <pageSetup scale="58" orientation="landscape" r:id="rId1"/>
  <headerFooter alignWithMargins="0">
    <oddFooter>&amp;L&amp;A&amp;CPage &amp;P of &amp;N&amp;R&amp;T &amp;D</oddFooter>
  </headerFooter>
  <rowBreaks count="13" manualBreakCount="13">
    <brk id="63" max="18" man="1"/>
    <brk id="123" max="18" man="1"/>
    <brk id="232" max="18" man="1"/>
    <brk id="285" max="18" man="1"/>
    <brk id="495" max="18" man="1"/>
    <brk id="529" max="18" man="1"/>
    <brk id="588" max="18" man="1"/>
    <brk id="629" max="18" man="1"/>
    <brk id="794" max="18" man="1"/>
    <brk id="839" max="18" man="1"/>
    <brk id="903" max="18" man="1"/>
    <brk id="934" max="18" man="1"/>
    <brk id="97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5663"/>
  <sheetViews>
    <sheetView tabSelected="1" zoomScale="80" zoomScaleNormal="80" zoomScaleSheetLayoutView="8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6.5" x14ac:dyDescent="0.3"/>
  <cols>
    <col min="1" max="1" width="10.85546875" style="19" customWidth="1"/>
    <col min="2" max="2" width="38.5703125" style="19" customWidth="1"/>
    <col min="3" max="3" width="11.5703125" style="20" customWidth="1"/>
    <col min="4" max="4" width="10.140625" style="148" customWidth="1"/>
    <col min="5" max="5" width="11.5703125" style="63" customWidth="1"/>
    <col min="6" max="6" width="11.28515625" style="19" customWidth="1"/>
    <col min="7" max="7" width="10.140625" style="148" customWidth="1"/>
    <col min="8" max="8" width="11.5703125" style="64" customWidth="1"/>
    <col min="9" max="9" width="11.28515625" style="20" customWidth="1"/>
    <col min="10" max="10" width="10.140625" style="148" customWidth="1"/>
    <col min="11" max="11" width="2" style="19" customWidth="1"/>
    <col min="12" max="12" width="12" style="19" customWidth="1"/>
    <col min="13" max="13" width="10.140625" style="148" customWidth="1"/>
    <col min="14" max="14" width="12" style="63" customWidth="1"/>
    <col min="15" max="15" width="11.5703125" style="19" customWidth="1"/>
    <col min="16" max="16" width="10.140625" style="148" customWidth="1"/>
    <col min="17" max="17" width="12" style="64" customWidth="1"/>
    <col min="18" max="18" width="11.5703125" style="19" customWidth="1"/>
    <col min="19" max="19" width="10.140625" style="148" customWidth="1"/>
    <col min="20" max="20" width="15.28515625" style="134" hidden="1" customWidth="1"/>
    <col min="21" max="21" width="11.42578125" style="134" hidden="1" customWidth="1"/>
    <col min="22" max="22" width="9.140625" style="19"/>
    <col min="23" max="23" width="9.42578125" style="19" bestFit="1" customWidth="1"/>
    <col min="24" max="24" width="10.5703125" style="19" customWidth="1"/>
    <col min="25" max="16384" width="9.140625" style="19"/>
  </cols>
  <sheetData>
    <row r="1" spans="1:23" x14ac:dyDescent="0.3">
      <c r="C1" s="22"/>
      <c r="D1" s="143"/>
      <c r="E1" s="20"/>
      <c r="G1" s="143"/>
      <c r="H1" s="19"/>
      <c r="J1" s="143"/>
      <c r="M1" s="143"/>
      <c r="N1" s="19"/>
      <c r="P1" s="143"/>
      <c r="Q1" s="19"/>
      <c r="R1" s="43"/>
      <c r="S1" s="143"/>
    </row>
    <row r="2" spans="1:23" ht="29.25" x14ac:dyDescent="0.55000000000000004">
      <c r="B2" s="214" t="s">
        <v>913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35"/>
      <c r="U2" s="135"/>
    </row>
    <row r="3" spans="1:23" ht="24.75" customHeight="1" x14ac:dyDescent="0.55000000000000004">
      <c r="B3" s="215" t="s">
        <v>894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135"/>
      <c r="U3" s="135"/>
    </row>
    <row r="4" spans="1:23" ht="25.5" customHeight="1" x14ac:dyDescent="0.35">
      <c r="B4" s="25"/>
      <c r="C4" s="25"/>
      <c r="D4" s="144"/>
      <c r="E4" s="25"/>
      <c r="F4" s="25"/>
      <c r="G4" s="144"/>
      <c r="H4" s="25"/>
      <c r="I4" s="25"/>
      <c r="J4" s="144"/>
      <c r="K4" s="25"/>
      <c r="M4" s="143"/>
      <c r="N4" s="19"/>
      <c r="P4" s="144"/>
      <c r="Q4" s="26"/>
      <c r="R4" s="26"/>
      <c r="S4" s="144"/>
      <c r="T4" s="136"/>
      <c r="U4" s="136"/>
      <c r="V4" s="26"/>
      <c r="W4" s="26"/>
    </row>
    <row r="5" spans="1:23" ht="16.5" customHeight="1" x14ac:dyDescent="0.35">
      <c r="C5" s="27" t="s">
        <v>1739</v>
      </c>
      <c r="D5" s="145"/>
      <c r="E5" s="27"/>
      <c r="F5" s="27"/>
      <c r="G5" s="145"/>
      <c r="H5" s="27"/>
      <c r="I5" s="27"/>
      <c r="J5" s="145"/>
      <c r="K5" s="26"/>
      <c r="L5" s="29" t="s">
        <v>1740</v>
      </c>
      <c r="M5" s="149"/>
      <c r="N5" s="29"/>
      <c r="O5" s="29"/>
      <c r="P5" s="145"/>
      <c r="Q5" s="29"/>
      <c r="R5" s="29"/>
      <c r="S5" s="145"/>
      <c r="T5" s="137"/>
    </row>
    <row r="6" spans="1:23" x14ac:dyDescent="0.3">
      <c r="B6" s="153" t="s">
        <v>1779</v>
      </c>
      <c r="D6" s="146"/>
      <c r="E6" s="31"/>
      <c r="F6" s="32" t="s">
        <v>246</v>
      </c>
      <c r="G6" s="143"/>
      <c r="H6" s="19"/>
      <c r="I6" s="20" t="s">
        <v>243</v>
      </c>
      <c r="J6" s="143"/>
      <c r="M6" s="146" t="s">
        <v>247</v>
      </c>
      <c r="N6" s="19"/>
      <c r="O6" s="31" t="s">
        <v>246</v>
      </c>
      <c r="P6" s="143"/>
      <c r="Q6" s="19"/>
      <c r="R6" s="31" t="s">
        <v>243</v>
      </c>
      <c r="S6" s="143"/>
    </row>
    <row r="7" spans="1:23" ht="17.25" x14ac:dyDescent="0.35">
      <c r="A7" s="19" t="s">
        <v>248</v>
      </c>
      <c r="B7" s="30"/>
      <c r="C7" s="33" t="s">
        <v>249</v>
      </c>
      <c r="D7" s="147" t="s">
        <v>250</v>
      </c>
      <c r="E7" s="34" t="s">
        <v>246</v>
      </c>
      <c r="F7" s="33" t="s">
        <v>251</v>
      </c>
      <c r="G7" s="147" t="s">
        <v>250</v>
      </c>
      <c r="H7" s="34" t="s">
        <v>243</v>
      </c>
      <c r="I7" s="33" t="s">
        <v>251</v>
      </c>
      <c r="J7" s="147" t="s">
        <v>250</v>
      </c>
      <c r="L7" s="33" t="s">
        <v>249</v>
      </c>
      <c r="M7" s="147" t="s">
        <v>250</v>
      </c>
      <c r="N7" s="34" t="s">
        <v>246</v>
      </c>
      <c r="O7" s="33" t="s">
        <v>251</v>
      </c>
      <c r="P7" s="147" t="s">
        <v>250</v>
      </c>
      <c r="Q7" s="34" t="s">
        <v>243</v>
      </c>
      <c r="R7" s="33" t="s">
        <v>251</v>
      </c>
      <c r="S7" s="147" t="s">
        <v>250</v>
      </c>
    </row>
    <row r="8" spans="1:23" x14ac:dyDescent="0.3">
      <c r="B8" s="19" t="s">
        <v>252</v>
      </c>
      <c r="C8" s="21">
        <v>4557</v>
      </c>
      <c r="D8" s="35">
        <v>36.24318850120693</v>
      </c>
      <c r="E8" s="21">
        <v>4557</v>
      </c>
      <c r="F8" s="21">
        <v>0</v>
      </c>
      <c r="G8" s="35">
        <v>37.276936581084044</v>
      </c>
      <c r="H8" s="21">
        <v>4557</v>
      </c>
      <c r="I8" s="21">
        <v>0</v>
      </c>
      <c r="J8" s="35">
        <v>14.036326530612245</v>
      </c>
      <c r="K8" s="36"/>
      <c r="L8" s="21">
        <v>53655</v>
      </c>
      <c r="M8" s="35">
        <v>42.603400801416463</v>
      </c>
      <c r="N8" s="21">
        <v>53655</v>
      </c>
      <c r="O8" s="21">
        <v>0</v>
      </c>
      <c r="P8" s="35">
        <v>44.477532382816143</v>
      </c>
      <c r="Q8" s="21">
        <v>53802</v>
      </c>
      <c r="R8" s="21">
        <v>-147</v>
      </c>
      <c r="S8" s="35">
        <v>20.656846028028699</v>
      </c>
      <c r="T8" s="138">
        <v>1</v>
      </c>
    </row>
    <row r="9" spans="1:23" x14ac:dyDescent="0.3">
      <c r="B9" s="19" t="s">
        <v>870</v>
      </c>
      <c r="C9" s="37">
        <v>1860</v>
      </c>
      <c r="D9" s="38">
        <v>0.40816326530612246</v>
      </c>
      <c r="E9" s="37">
        <v>1928</v>
      </c>
      <c r="F9" s="37">
        <v>-68</v>
      </c>
      <c r="G9" s="38">
        <v>0.42308536317752909</v>
      </c>
      <c r="H9" s="37">
        <v>976</v>
      </c>
      <c r="I9" s="37">
        <v>884</v>
      </c>
      <c r="J9" s="38">
        <v>0.21417599297783629</v>
      </c>
      <c r="K9" s="39"/>
      <c r="L9" s="37">
        <v>25346</v>
      </c>
      <c r="M9" s="38">
        <v>0.47238840741776161</v>
      </c>
      <c r="N9" s="37">
        <v>26434</v>
      </c>
      <c r="O9" s="37">
        <v>-1088</v>
      </c>
      <c r="P9" s="38">
        <v>0.492666107538906</v>
      </c>
      <c r="Q9" s="37">
        <v>13875</v>
      </c>
      <c r="R9" s="37">
        <v>11471</v>
      </c>
      <c r="S9" s="38">
        <v>0.25789004126240661</v>
      </c>
      <c r="T9" s="138">
        <v>1</v>
      </c>
    </row>
    <row r="10" spans="1:23" x14ac:dyDescent="0.3">
      <c r="B10" s="19" t="s">
        <v>1140</v>
      </c>
      <c r="C10" s="37">
        <v>1879</v>
      </c>
      <c r="D10" s="38">
        <v>0.41233267500548604</v>
      </c>
      <c r="E10" s="37">
        <v>1978</v>
      </c>
      <c r="F10" s="37">
        <v>-99</v>
      </c>
      <c r="G10" s="38">
        <v>0.43405749396532806</v>
      </c>
      <c r="H10" s="37">
        <v>976</v>
      </c>
      <c r="I10" s="37">
        <v>903</v>
      </c>
      <c r="J10" s="38">
        <v>0.21417599297783629</v>
      </c>
      <c r="K10" s="39"/>
      <c r="L10" s="37">
        <v>25515</v>
      </c>
      <c r="M10" s="38">
        <v>0.47553816046966729</v>
      </c>
      <c r="N10" s="37">
        <v>26699</v>
      </c>
      <c r="O10" s="37">
        <v>-1184</v>
      </c>
      <c r="P10" s="38">
        <v>0.4976050694250303</v>
      </c>
      <c r="Q10" s="37">
        <v>14018</v>
      </c>
      <c r="R10" s="37">
        <v>11497</v>
      </c>
      <c r="S10" s="38">
        <v>0.26054793502100293</v>
      </c>
      <c r="T10" s="138">
        <v>1</v>
      </c>
    </row>
    <row r="11" spans="1:23" x14ac:dyDescent="0.3">
      <c r="B11" s="19" t="s">
        <v>253</v>
      </c>
      <c r="C11" s="40">
        <v>165160.21</v>
      </c>
      <c r="D11" s="35">
        <v>88.795811827956982</v>
      </c>
      <c r="E11" s="40">
        <v>169871</v>
      </c>
      <c r="F11" s="40">
        <v>-4710.7900000000081</v>
      </c>
      <c r="G11" s="35">
        <v>88.107365145228215</v>
      </c>
      <c r="H11" s="40">
        <v>63963.54</v>
      </c>
      <c r="I11" s="40">
        <v>101196.66999999998</v>
      </c>
      <c r="J11" s="35">
        <v>65.536413934426236</v>
      </c>
      <c r="K11" s="42"/>
      <c r="L11" s="40">
        <v>2285885.4700000002</v>
      </c>
      <c r="M11" s="35">
        <v>90.187227570425321</v>
      </c>
      <c r="N11" s="40">
        <v>2386442</v>
      </c>
      <c r="O11" s="40">
        <v>-100556.5299999998</v>
      </c>
      <c r="P11" s="35">
        <v>90.279261557085576</v>
      </c>
      <c r="Q11" s="40">
        <v>1111379.6300000001</v>
      </c>
      <c r="R11" s="40">
        <v>1174505.8400000001</v>
      </c>
      <c r="S11" s="35">
        <v>80.099432792792797</v>
      </c>
      <c r="T11" s="138">
        <v>1</v>
      </c>
    </row>
    <row r="12" spans="1:23" x14ac:dyDescent="0.3">
      <c r="C12" s="37"/>
      <c r="D12" s="43"/>
      <c r="E12" s="37"/>
      <c r="F12" s="37"/>
      <c r="G12" s="43"/>
      <c r="H12" s="37"/>
      <c r="I12" s="37"/>
      <c r="J12" s="43"/>
      <c r="K12" s="44"/>
      <c r="L12" s="37"/>
      <c r="M12" s="43"/>
      <c r="N12" s="37"/>
      <c r="O12" s="37"/>
      <c r="P12" s="43"/>
      <c r="Q12" s="37"/>
      <c r="R12" s="37"/>
      <c r="S12" s="43"/>
      <c r="T12" s="134">
        <v>1</v>
      </c>
    </row>
    <row r="13" spans="1:23" ht="17.25" x14ac:dyDescent="0.35">
      <c r="B13" s="30" t="s">
        <v>254</v>
      </c>
      <c r="C13" s="37"/>
      <c r="D13" s="43"/>
      <c r="E13" s="37"/>
      <c r="F13" s="37"/>
      <c r="G13" s="43"/>
      <c r="H13" s="37"/>
      <c r="I13" s="37"/>
      <c r="J13" s="43"/>
      <c r="K13" s="44"/>
      <c r="L13" s="37"/>
      <c r="M13" s="43"/>
      <c r="N13" s="37"/>
      <c r="O13" s="37"/>
      <c r="P13" s="43"/>
      <c r="Q13" s="37"/>
      <c r="R13" s="37"/>
      <c r="S13" s="43"/>
      <c r="T13" s="134">
        <v>1</v>
      </c>
    </row>
    <row r="14" spans="1:23" x14ac:dyDescent="0.3">
      <c r="B14" s="19" t="s">
        <v>1781</v>
      </c>
      <c r="C14" s="21">
        <v>165160.21</v>
      </c>
      <c r="D14" s="38">
        <v>0.85051059408573526</v>
      </c>
      <c r="E14" s="21">
        <v>169871</v>
      </c>
      <c r="F14" s="21">
        <v>-4710.7900000000081</v>
      </c>
      <c r="G14" s="38">
        <v>0.90974379297787111</v>
      </c>
      <c r="H14" s="21">
        <v>63963.54</v>
      </c>
      <c r="I14" s="21">
        <v>101196.66999999998</v>
      </c>
      <c r="J14" s="38">
        <v>0.85963972928491761</v>
      </c>
      <c r="K14" s="44"/>
      <c r="L14" s="21">
        <v>2285885.4700000002</v>
      </c>
      <c r="M14" s="38">
        <v>0.8866983639587761</v>
      </c>
      <c r="N14" s="21">
        <v>2386442</v>
      </c>
      <c r="O14" s="21">
        <v>-100556.5299999998</v>
      </c>
      <c r="P14" s="38">
        <v>0.90919003352636396</v>
      </c>
      <c r="Q14" s="21">
        <v>1111379.6300000001</v>
      </c>
      <c r="R14" s="21">
        <v>1174505.8400000001</v>
      </c>
      <c r="S14" s="38">
        <v>0.91312168990915066</v>
      </c>
      <c r="T14" s="138">
        <v>1</v>
      </c>
    </row>
    <row r="15" spans="1:23" x14ac:dyDescent="0.3">
      <c r="B15" s="19" t="s">
        <v>255</v>
      </c>
      <c r="C15" s="21">
        <v>9462.369999999999</v>
      </c>
      <c r="D15" s="38">
        <v>4.8727510882669856E-2</v>
      </c>
      <c r="E15" s="21">
        <v>10096</v>
      </c>
      <c r="F15" s="21">
        <v>-633.63000000000102</v>
      </c>
      <c r="G15" s="38">
        <v>5.4069107345600997E-2</v>
      </c>
      <c r="H15" s="21">
        <v>824.5</v>
      </c>
      <c r="I15" s="21">
        <v>8637.869999999999</v>
      </c>
      <c r="J15" s="38">
        <v>1.1080890094504066E-2</v>
      </c>
      <c r="K15" s="44"/>
      <c r="L15" s="21">
        <v>113677.5</v>
      </c>
      <c r="M15" s="38">
        <v>4.4095670842565771E-2</v>
      </c>
      <c r="N15" s="21">
        <v>125870</v>
      </c>
      <c r="O15" s="21">
        <v>-12192.5</v>
      </c>
      <c r="P15" s="38">
        <v>4.795412983846388E-2</v>
      </c>
      <c r="Q15" s="21">
        <v>42292.02</v>
      </c>
      <c r="R15" s="21">
        <v>71385.48000000001</v>
      </c>
      <c r="S15" s="38">
        <v>3.4747587349672399E-2</v>
      </c>
      <c r="T15" s="138">
        <v>1</v>
      </c>
    </row>
    <row r="16" spans="1:23" x14ac:dyDescent="0.3">
      <c r="B16" s="19" t="s">
        <v>256</v>
      </c>
      <c r="C16" s="21">
        <v>3443.15</v>
      </c>
      <c r="D16" s="38">
        <v>1.7730878109359995E-2</v>
      </c>
      <c r="E16" s="21">
        <v>2951</v>
      </c>
      <c r="F16" s="21">
        <v>492.15000000000009</v>
      </c>
      <c r="G16" s="38">
        <v>1.5804074462843556E-2</v>
      </c>
      <c r="H16" s="21">
        <v>360.3</v>
      </c>
      <c r="I16" s="21">
        <v>3082.85</v>
      </c>
      <c r="J16" s="38">
        <v>4.8422616143721222E-3</v>
      </c>
      <c r="K16" s="44"/>
      <c r="L16" s="21">
        <v>33669.64</v>
      </c>
      <c r="M16" s="38">
        <v>1.3060503290692409E-2</v>
      </c>
      <c r="N16" s="21">
        <v>60707</v>
      </c>
      <c r="O16" s="21">
        <v>-27037.360000000001</v>
      </c>
      <c r="P16" s="38">
        <v>2.312823834196891E-2</v>
      </c>
      <c r="Q16" s="21">
        <v>15612.54</v>
      </c>
      <c r="R16" s="21">
        <v>18057.099999999999</v>
      </c>
      <c r="S16" s="38">
        <v>1.2827434050212177E-2</v>
      </c>
      <c r="T16" s="138">
        <v>1</v>
      </c>
    </row>
    <row r="17" spans="1:20" hidden="1" x14ac:dyDescent="0.3">
      <c r="B17" s="19" t="s">
        <v>257</v>
      </c>
      <c r="C17" s="21">
        <v>0</v>
      </c>
      <c r="D17" s="38">
        <v>0</v>
      </c>
      <c r="E17" s="21">
        <v>0</v>
      </c>
      <c r="F17" s="21">
        <v>0</v>
      </c>
      <c r="G17" s="38">
        <v>0</v>
      </c>
      <c r="H17" s="21">
        <v>0</v>
      </c>
      <c r="I17" s="21">
        <v>0</v>
      </c>
      <c r="J17" s="38">
        <v>0</v>
      </c>
      <c r="K17" s="44"/>
      <c r="L17" s="21">
        <v>0</v>
      </c>
      <c r="M17" s="38">
        <v>0</v>
      </c>
      <c r="N17" s="21">
        <v>0</v>
      </c>
      <c r="O17" s="21">
        <v>0</v>
      </c>
      <c r="P17" s="38">
        <v>0</v>
      </c>
      <c r="Q17" s="21">
        <v>0</v>
      </c>
      <c r="R17" s="21">
        <v>0</v>
      </c>
      <c r="S17" s="38">
        <v>0</v>
      </c>
      <c r="T17" s="138">
        <v>2</v>
      </c>
    </row>
    <row r="18" spans="1:20" hidden="1" x14ac:dyDescent="0.3">
      <c r="B18" s="19" t="s">
        <v>1782</v>
      </c>
      <c r="C18" s="21">
        <v>0</v>
      </c>
      <c r="D18" s="38">
        <v>0</v>
      </c>
      <c r="E18" s="21">
        <v>0</v>
      </c>
      <c r="F18" s="21">
        <v>0</v>
      </c>
      <c r="G18" s="38">
        <v>0</v>
      </c>
      <c r="H18" s="21">
        <v>0</v>
      </c>
      <c r="I18" s="21">
        <v>0</v>
      </c>
      <c r="J18" s="38">
        <v>0</v>
      </c>
      <c r="K18" s="44"/>
      <c r="L18" s="21">
        <v>0</v>
      </c>
      <c r="M18" s="38">
        <v>0</v>
      </c>
      <c r="N18" s="21">
        <v>0</v>
      </c>
      <c r="O18" s="21">
        <v>0</v>
      </c>
      <c r="P18" s="38">
        <v>0</v>
      </c>
      <c r="Q18" s="21">
        <v>0</v>
      </c>
      <c r="R18" s="21">
        <v>0</v>
      </c>
      <c r="S18" s="38">
        <v>0</v>
      </c>
      <c r="T18" s="138">
        <v>2</v>
      </c>
    </row>
    <row r="19" spans="1:20" hidden="1" x14ac:dyDescent="0.3">
      <c r="B19" s="19" t="s">
        <v>1448</v>
      </c>
      <c r="C19" s="21">
        <v>0</v>
      </c>
      <c r="D19" s="38">
        <v>0</v>
      </c>
      <c r="E19" s="21">
        <v>0</v>
      </c>
      <c r="F19" s="21">
        <v>0</v>
      </c>
      <c r="G19" s="38">
        <v>0</v>
      </c>
      <c r="H19" s="21">
        <v>0</v>
      </c>
      <c r="I19" s="21">
        <v>0</v>
      </c>
      <c r="J19" s="38">
        <v>0</v>
      </c>
      <c r="K19" s="44"/>
      <c r="L19" s="21">
        <v>0</v>
      </c>
      <c r="M19" s="38">
        <v>0</v>
      </c>
      <c r="N19" s="21">
        <v>0</v>
      </c>
      <c r="O19" s="21">
        <v>0</v>
      </c>
      <c r="P19" s="38">
        <v>0</v>
      </c>
      <c r="Q19" s="21">
        <v>0</v>
      </c>
      <c r="R19" s="21">
        <v>0</v>
      </c>
      <c r="S19" s="38">
        <v>0</v>
      </c>
      <c r="T19" s="138">
        <v>2</v>
      </c>
    </row>
    <row r="20" spans="1:20" hidden="1" x14ac:dyDescent="0.3">
      <c r="A20" s="19" t="s">
        <v>715</v>
      </c>
      <c r="B20" s="19" t="s">
        <v>1783</v>
      </c>
      <c r="C20" s="21">
        <v>0</v>
      </c>
      <c r="D20" s="38">
        <v>0</v>
      </c>
      <c r="E20" s="21">
        <v>0</v>
      </c>
      <c r="F20" s="21">
        <v>0</v>
      </c>
      <c r="G20" s="38">
        <v>0</v>
      </c>
      <c r="H20" s="21">
        <v>0</v>
      </c>
      <c r="I20" s="21">
        <v>0</v>
      </c>
      <c r="J20" s="38">
        <v>0</v>
      </c>
      <c r="K20" s="44"/>
      <c r="L20" s="21">
        <v>0</v>
      </c>
      <c r="M20" s="38">
        <v>0</v>
      </c>
      <c r="N20" s="21">
        <v>0</v>
      </c>
      <c r="O20" s="21">
        <v>0</v>
      </c>
      <c r="P20" s="38">
        <v>0</v>
      </c>
      <c r="Q20" s="21">
        <v>0</v>
      </c>
      <c r="R20" s="21">
        <v>0</v>
      </c>
      <c r="S20" s="38">
        <v>0</v>
      </c>
      <c r="T20" s="138">
        <v>2</v>
      </c>
    </row>
    <row r="21" spans="1:20" hidden="1" x14ac:dyDescent="0.3">
      <c r="A21" s="19" t="s">
        <v>717</v>
      </c>
      <c r="B21" s="19" t="s">
        <v>1784</v>
      </c>
      <c r="C21" s="21">
        <v>0</v>
      </c>
      <c r="D21" s="38">
        <v>0</v>
      </c>
      <c r="E21" s="21">
        <v>0</v>
      </c>
      <c r="F21" s="21">
        <v>0</v>
      </c>
      <c r="G21" s="38">
        <v>0</v>
      </c>
      <c r="H21" s="21">
        <v>0</v>
      </c>
      <c r="I21" s="21">
        <v>0</v>
      </c>
      <c r="J21" s="38">
        <v>0</v>
      </c>
      <c r="K21" s="44"/>
      <c r="L21" s="21">
        <v>0</v>
      </c>
      <c r="M21" s="38">
        <v>0</v>
      </c>
      <c r="N21" s="21">
        <v>0</v>
      </c>
      <c r="O21" s="21">
        <v>0</v>
      </c>
      <c r="P21" s="38">
        <v>0</v>
      </c>
      <c r="Q21" s="21">
        <v>0</v>
      </c>
      <c r="R21" s="21">
        <v>0</v>
      </c>
      <c r="S21" s="38">
        <v>0</v>
      </c>
      <c r="T21" s="138">
        <v>2</v>
      </c>
    </row>
    <row r="22" spans="1:20" x14ac:dyDescent="0.3">
      <c r="B22" s="19" t="s">
        <v>258</v>
      </c>
      <c r="C22" s="41">
        <v>16123.75</v>
      </c>
      <c r="D22" s="38">
        <v>8.3031016922234926E-2</v>
      </c>
      <c r="E22" s="41">
        <v>3806</v>
      </c>
      <c r="F22" s="41">
        <v>12317.75</v>
      </c>
      <c r="G22" s="38">
        <v>2.0383025213684368E-2</v>
      </c>
      <c r="H22" s="41">
        <v>9259.0399999999991</v>
      </c>
      <c r="I22" s="41">
        <v>6864.7100000000009</v>
      </c>
      <c r="J22" s="38">
        <v>0.12443711900620609</v>
      </c>
      <c r="K22" s="44"/>
      <c r="L22" s="41">
        <v>144741.54999999999</v>
      </c>
      <c r="M22" s="38">
        <v>5.6145461907965745E-2</v>
      </c>
      <c r="N22" s="41">
        <v>51781</v>
      </c>
      <c r="O22" s="41">
        <v>92960.549999999988</v>
      </c>
      <c r="P22" s="38">
        <v>1.972759829320329E-2</v>
      </c>
      <c r="Q22" s="41">
        <v>47836.86</v>
      </c>
      <c r="R22" s="41">
        <v>96904.689999999988</v>
      </c>
      <c r="S22" s="38">
        <v>3.9303288690964625E-2</v>
      </c>
      <c r="T22" s="138">
        <v>1</v>
      </c>
    </row>
    <row r="23" spans="1:20" x14ac:dyDescent="0.3">
      <c r="B23" s="19" t="s">
        <v>259</v>
      </c>
      <c r="C23" s="21">
        <v>194189.47999999998</v>
      </c>
      <c r="D23" s="38">
        <v>1</v>
      </c>
      <c r="E23" s="21">
        <v>186724</v>
      </c>
      <c r="F23" s="21">
        <v>7465.4799999999905</v>
      </c>
      <c r="G23" s="38">
        <v>1</v>
      </c>
      <c r="H23" s="21">
        <v>74407.38</v>
      </c>
      <c r="I23" s="21">
        <v>119782.09999999999</v>
      </c>
      <c r="J23" s="38">
        <v>1</v>
      </c>
      <c r="K23" s="44"/>
      <c r="L23" s="21">
        <v>2577974.16</v>
      </c>
      <c r="M23" s="38">
        <v>1</v>
      </c>
      <c r="N23" s="21">
        <v>2624800</v>
      </c>
      <c r="O23" s="21">
        <v>-46825.839999999793</v>
      </c>
      <c r="P23" s="38">
        <v>1</v>
      </c>
      <c r="Q23" s="21">
        <v>1217121.0500000003</v>
      </c>
      <c r="R23" s="21">
        <v>1360853.1099999999</v>
      </c>
      <c r="S23" s="38">
        <v>1</v>
      </c>
      <c r="T23" s="138">
        <v>1</v>
      </c>
    </row>
    <row r="24" spans="1:20" x14ac:dyDescent="0.3">
      <c r="C24" s="21"/>
      <c r="D24" s="38"/>
      <c r="E24" s="21"/>
      <c r="F24" s="21"/>
      <c r="G24" s="38"/>
      <c r="H24" s="21"/>
      <c r="I24" s="21"/>
      <c r="J24" s="38"/>
      <c r="K24" s="44"/>
      <c r="L24" s="21"/>
      <c r="M24" s="38"/>
      <c r="N24" s="21"/>
      <c r="O24" s="21"/>
      <c r="P24" s="38"/>
      <c r="Q24" s="21"/>
      <c r="R24" s="21"/>
      <c r="S24" s="38"/>
      <c r="T24" s="138">
        <v>1</v>
      </c>
    </row>
    <row r="25" spans="1:20" ht="17.25" x14ac:dyDescent="0.35">
      <c r="B25" s="30" t="s">
        <v>260</v>
      </c>
      <c r="C25" s="21"/>
      <c r="D25" s="38"/>
      <c r="E25" s="21"/>
      <c r="F25" s="21"/>
      <c r="G25" s="38"/>
      <c r="H25" s="21"/>
      <c r="I25" s="21"/>
      <c r="J25" s="38"/>
      <c r="K25" s="44"/>
      <c r="L25" s="21"/>
      <c r="M25" s="38"/>
      <c r="N25" s="21"/>
      <c r="O25" s="21"/>
      <c r="P25" s="38"/>
      <c r="Q25" s="21"/>
      <c r="R25" s="21"/>
      <c r="S25" s="38"/>
      <c r="T25" s="134">
        <v>1</v>
      </c>
    </row>
    <row r="26" spans="1:20" x14ac:dyDescent="0.3">
      <c r="B26" s="19" t="s">
        <v>1781</v>
      </c>
      <c r="C26" s="21">
        <v>72101.66</v>
      </c>
      <c r="D26" s="38">
        <v>0.43655587505004995</v>
      </c>
      <c r="E26" s="21">
        <v>42132</v>
      </c>
      <c r="F26" s="21">
        <v>-29969.660000000003</v>
      </c>
      <c r="G26" s="38">
        <v>0.24802350018543484</v>
      </c>
      <c r="H26" s="21">
        <v>25838.32</v>
      </c>
      <c r="I26" s="21">
        <v>-46263.340000000004</v>
      </c>
      <c r="J26" s="38">
        <v>0.40395387747457379</v>
      </c>
      <c r="K26" s="44"/>
      <c r="L26" s="21">
        <v>700647.14000000013</v>
      </c>
      <c r="M26" s="38">
        <v>0.30651016824565586</v>
      </c>
      <c r="N26" s="21">
        <v>568942</v>
      </c>
      <c r="O26" s="21">
        <v>-131705.14000000013</v>
      </c>
      <c r="P26" s="38">
        <v>0.23840596167851555</v>
      </c>
      <c r="Q26" s="21">
        <v>377938.67</v>
      </c>
      <c r="R26" s="21">
        <v>-322708.47000000015</v>
      </c>
      <c r="S26" s="38">
        <v>0.34006262108654983</v>
      </c>
      <c r="T26" s="138">
        <v>1</v>
      </c>
    </row>
    <row r="27" spans="1:20" x14ac:dyDescent="0.3">
      <c r="B27" s="19" t="s">
        <v>255</v>
      </c>
      <c r="C27" s="21">
        <v>10583.36</v>
      </c>
      <c r="D27" s="38">
        <v>1.1184682061682223</v>
      </c>
      <c r="E27" s="21">
        <v>9376</v>
      </c>
      <c r="F27" s="21">
        <v>-1207.3600000000006</v>
      </c>
      <c r="G27" s="38">
        <v>0.92868462757527737</v>
      </c>
      <c r="H27" s="21">
        <v>351.06999999999994</v>
      </c>
      <c r="I27" s="21">
        <v>-10232.290000000001</v>
      </c>
      <c r="J27" s="38">
        <v>0.4257974530018192</v>
      </c>
      <c r="K27" s="44"/>
      <c r="L27" s="21">
        <v>76130.330000000016</v>
      </c>
      <c r="M27" s="38">
        <v>0.66970447098150487</v>
      </c>
      <c r="N27" s="21">
        <v>93118</v>
      </c>
      <c r="O27" s="21">
        <v>16987.669999999984</v>
      </c>
      <c r="P27" s="38">
        <v>0.73979502661476126</v>
      </c>
      <c r="Q27" s="21">
        <v>65744.759999999995</v>
      </c>
      <c r="R27" s="21">
        <v>-10385.570000000022</v>
      </c>
      <c r="S27" s="38">
        <v>1.5545429137695481</v>
      </c>
      <c r="T27" s="138">
        <v>1</v>
      </c>
    </row>
    <row r="28" spans="1:20" x14ac:dyDescent="0.3">
      <c r="B28" s="19" t="s">
        <v>256</v>
      </c>
      <c r="C28" s="21">
        <v>3438.0199999999995</v>
      </c>
      <c r="D28" s="38">
        <v>0.99851008524171159</v>
      </c>
      <c r="E28" s="21">
        <v>3119</v>
      </c>
      <c r="F28" s="21">
        <v>-319.01999999999953</v>
      </c>
      <c r="G28" s="38">
        <v>1.0569298542866825</v>
      </c>
      <c r="H28" s="21">
        <v>150.22</v>
      </c>
      <c r="I28" s="21">
        <v>-3287.7999999999997</v>
      </c>
      <c r="J28" s="38">
        <v>0.41693033583125172</v>
      </c>
      <c r="K28" s="44"/>
      <c r="L28" s="21">
        <v>29786.22</v>
      </c>
      <c r="M28" s="38">
        <v>0.8846610774573177</v>
      </c>
      <c r="N28" s="21">
        <v>40094</v>
      </c>
      <c r="O28" s="21">
        <v>10307.779999999999</v>
      </c>
      <c r="P28" s="38">
        <v>0.66045101882814172</v>
      </c>
      <c r="Q28" s="21">
        <v>15457.57</v>
      </c>
      <c r="R28" s="21">
        <v>-14328.650000000001</v>
      </c>
      <c r="S28" s="38">
        <v>0.99007400461423956</v>
      </c>
      <c r="T28" s="138">
        <v>1</v>
      </c>
    </row>
    <row r="29" spans="1:20" hidden="1" x14ac:dyDescent="0.3">
      <c r="B29" s="19" t="s">
        <v>257</v>
      </c>
      <c r="C29" s="21">
        <v>0</v>
      </c>
      <c r="D29" s="38" t="s">
        <v>2230</v>
      </c>
      <c r="E29" s="21">
        <v>0</v>
      </c>
      <c r="F29" s="21">
        <v>0</v>
      </c>
      <c r="G29" s="38" t="s">
        <v>2230</v>
      </c>
      <c r="H29" s="21">
        <v>0</v>
      </c>
      <c r="I29" s="21">
        <v>0</v>
      </c>
      <c r="J29" s="38" t="s">
        <v>2230</v>
      </c>
      <c r="K29" s="44"/>
      <c r="L29" s="21">
        <v>0</v>
      </c>
      <c r="M29" s="38" t="s">
        <v>2230</v>
      </c>
      <c r="N29" s="21">
        <v>0</v>
      </c>
      <c r="O29" s="21">
        <v>0</v>
      </c>
      <c r="P29" s="38" t="s">
        <v>2230</v>
      </c>
      <c r="Q29" s="21">
        <v>0</v>
      </c>
      <c r="R29" s="21">
        <v>0</v>
      </c>
      <c r="S29" s="38" t="s">
        <v>2230</v>
      </c>
      <c r="T29" s="138">
        <v>2</v>
      </c>
    </row>
    <row r="30" spans="1:20" hidden="1" x14ac:dyDescent="0.3">
      <c r="B30" s="19" t="s">
        <v>1782</v>
      </c>
      <c r="C30" s="21">
        <v>0</v>
      </c>
      <c r="D30" s="38" t="s">
        <v>2230</v>
      </c>
      <c r="E30" s="21">
        <v>0</v>
      </c>
      <c r="F30" s="21">
        <v>0</v>
      </c>
      <c r="G30" s="38" t="s">
        <v>2230</v>
      </c>
      <c r="H30" s="21">
        <v>0</v>
      </c>
      <c r="I30" s="21">
        <v>0</v>
      </c>
      <c r="J30" s="38" t="s">
        <v>2230</v>
      </c>
      <c r="K30" s="44"/>
      <c r="L30" s="21">
        <v>0</v>
      </c>
      <c r="M30" s="38" t="s">
        <v>2230</v>
      </c>
      <c r="N30" s="21">
        <v>0</v>
      </c>
      <c r="O30" s="21">
        <v>0</v>
      </c>
      <c r="P30" s="38" t="s">
        <v>2230</v>
      </c>
      <c r="Q30" s="21">
        <v>0</v>
      </c>
      <c r="R30" s="21">
        <v>0</v>
      </c>
      <c r="S30" s="38" t="s">
        <v>2230</v>
      </c>
      <c r="T30" s="138">
        <v>2</v>
      </c>
    </row>
    <row r="31" spans="1:20" hidden="1" x14ac:dyDescent="0.3">
      <c r="B31" s="19" t="s">
        <v>1448</v>
      </c>
      <c r="C31" s="21">
        <v>0</v>
      </c>
      <c r="D31" s="38" t="s">
        <v>2230</v>
      </c>
      <c r="E31" s="21">
        <v>0</v>
      </c>
      <c r="F31" s="21">
        <v>0</v>
      </c>
      <c r="G31" s="38" t="s">
        <v>2230</v>
      </c>
      <c r="H31" s="21">
        <v>0</v>
      </c>
      <c r="I31" s="21">
        <v>0</v>
      </c>
      <c r="J31" s="38" t="s">
        <v>2230</v>
      </c>
      <c r="K31" s="44"/>
      <c r="L31" s="21">
        <v>0</v>
      </c>
      <c r="M31" s="38" t="s">
        <v>2230</v>
      </c>
      <c r="N31" s="21">
        <v>0</v>
      </c>
      <c r="O31" s="21">
        <v>0</v>
      </c>
      <c r="P31" s="38" t="s">
        <v>2230</v>
      </c>
      <c r="Q31" s="21">
        <v>0</v>
      </c>
      <c r="R31" s="21">
        <v>0</v>
      </c>
      <c r="S31" s="38" t="s">
        <v>2230</v>
      </c>
      <c r="T31" s="138">
        <v>2</v>
      </c>
    </row>
    <row r="32" spans="1:20" hidden="1" x14ac:dyDescent="0.3">
      <c r="A32" s="19" t="s">
        <v>737</v>
      </c>
      <c r="B32" s="19" t="s">
        <v>1785</v>
      </c>
      <c r="C32" s="21">
        <v>0</v>
      </c>
      <c r="D32" s="38" t="s">
        <v>2230</v>
      </c>
      <c r="E32" s="21">
        <v>0</v>
      </c>
      <c r="F32" s="21">
        <v>0</v>
      </c>
      <c r="G32" s="38" t="s">
        <v>2230</v>
      </c>
      <c r="H32" s="21">
        <v>0</v>
      </c>
      <c r="I32" s="21">
        <v>0</v>
      </c>
      <c r="J32" s="38" t="s">
        <v>2230</v>
      </c>
      <c r="K32" s="44"/>
      <c r="L32" s="21">
        <v>0</v>
      </c>
      <c r="M32" s="38" t="s">
        <v>2230</v>
      </c>
      <c r="N32" s="21">
        <v>0</v>
      </c>
      <c r="O32" s="21">
        <v>0</v>
      </c>
      <c r="P32" s="38" t="s">
        <v>2230</v>
      </c>
      <c r="Q32" s="21">
        <v>0</v>
      </c>
      <c r="R32" s="21">
        <v>0</v>
      </c>
      <c r="S32" s="38" t="s">
        <v>2230</v>
      </c>
      <c r="T32" s="138">
        <v>2</v>
      </c>
    </row>
    <row r="33" spans="1:20" hidden="1" x14ac:dyDescent="0.3">
      <c r="A33" s="19" t="s">
        <v>726</v>
      </c>
      <c r="B33" s="19" t="s">
        <v>1786</v>
      </c>
      <c r="C33" s="21">
        <v>0</v>
      </c>
      <c r="D33" s="38" t="s">
        <v>2230</v>
      </c>
      <c r="E33" s="21">
        <v>0</v>
      </c>
      <c r="F33" s="21">
        <v>0</v>
      </c>
      <c r="G33" s="38" t="s">
        <v>2230</v>
      </c>
      <c r="H33" s="21">
        <v>0</v>
      </c>
      <c r="I33" s="21">
        <v>0</v>
      </c>
      <c r="J33" s="38" t="s">
        <v>2230</v>
      </c>
      <c r="K33" s="44"/>
      <c r="L33" s="21">
        <v>0</v>
      </c>
      <c r="M33" s="38" t="s">
        <v>2230</v>
      </c>
      <c r="N33" s="21">
        <v>0</v>
      </c>
      <c r="O33" s="21">
        <v>0</v>
      </c>
      <c r="P33" s="38" t="s">
        <v>2230</v>
      </c>
      <c r="Q33" s="21">
        <v>0</v>
      </c>
      <c r="R33" s="21">
        <v>0</v>
      </c>
      <c r="S33" s="38" t="s">
        <v>2230</v>
      </c>
      <c r="T33" s="138">
        <v>2</v>
      </c>
    </row>
    <row r="34" spans="1:20" x14ac:dyDescent="0.3">
      <c r="B34" s="19" t="s">
        <v>261</v>
      </c>
      <c r="C34" s="41">
        <v>3295.19</v>
      </c>
      <c r="D34" s="38">
        <v>0.20436871075277155</v>
      </c>
      <c r="E34" s="41">
        <v>1634</v>
      </c>
      <c r="F34" s="41">
        <v>-1661.19</v>
      </c>
      <c r="G34" s="38">
        <v>0.42932212296374145</v>
      </c>
      <c r="H34" s="41">
        <v>891.22</v>
      </c>
      <c r="I34" s="41">
        <v>-2403.9700000000003</v>
      </c>
      <c r="J34" s="38">
        <v>9.6254039295650531E-2</v>
      </c>
      <c r="K34" s="44"/>
      <c r="L34" s="41">
        <v>35209.629999999997</v>
      </c>
      <c r="M34" s="38">
        <v>0.24325862200591331</v>
      </c>
      <c r="N34" s="41">
        <v>22044</v>
      </c>
      <c r="O34" s="41">
        <v>-13165.629999999997</v>
      </c>
      <c r="P34" s="38">
        <v>0.42571599621482781</v>
      </c>
      <c r="Q34" s="41">
        <v>16058.539999999999</v>
      </c>
      <c r="R34" s="41">
        <v>-19151.089999999997</v>
      </c>
      <c r="S34" s="38">
        <v>0.33569385616029146</v>
      </c>
      <c r="T34" s="138">
        <v>1</v>
      </c>
    </row>
    <row r="35" spans="1:20" x14ac:dyDescent="0.3">
      <c r="B35" s="19" t="s">
        <v>262</v>
      </c>
      <c r="C35" s="21">
        <v>89418.23000000001</v>
      </c>
      <c r="D35" s="38">
        <v>0.46046897082169447</v>
      </c>
      <c r="E35" s="21">
        <v>56261</v>
      </c>
      <c r="F35" s="21">
        <v>-33157.230000000003</v>
      </c>
      <c r="G35" s="38">
        <v>0.3013056704012339</v>
      </c>
      <c r="H35" s="21">
        <v>27230.83</v>
      </c>
      <c r="I35" s="21">
        <v>-62187.400000000009</v>
      </c>
      <c r="J35" s="38">
        <v>0.36596947775879218</v>
      </c>
      <c r="K35" s="44"/>
      <c r="L35" s="21">
        <v>841773.32000000018</v>
      </c>
      <c r="M35" s="38">
        <v>0.32652511924324334</v>
      </c>
      <c r="N35" s="21">
        <v>724198</v>
      </c>
      <c r="O35" s="21">
        <v>-117575.32000000015</v>
      </c>
      <c r="P35" s="38">
        <v>0.27590597378847914</v>
      </c>
      <c r="Q35" s="21">
        <v>475199.54</v>
      </c>
      <c r="R35" s="21">
        <v>-366573.7800000002</v>
      </c>
      <c r="S35" s="38">
        <v>0.39042915246597687</v>
      </c>
      <c r="T35" s="138">
        <v>1</v>
      </c>
    </row>
    <row r="36" spans="1:20" x14ac:dyDescent="0.3">
      <c r="C36" s="41"/>
      <c r="D36" s="43"/>
      <c r="E36" s="41"/>
      <c r="F36" s="41"/>
      <c r="G36" s="43"/>
      <c r="H36" s="41"/>
      <c r="I36" s="41"/>
      <c r="J36" s="43"/>
      <c r="K36" s="44"/>
      <c r="L36" s="41"/>
      <c r="M36" s="43"/>
      <c r="N36" s="41"/>
      <c r="O36" s="41"/>
      <c r="P36" s="43"/>
      <c r="Q36" s="41"/>
      <c r="R36" s="41"/>
      <c r="S36" s="43"/>
      <c r="T36" s="134">
        <v>1</v>
      </c>
    </row>
    <row r="37" spans="1:20" x14ac:dyDescent="0.3">
      <c r="B37" s="19" t="s">
        <v>263</v>
      </c>
      <c r="C37" s="45">
        <v>104771.24999999997</v>
      </c>
      <c r="D37" s="38">
        <v>0.53953102917830553</v>
      </c>
      <c r="E37" s="45">
        <v>130463</v>
      </c>
      <c r="F37" s="45">
        <v>-25691.750000000029</v>
      </c>
      <c r="G37" s="38">
        <v>0.6986943295987661</v>
      </c>
      <c r="H37" s="45">
        <v>47176.55</v>
      </c>
      <c r="I37" s="45">
        <v>57594.699999999968</v>
      </c>
      <c r="J37" s="38">
        <v>0.63403052224120782</v>
      </c>
      <c r="K37" s="44"/>
      <c r="L37" s="45">
        <v>1736200.8399999999</v>
      </c>
      <c r="M37" s="38">
        <v>0.67347488075675654</v>
      </c>
      <c r="N37" s="45">
        <v>1900602</v>
      </c>
      <c r="O37" s="45">
        <v>-164401.16000000015</v>
      </c>
      <c r="P37" s="38">
        <v>0.72409402621152086</v>
      </c>
      <c r="Q37" s="45">
        <v>741921.51000000024</v>
      </c>
      <c r="R37" s="45">
        <v>994279.32999999961</v>
      </c>
      <c r="S37" s="38">
        <v>0.60957084753402302</v>
      </c>
      <c r="T37" s="138">
        <v>1</v>
      </c>
    </row>
    <row r="38" spans="1:20" x14ac:dyDescent="0.3">
      <c r="C38" s="21"/>
      <c r="D38" s="43"/>
      <c r="E38" s="21"/>
      <c r="F38" s="21"/>
      <c r="G38" s="43"/>
      <c r="H38" s="21"/>
      <c r="I38" s="21"/>
      <c r="J38" s="43"/>
      <c r="K38" s="44"/>
      <c r="L38" s="21"/>
      <c r="M38" s="43"/>
      <c r="N38" s="21"/>
      <c r="O38" s="21"/>
      <c r="P38" s="43"/>
      <c r="Q38" s="21"/>
      <c r="R38" s="21"/>
      <c r="S38" s="43"/>
      <c r="T38" s="134">
        <v>1</v>
      </c>
    </row>
    <row r="39" spans="1:20" ht="17.25" x14ac:dyDescent="0.35">
      <c r="B39" s="30" t="s">
        <v>264</v>
      </c>
      <c r="C39" s="21"/>
      <c r="D39" s="43"/>
      <c r="E39" s="21"/>
      <c r="F39" s="21"/>
      <c r="G39" s="43"/>
      <c r="H39" s="21"/>
      <c r="I39" s="21"/>
      <c r="J39" s="43"/>
      <c r="K39" s="44"/>
      <c r="L39" s="21"/>
      <c r="M39" s="43"/>
      <c r="N39" s="21"/>
      <c r="O39" s="21"/>
      <c r="P39" s="43"/>
      <c r="Q39" s="21"/>
      <c r="R39" s="21"/>
      <c r="S39" s="43"/>
      <c r="T39" s="134">
        <v>1</v>
      </c>
    </row>
    <row r="40" spans="1:20" x14ac:dyDescent="0.3">
      <c r="B40" s="19" t="s">
        <v>265</v>
      </c>
      <c r="C40" s="21">
        <v>28104.409999999996</v>
      </c>
      <c r="D40" s="38">
        <v>0.14472673802926914</v>
      </c>
      <c r="E40" s="21">
        <v>25802</v>
      </c>
      <c r="F40" s="21">
        <v>-2302.4099999999962</v>
      </c>
      <c r="G40" s="38">
        <v>0.13818255821426276</v>
      </c>
      <c r="H40" s="21">
        <v>20135.580000000002</v>
      </c>
      <c r="I40" s="21">
        <v>-7968.8299999999945</v>
      </c>
      <c r="J40" s="38">
        <v>0.27061267309774917</v>
      </c>
      <c r="K40" s="44"/>
      <c r="L40" s="21">
        <v>305349.88</v>
      </c>
      <c r="M40" s="38">
        <v>0.11844567130959915</v>
      </c>
      <c r="N40" s="21">
        <v>294152</v>
      </c>
      <c r="O40" s="21">
        <v>-11197.880000000005</v>
      </c>
      <c r="P40" s="38">
        <v>0.11206644315757391</v>
      </c>
      <c r="Q40" s="21">
        <v>201968.82</v>
      </c>
      <c r="R40" s="21">
        <v>-103381.06</v>
      </c>
      <c r="S40" s="38">
        <v>0.16593979703169209</v>
      </c>
      <c r="T40" s="138">
        <v>1</v>
      </c>
    </row>
    <row r="41" spans="1:20" ht="16.5" customHeight="1" x14ac:dyDescent="0.3">
      <c r="B41" s="19" t="s">
        <v>1298</v>
      </c>
      <c r="C41" s="21">
        <v>4035.55</v>
      </c>
      <c r="D41" s="38">
        <v>2.0781506804591066E-2</v>
      </c>
      <c r="E41" s="21">
        <v>4606</v>
      </c>
      <c r="F41" s="21">
        <v>570.44999999999982</v>
      </c>
      <c r="G41" s="38">
        <v>2.4667423577044194E-2</v>
      </c>
      <c r="H41" s="21">
        <v>4442.0600000000004</v>
      </c>
      <c r="I41" s="21">
        <v>406.51000000000022</v>
      </c>
      <c r="J41" s="38">
        <v>5.9699185752811079E-2</v>
      </c>
      <c r="K41" s="44"/>
      <c r="L41" s="21">
        <v>52556.33</v>
      </c>
      <c r="M41" s="38">
        <v>2.0386678352121265E-2</v>
      </c>
      <c r="N41" s="21">
        <v>55272</v>
      </c>
      <c r="O41" s="21">
        <v>2715.6699999999983</v>
      </c>
      <c r="P41" s="38">
        <v>2.1057604388905821E-2</v>
      </c>
      <c r="Q41" s="21">
        <v>58087.329999999994</v>
      </c>
      <c r="R41" s="21">
        <v>5530.9999999999927</v>
      </c>
      <c r="S41" s="38">
        <v>4.7725187235895708E-2</v>
      </c>
      <c r="T41" s="138">
        <v>1</v>
      </c>
    </row>
    <row r="42" spans="1:20" x14ac:dyDescent="0.3">
      <c r="B42" s="19" t="s">
        <v>266</v>
      </c>
      <c r="C42" s="21">
        <v>14067.66</v>
      </c>
      <c r="D42" s="38">
        <v>7.2442956230172717E-2</v>
      </c>
      <c r="E42" s="21">
        <v>9076</v>
      </c>
      <c r="F42" s="21">
        <v>-4991.66</v>
      </c>
      <c r="G42" s="38">
        <v>4.8606499432317214E-2</v>
      </c>
      <c r="H42" s="21">
        <v>1275.8000000000002</v>
      </c>
      <c r="I42" s="21">
        <v>-12791.86</v>
      </c>
      <c r="J42" s="38">
        <v>1.7146148675037342E-2</v>
      </c>
      <c r="K42" s="44"/>
      <c r="L42" s="21">
        <v>99178.12</v>
      </c>
      <c r="M42" s="38">
        <v>3.8471339836858562E-2</v>
      </c>
      <c r="N42" s="21">
        <v>120594</v>
      </c>
      <c r="O42" s="21">
        <v>21415.880000000005</v>
      </c>
      <c r="P42" s="38">
        <v>4.5944071929289849E-2</v>
      </c>
      <c r="Q42" s="21">
        <v>91786.59</v>
      </c>
      <c r="R42" s="21">
        <v>-7391.5299999999988</v>
      </c>
      <c r="S42" s="38">
        <v>7.5412868752865611E-2</v>
      </c>
      <c r="T42" s="138">
        <v>1</v>
      </c>
    </row>
    <row r="43" spans="1:20" x14ac:dyDescent="0.3">
      <c r="B43" s="19" t="s">
        <v>267</v>
      </c>
      <c r="C43" s="21">
        <v>24218.770000000004</v>
      </c>
      <c r="D43" s="38">
        <v>0.14663804314610648</v>
      </c>
      <c r="E43" s="21">
        <v>22593</v>
      </c>
      <c r="F43" s="21">
        <v>-1625.7700000000041</v>
      </c>
      <c r="G43" s="38">
        <v>0.13300092423073981</v>
      </c>
      <c r="H43" s="21">
        <v>12017.84</v>
      </c>
      <c r="I43" s="21">
        <v>-12200.930000000004</v>
      </c>
      <c r="J43" s="38">
        <v>0.1878857861838166</v>
      </c>
      <c r="K43" s="44"/>
      <c r="L43" s="21">
        <v>290996.90000000002</v>
      </c>
      <c r="M43" s="38">
        <v>0.12730160973462945</v>
      </c>
      <c r="N43" s="21">
        <v>317399</v>
      </c>
      <c r="O43" s="21">
        <v>26402.099999999977</v>
      </c>
      <c r="P43" s="38">
        <v>0.13300092774096334</v>
      </c>
      <c r="Q43" s="21">
        <v>174778.52000000002</v>
      </c>
      <c r="R43" s="21">
        <v>-116218.38</v>
      </c>
      <c r="S43" s="38">
        <v>0.15726266280406812</v>
      </c>
      <c r="T43" s="138">
        <v>1</v>
      </c>
    </row>
    <row r="44" spans="1:20" x14ac:dyDescent="0.3">
      <c r="B44" s="19" t="s">
        <v>268</v>
      </c>
      <c r="C44" s="21">
        <v>17414.82</v>
      </c>
      <c r="D44" s="38">
        <v>8.9679523319182899E-2</v>
      </c>
      <c r="E44" s="21">
        <v>12009</v>
      </c>
      <c r="F44" s="21">
        <v>-5405.82</v>
      </c>
      <c r="G44" s="38">
        <v>6.4314174931985171E-2</v>
      </c>
      <c r="H44" s="21">
        <v>16547.96</v>
      </c>
      <c r="I44" s="21">
        <v>-866.86000000000058</v>
      </c>
      <c r="J44" s="38">
        <v>0.22239675688083627</v>
      </c>
      <c r="K44" s="44"/>
      <c r="L44" s="21">
        <v>183856.81</v>
      </c>
      <c r="M44" s="38">
        <v>7.1318329272935771E-2</v>
      </c>
      <c r="N44" s="21">
        <v>160070</v>
      </c>
      <c r="O44" s="21">
        <v>-23786.809999999998</v>
      </c>
      <c r="P44" s="38">
        <v>6.0983693995733008E-2</v>
      </c>
      <c r="Q44" s="21">
        <v>182240.76</v>
      </c>
      <c r="R44" s="21">
        <v>-1616.0499999999884</v>
      </c>
      <c r="S44" s="38">
        <v>0.1497310066241973</v>
      </c>
      <c r="T44" s="138">
        <v>1</v>
      </c>
    </row>
    <row r="45" spans="1:20" x14ac:dyDescent="0.3">
      <c r="B45" s="19" t="s">
        <v>269</v>
      </c>
      <c r="C45" s="41">
        <v>12754.329999999998</v>
      </c>
      <c r="D45" s="38">
        <v>6.5679819524723987E-2</v>
      </c>
      <c r="E45" s="41">
        <v>13964</v>
      </c>
      <c r="F45" s="41">
        <v>1209.6700000000019</v>
      </c>
      <c r="G45" s="38">
        <v>7.4784173432445755E-2</v>
      </c>
      <c r="H45" s="41">
        <v>12440.329999999998</v>
      </c>
      <c r="I45" s="41">
        <v>-314</v>
      </c>
      <c r="J45" s="38">
        <v>0.1671921521763029</v>
      </c>
      <c r="K45" s="44"/>
      <c r="L45" s="41">
        <v>127587.66</v>
      </c>
      <c r="M45" s="38">
        <v>4.9491442536413938E-2</v>
      </c>
      <c r="N45" s="41">
        <v>187046</v>
      </c>
      <c r="O45" s="41">
        <v>59458.34</v>
      </c>
      <c r="P45" s="38">
        <v>7.1261048460835114E-2</v>
      </c>
      <c r="Q45" s="41">
        <v>172852.06</v>
      </c>
      <c r="R45" s="41">
        <v>45264.399999999994</v>
      </c>
      <c r="S45" s="38">
        <v>0.14201714776028232</v>
      </c>
      <c r="T45" s="138">
        <v>1</v>
      </c>
    </row>
    <row r="46" spans="1:20" x14ac:dyDescent="0.3">
      <c r="B46" s="19" t="s">
        <v>270</v>
      </c>
      <c r="C46" s="21">
        <v>100595.54</v>
      </c>
      <c r="D46" s="38">
        <v>0.5180277530997045</v>
      </c>
      <c r="E46" s="21">
        <v>88050</v>
      </c>
      <c r="F46" s="21">
        <v>-12545.539999999994</v>
      </c>
      <c r="G46" s="38">
        <v>0.47155159486729076</v>
      </c>
      <c r="H46" s="21">
        <v>66859.569999999992</v>
      </c>
      <c r="I46" s="21">
        <v>-33735.97</v>
      </c>
      <c r="J46" s="38">
        <v>0.89856100295427666</v>
      </c>
      <c r="K46" s="44"/>
      <c r="L46" s="21">
        <v>1059525.7</v>
      </c>
      <c r="M46" s="38">
        <v>0.41099159038894317</v>
      </c>
      <c r="N46" s="21">
        <v>1134533</v>
      </c>
      <c r="O46" s="21">
        <v>75007.299999999974</v>
      </c>
      <c r="P46" s="38">
        <v>0.43223597988418166</v>
      </c>
      <c r="Q46" s="21">
        <v>881714.08000000007</v>
      </c>
      <c r="R46" s="21">
        <v>-177811.61999999988</v>
      </c>
      <c r="S46" s="38">
        <v>0.72442595582419667</v>
      </c>
      <c r="T46" s="138">
        <v>1</v>
      </c>
    </row>
    <row r="47" spans="1:20" x14ac:dyDescent="0.3">
      <c r="C47" s="41"/>
      <c r="D47" s="43"/>
      <c r="E47" s="41"/>
      <c r="F47" s="41"/>
      <c r="G47" s="38"/>
      <c r="H47" s="41"/>
      <c r="I47" s="41"/>
      <c r="J47" s="38"/>
      <c r="K47" s="44"/>
      <c r="L47" s="41"/>
      <c r="M47" s="43"/>
      <c r="N47" s="41"/>
      <c r="O47" s="41"/>
      <c r="P47" s="43"/>
      <c r="Q47" s="41"/>
      <c r="R47" s="41"/>
      <c r="S47" s="38"/>
      <c r="T47" s="138">
        <v>1</v>
      </c>
    </row>
    <row r="48" spans="1:20" x14ac:dyDescent="0.3">
      <c r="B48" s="19" t="s">
        <v>271</v>
      </c>
      <c r="C48" s="45">
        <v>4175.7099999999773</v>
      </c>
      <c r="D48" s="38">
        <v>2.1503276078601054E-2</v>
      </c>
      <c r="E48" s="45">
        <v>42413</v>
      </c>
      <c r="F48" s="45">
        <v>-38237.290000000023</v>
      </c>
      <c r="G48" s="38">
        <v>0.22714273473147534</v>
      </c>
      <c r="H48" s="45">
        <v>-19683.01999999999</v>
      </c>
      <c r="I48" s="45">
        <v>23858.729999999967</v>
      </c>
      <c r="J48" s="38">
        <v>-0.26453048071306889</v>
      </c>
      <c r="K48" s="44"/>
      <c r="L48" s="45">
        <v>676675.1399999999</v>
      </c>
      <c r="M48" s="38">
        <v>0.26248329036781343</v>
      </c>
      <c r="N48" s="45">
        <v>766069</v>
      </c>
      <c r="O48" s="45">
        <v>-89393.860000000102</v>
      </c>
      <c r="P48" s="38">
        <v>0.29185804632733925</v>
      </c>
      <c r="Q48" s="45">
        <v>-139792.56999999983</v>
      </c>
      <c r="R48" s="45">
        <v>816467.70999999973</v>
      </c>
      <c r="S48" s="38">
        <v>-0.1148551082901736</v>
      </c>
      <c r="T48" s="138">
        <v>1</v>
      </c>
    </row>
    <row r="49" spans="1:21" x14ac:dyDescent="0.3">
      <c r="C49" s="21"/>
      <c r="D49" s="43"/>
      <c r="E49" s="21"/>
      <c r="F49" s="21"/>
      <c r="G49" s="38"/>
      <c r="H49" s="21"/>
      <c r="I49" s="21"/>
      <c r="J49" s="38"/>
      <c r="K49" s="44"/>
      <c r="L49" s="21"/>
      <c r="M49" s="43"/>
      <c r="N49" s="21"/>
      <c r="O49" s="21"/>
      <c r="P49" s="43"/>
      <c r="Q49" s="21"/>
      <c r="R49" s="21"/>
      <c r="S49" s="43"/>
      <c r="T49" s="134">
        <v>1</v>
      </c>
    </row>
    <row r="50" spans="1:21" ht="17.25" x14ac:dyDescent="0.35">
      <c r="B50" s="30" t="s">
        <v>261</v>
      </c>
      <c r="C50" s="21"/>
      <c r="D50" s="43"/>
      <c r="E50" s="21"/>
      <c r="F50" s="21"/>
      <c r="G50" s="38"/>
      <c r="H50" s="21"/>
      <c r="I50" s="21"/>
      <c r="J50" s="38"/>
      <c r="K50" s="44"/>
      <c r="L50" s="21"/>
      <c r="M50" s="43"/>
      <c r="N50" s="21"/>
      <c r="O50" s="21"/>
      <c r="P50" s="43"/>
      <c r="Q50" s="21"/>
      <c r="R50" s="21"/>
      <c r="S50" s="43"/>
      <c r="T50" s="134">
        <v>1</v>
      </c>
    </row>
    <row r="51" spans="1:21" x14ac:dyDescent="0.3">
      <c r="B51" s="19" t="s">
        <v>272</v>
      </c>
      <c r="C51" s="21">
        <v>7389.68</v>
      </c>
      <c r="D51" s="38">
        <v>3.8053966672138992E-2</v>
      </c>
      <c r="E51" s="21">
        <v>10000</v>
      </c>
      <c r="F51" s="21">
        <v>2610.3199999999997</v>
      </c>
      <c r="G51" s="38">
        <v>5.3554979541997817E-2</v>
      </c>
      <c r="H51" s="21">
        <v>10000</v>
      </c>
      <c r="I51" s="21">
        <v>2610.3199999999997</v>
      </c>
      <c r="J51" s="46">
        <v>0.13439527100672002</v>
      </c>
      <c r="K51" s="44"/>
      <c r="L51" s="21">
        <v>129148.18</v>
      </c>
      <c r="M51" s="38">
        <v>5.0096770558786356E-2</v>
      </c>
      <c r="N51" s="21">
        <v>139716</v>
      </c>
      <c r="O51" s="21">
        <v>10567.820000000007</v>
      </c>
      <c r="P51" s="38">
        <v>5.3229198415117342E-2</v>
      </c>
      <c r="Q51" s="21">
        <v>121757.17</v>
      </c>
      <c r="R51" s="21">
        <v>-7391.0099999999948</v>
      </c>
      <c r="S51" s="46">
        <v>0.10003702589812244</v>
      </c>
      <c r="T51" s="138">
        <v>1</v>
      </c>
    </row>
    <row r="52" spans="1:21" hidden="1" x14ac:dyDescent="0.3">
      <c r="A52" s="19" t="s">
        <v>1091</v>
      </c>
      <c r="B52" s="19" t="s">
        <v>1787</v>
      </c>
      <c r="C52" s="21">
        <v>0</v>
      </c>
      <c r="D52" s="38">
        <v>0</v>
      </c>
      <c r="E52" s="21">
        <v>0</v>
      </c>
      <c r="F52" s="21">
        <v>0</v>
      </c>
      <c r="G52" s="38">
        <v>0</v>
      </c>
      <c r="H52" s="21">
        <v>0</v>
      </c>
      <c r="I52" s="21">
        <v>0</v>
      </c>
      <c r="J52" s="38">
        <v>0</v>
      </c>
      <c r="K52" s="44"/>
      <c r="L52" s="21">
        <v>0</v>
      </c>
      <c r="M52" s="38">
        <v>0</v>
      </c>
      <c r="N52" s="21">
        <v>0</v>
      </c>
      <c r="O52" s="21">
        <v>0</v>
      </c>
      <c r="P52" s="38">
        <v>0</v>
      </c>
      <c r="Q52" s="21">
        <v>0</v>
      </c>
      <c r="R52" s="21">
        <v>0</v>
      </c>
      <c r="S52" s="38">
        <v>0</v>
      </c>
      <c r="T52" s="138">
        <v>2</v>
      </c>
    </row>
    <row r="53" spans="1:21" hidden="1" x14ac:dyDescent="0.3">
      <c r="B53" s="19" t="s">
        <v>273</v>
      </c>
      <c r="C53" s="21">
        <v>0</v>
      </c>
      <c r="D53" s="38">
        <v>0</v>
      </c>
      <c r="E53" s="21">
        <v>0</v>
      </c>
      <c r="F53" s="21">
        <v>0</v>
      </c>
      <c r="G53" s="38">
        <v>0</v>
      </c>
      <c r="H53" s="21">
        <v>0</v>
      </c>
      <c r="I53" s="21">
        <v>0</v>
      </c>
      <c r="J53" s="46">
        <v>0</v>
      </c>
      <c r="K53" s="44"/>
      <c r="L53" s="21">
        <v>0</v>
      </c>
      <c r="M53" s="38">
        <v>0</v>
      </c>
      <c r="N53" s="21">
        <v>0</v>
      </c>
      <c r="O53" s="21">
        <v>0</v>
      </c>
      <c r="P53" s="38">
        <v>0</v>
      </c>
      <c r="Q53" s="21">
        <v>0</v>
      </c>
      <c r="R53" s="21">
        <v>0</v>
      </c>
      <c r="S53" s="46">
        <v>0</v>
      </c>
      <c r="T53" s="138">
        <v>2</v>
      </c>
    </row>
    <row r="54" spans="1:21" x14ac:dyDescent="0.3">
      <c r="B54" s="19" t="s">
        <v>274</v>
      </c>
      <c r="C54" s="21">
        <v>5210.08</v>
      </c>
      <c r="D54" s="38">
        <v>2.6829877705012654E-2</v>
      </c>
      <c r="E54" s="21">
        <v>4553</v>
      </c>
      <c r="F54" s="21">
        <v>-657.07999999999993</v>
      </c>
      <c r="G54" s="38">
        <v>2.4383582185471604E-2</v>
      </c>
      <c r="H54" s="21">
        <v>4908.2299999999996</v>
      </c>
      <c r="I54" s="21">
        <v>-301.85000000000036</v>
      </c>
      <c r="J54" s="46">
        <v>6.5964290101331341E-2</v>
      </c>
      <c r="K54" s="44"/>
      <c r="L54" s="21">
        <v>61148.439999999988</v>
      </c>
      <c r="M54" s="38">
        <v>2.3719570563888036E-2</v>
      </c>
      <c r="N54" s="21">
        <v>54636</v>
      </c>
      <c r="O54" s="21">
        <v>-6512.4399999999878</v>
      </c>
      <c r="P54" s="38">
        <v>2.081530021334959E-2</v>
      </c>
      <c r="Q54" s="21">
        <v>53569.86</v>
      </c>
      <c r="R54" s="21">
        <v>-7578.5799999999872</v>
      </c>
      <c r="S54" s="46">
        <v>4.4013584351367506E-2</v>
      </c>
      <c r="T54" s="138">
        <v>1</v>
      </c>
    </row>
    <row r="55" spans="1:21" hidden="1" x14ac:dyDescent="0.3">
      <c r="B55" s="19" t="s">
        <v>1209</v>
      </c>
      <c r="C55" s="21">
        <v>0</v>
      </c>
      <c r="D55" s="38">
        <v>0</v>
      </c>
      <c r="E55" s="21">
        <v>0</v>
      </c>
      <c r="F55" s="21">
        <v>0</v>
      </c>
      <c r="G55" s="38">
        <v>0</v>
      </c>
      <c r="H55" s="21">
        <v>0</v>
      </c>
      <c r="I55" s="21">
        <v>0</v>
      </c>
      <c r="J55" s="46">
        <v>0</v>
      </c>
      <c r="K55" s="44"/>
      <c r="L55" s="21">
        <v>0</v>
      </c>
      <c r="M55" s="38">
        <v>0</v>
      </c>
      <c r="N55" s="21">
        <v>0</v>
      </c>
      <c r="O55" s="21">
        <v>0</v>
      </c>
      <c r="P55" s="38">
        <v>0</v>
      </c>
      <c r="Q55" s="21">
        <v>0</v>
      </c>
      <c r="R55" s="21">
        <v>0</v>
      </c>
      <c r="S55" s="46">
        <v>0</v>
      </c>
      <c r="T55" s="138">
        <v>2</v>
      </c>
    </row>
    <row r="56" spans="1:21" hidden="1" x14ac:dyDescent="0.3">
      <c r="B56" s="19" t="s">
        <v>1255</v>
      </c>
      <c r="C56" s="21">
        <v>0</v>
      </c>
      <c r="D56" s="38">
        <v>0</v>
      </c>
      <c r="E56" s="21">
        <v>0</v>
      </c>
      <c r="F56" s="21">
        <v>0</v>
      </c>
      <c r="G56" s="38">
        <v>0</v>
      </c>
      <c r="H56" s="21">
        <v>0</v>
      </c>
      <c r="I56" s="21">
        <v>0</v>
      </c>
      <c r="J56" s="38">
        <v>0</v>
      </c>
      <c r="K56" s="44"/>
      <c r="L56" s="21">
        <v>0</v>
      </c>
      <c r="M56" s="38">
        <v>0</v>
      </c>
      <c r="N56" s="21">
        <v>0</v>
      </c>
      <c r="O56" s="21">
        <v>0</v>
      </c>
      <c r="P56" s="38">
        <v>0</v>
      </c>
      <c r="Q56" s="21">
        <v>0</v>
      </c>
      <c r="R56" s="21">
        <v>0</v>
      </c>
      <c r="S56" s="38">
        <v>0</v>
      </c>
      <c r="T56" s="138">
        <v>2</v>
      </c>
    </row>
    <row r="57" spans="1:21" x14ac:dyDescent="0.3">
      <c r="B57" s="19" t="s">
        <v>275</v>
      </c>
      <c r="C57" s="21">
        <v>13427.16</v>
      </c>
      <c r="D57" s="38">
        <v>6.9144631315764385E-2</v>
      </c>
      <c r="E57" s="21">
        <v>15667</v>
      </c>
      <c r="F57" s="21">
        <v>2239.84</v>
      </c>
      <c r="G57" s="38">
        <v>8.3904586448447976E-2</v>
      </c>
      <c r="H57" s="21">
        <v>17422</v>
      </c>
      <c r="I57" s="21">
        <v>3994.84</v>
      </c>
      <c r="J57" s="46">
        <v>0.23414344114790764</v>
      </c>
      <c r="K57" s="44"/>
      <c r="L57" s="21">
        <v>162212.53</v>
      </c>
      <c r="M57" s="38">
        <v>6.2922480960786661E-2</v>
      </c>
      <c r="N57" s="21">
        <v>188004</v>
      </c>
      <c r="O57" s="21">
        <v>25791.47</v>
      </c>
      <c r="P57" s="38">
        <v>7.1626028649801887E-2</v>
      </c>
      <c r="Q57" s="21">
        <v>209064</v>
      </c>
      <c r="R57" s="21">
        <v>46851.47</v>
      </c>
      <c r="S57" s="46">
        <v>0.17176927471593723</v>
      </c>
      <c r="T57" s="138">
        <v>1</v>
      </c>
    </row>
    <row r="58" spans="1:21" x14ac:dyDescent="0.3">
      <c r="B58" s="19" t="s">
        <v>276</v>
      </c>
      <c r="C58" s="45">
        <v>26026.92</v>
      </c>
      <c r="D58" s="38">
        <v>0.13402847569291601</v>
      </c>
      <c r="E58" s="45">
        <v>30220</v>
      </c>
      <c r="F58" s="45">
        <v>4193.0800000000017</v>
      </c>
      <c r="G58" s="38">
        <v>0.16184314817591738</v>
      </c>
      <c r="H58" s="45">
        <v>32330.23</v>
      </c>
      <c r="I58" s="45">
        <v>6303.3099999999995</v>
      </c>
      <c r="J58" s="46">
        <v>0.434503002255959</v>
      </c>
      <c r="K58" s="44"/>
      <c r="L58" s="45">
        <v>352509.15</v>
      </c>
      <c r="M58" s="38">
        <v>0.13673882208346108</v>
      </c>
      <c r="N58" s="45">
        <v>382356</v>
      </c>
      <c r="O58" s="45">
        <v>29846.849999999977</v>
      </c>
      <c r="P58" s="38">
        <v>0.14567052727826882</v>
      </c>
      <c r="Q58" s="45">
        <v>384391.03</v>
      </c>
      <c r="R58" s="45">
        <v>31881.880000000005</v>
      </c>
      <c r="S58" s="46">
        <v>0.31581988496542718</v>
      </c>
      <c r="T58" s="138">
        <v>1</v>
      </c>
    </row>
    <row r="59" spans="1:21" x14ac:dyDescent="0.3">
      <c r="B59" s="19" t="s">
        <v>277</v>
      </c>
      <c r="C59" s="21">
        <v>-21851.210000000021</v>
      </c>
      <c r="D59" s="38">
        <v>-0.11252519961431497</v>
      </c>
      <c r="E59" s="21">
        <v>12193</v>
      </c>
      <c r="F59" s="21">
        <v>-34044.210000000021</v>
      </c>
      <c r="G59" s="38">
        <v>6.529958655555794E-2</v>
      </c>
      <c r="H59" s="21">
        <v>-52013.249999999985</v>
      </c>
      <c r="I59" s="21">
        <v>30162.039999999964</v>
      </c>
      <c r="J59" s="46">
        <v>-0.69903348296902779</v>
      </c>
      <c r="K59" s="44"/>
      <c r="L59" s="21">
        <v>324165.98999999987</v>
      </c>
      <c r="M59" s="38">
        <v>0.12574446828435235</v>
      </c>
      <c r="N59" s="21">
        <v>383713</v>
      </c>
      <c r="O59" s="21">
        <v>-59547.010000000126</v>
      </c>
      <c r="P59" s="38">
        <v>0.1461875190490704</v>
      </c>
      <c r="Q59" s="21">
        <v>-524183.59999999986</v>
      </c>
      <c r="R59" s="21">
        <v>848349.58999999973</v>
      </c>
      <c r="S59" s="46">
        <v>-0.43067499325560077</v>
      </c>
      <c r="T59" s="138">
        <v>1</v>
      </c>
    </row>
    <row r="60" spans="1:21" x14ac:dyDescent="0.3">
      <c r="C60" s="21"/>
      <c r="D60" s="43"/>
      <c r="E60" s="21"/>
      <c r="F60" s="21"/>
      <c r="G60" s="38"/>
      <c r="H60" s="21"/>
      <c r="I60" s="21"/>
      <c r="J60" s="38"/>
      <c r="K60" s="44"/>
      <c r="L60" s="21"/>
      <c r="M60" s="43"/>
      <c r="N60" s="21"/>
      <c r="O60" s="21"/>
      <c r="P60" s="43"/>
      <c r="Q60" s="21"/>
      <c r="R60" s="21"/>
      <c r="S60" s="43">
        <v>0</v>
      </c>
      <c r="T60" s="134">
        <v>1</v>
      </c>
    </row>
    <row r="61" spans="1:21" x14ac:dyDescent="0.3">
      <c r="B61" s="19" t="s">
        <v>278</v>
      </c>
      <c r="C61" s="41">
        <v>3273.7600000000016</v>
      </c>
      <c r="D61" s="38">
        <v>1.6858585748311401E-2</v>
      </c>
      <c r="E61" s="41">
        <v>57840.36</v>
      </c>
      <c r="F61" s="41">
        <v>54566.6</v>
      </c>
      <c r="G61" s="38">
        <v>0.3097639296501789</v>
      </c>
      <c r="H61" s="41">
        <v>65023.040000000001</v>
      </c>
      <c r="I61" s="41">
        <v>61749.279999999992</v>
      </c>
      <c r="J61" s="46">
        <v>0.87387890824807968</v>
      </c>
      <c r="K61" s="44"/>
      <c r="L61" s="41">
        <v>-646921.21999999986</v>
      </c>
      <c r="M61" s="38">
        <v>-0.25094170067243798</v>
      </c>
      <c r="N61" s="41">
        <v>693806.19</v>
      </c>
      <c r="O61" s="41">
        <v>1340727.4099999997</v>
      </c>
      <c r="P61" s="38">
        <v>0.26432725921975003</v>
      </c>
      <c r="Q61" s="41">
        <v>726400.37</v>
      </c>
      <c r="R61" s="41">
        <v>1373321.5899999999</v>
      </c>
      <c r="S61" s="46">
        <v>0.59681850872598075</v>
      </c>
      <c r="T61" s="138">
        <v>1</v>
      </c>
    </row>
    <row r="62" spans="1:21" x14ac:dyDescent="0.3">
      <c r="B62" s="19" t="s">
        <v>232</v>
      </c>
      <c r="C62" s="21">
        <v>-25124.970000000023</v>
      </c>
      <c r="D62" s="38">
        <v>-0.12938378536262637</v>
      </c>
      <c r="E62" s="21">
        <v>-45647.360000000001</v>
      </c>
      <c r="F62" s="21">
        <v>20522.389999999978</v>
      </c>
      <c r="G62" s="38">
        <v>-0.24446434309462095</v>
      </c>
      <c r="H62" s="21">
        <v>-117036.28999999998</v>
      </c>
      <c r="I62" s="21">
        <v>91911.319999999949</v>
      </c>
      <c r="J62" s="46">
        <v>-1.5729123912171075</v>
      </c>
      <c r="K62" s="48"/>
      <c r="L62" s="21">
        <v>971087.20999999973</v>
      </c>
      <c r="M62" s="38">
        <v>0.37668616895679036</v>
      </c>
      <c r="N62" s="21">
        <v>-310093.18999999994</v>
      </c>
      <c r="O62" s="21">
        <v>1281180.3999999997</v>
      </c>
      <c r="P62" s="38">
        <v>-0.11813974017067964</v>
      </c>
      <c r="Q62" s="21">
        <v>-1250583.9699999997</v>
      </c>
      <c r="R62" s="21">
        <v>2221671.1799999997</v>
      </c>
      <c r="S62" s="46">
        <v>-1.0274935019815814</v>
      </c>
      <c r="T62" s="138">
        <v>1</v>
      </c>
    </row>
    <row r="63" spans="1:21" x14ac:dyDescent="0.3">
      <c r="C63" s="21"/>
      <c r="D63" s="43"/>
      <c r="E63" s="21"/>
      <c r="F63" s="21"/>
      <c r="G63" s="38"/>
      <c r="H63" s="21"/>
      <c r="I63" s="21"/>
      <c r="J63" s="38"/>
      <c r="K63" s="44"/>
      <c r="L63" s="21"/>
      <c r="M63" s="43"/>
      <c r="N63" s="21"/>
      <c r="O63" s="21"/>
      <c r="P63" s="43"/>
      <c r="Q63" s="21"/>
      <c r="R63" s="21"/>
      <c r="S63" s="43"/>
      <c r="T63" s="134">
        <v>1</v>
      </c>
    </row>
    <row r="64" spans="1:21" x14ac:dyDescent="0.3">
      <c r="B64" s="19" t="s">
        <v>252</v>
      </c>
      <c r="C64" s="21">
        <v>4557</v>
      </c>
      <c r="D64" s="49">
        <v>36.24318850120693</v>
      </c>
      <c r="E64" s="21">
        <v>4557</v>
      </c>
      <c r="F64" s="21">
        <v>0</v>
      </c>
      <c r="G64" s="50">
        <v>37.276936581084044</v>
      </c>
      <c r="H64" s="21">
        <v>4557</v>
      </c>
      <c r="I64" s="21">
        <v>0</v>
      </c>
      <c r="J64" s="50">
        <v>14.036326530612245</v>
      </c>
      <c r="K64" s="44"/>
      <c r="L64" s="21">
        <v>53655</v>
      </c>
      <c r="M64" s="49">
        <v>42.603400801416463</v>
      </c>
      <c r="N64" s="21">
        <v>53655</v>
      </c>
      <c r="O64" s="21">
        <v>0</v>
      </c>
      <c r="P64" s="50">
        <v>44.477532382816143</v>
      </c>
      <c r="Q64" s="21">
        <v>53802</v>
      </c>
      <c r="R64" s="21">
        <v>-147</v>
      </c>
      <c r="S64" s="50">
        <v>20.656846028028699</v>
      </c>
      <c r="T64" s="134">
        <v>1</v>
      </c>
      <c r="U64" s="134">
        <v>1</v>
      </c>
    </row>
    <row r="65" spans="1:20" x14ac:dyDescent="0.3">
      <c r="B65" s="19" t="s">
        <v>870</v>
      </c>
      <c r="C65" s="21">
        <v>1860</v>
      </c>
      <c r="D65" s="51">
        <v>0.40816326530612246</v>
      </c>
      <c r="E65" s="21">
        <v>1928</v>
      </c>
      <c r="F65" s="21">
        <v>-68</v>
      </c>
      <c r="G65" s="51">
        <v>0.42308536317752909</v>
      </c>
      <c r="H65" s="21">
        <v>976</v>
      </c>
      <c r="I65" s="21">
        <v>884</v>
      </c>
      <c r="J65" s="51">
        <v>0.21417599297783629</v>
      </c>
      <c r="K65" s="44"/>
      <c r="L65" s="21">
        <v>25346</v>
      </c>
      <c r="M65" s="51">
        <v>0.47238840741776161</v>
      </c>
      <c r="N65" s="21">
        <v>26434</v>
      </c>
      <c r="O65" s="21">
        <v>-1088</v>
      </c>
      <c r="P65" s="51">
        <v>0.492666107538906</v>
      </c>
      <c r="Q65" s="21">
        <v>13875</v>
      </c>
      <c r="R65" s="21">
        <v>11471</v>
      </c>
      <c r="S65" s="51">
        <v>0.25789004126240661</v>
      </c>
      <c r="T65" s="134">
        <v>1</v>
      </c>
    </row>
    <row r="66" spans="1:20" x14ac:dyDescent="0.3">
      <c r="B66" s="19" t="s">
        <v>1140</v>
      </c>
      <c r="C66" s="21">
        <v>1879</v>
      </c>
      <c r="D66" s="51">
        <v>0.41233267500548604</v>
      </c>
      <c r="E66" s="21">
        <v>1978</v>
      </c>
      <c r="F66" s="21">
        <v>-99</v>
      </c>
      <c r="G66" s="51">
        <v>0.43405749396532806</v>
      </c>
      <c r="H66" s="21">
        <v>976</v>
      </c>
      <c r="I66" s="21">
        <v>903</v>
      </c>
      <c r="J66" s="51">
        <v>0.21417599297783629</v>
      </c>
      <c r="K66" s="44"/>
      <c r="L66" s="21">
        <v>25515</v>
      </c>
      <c r="M66" s="51">
        <v>0.47553816046966729</v>
      </c>
      <c r="N66" s="21">
        <v>26699</v>
      </c>
      <c r="O66" s="21">
        <v>-1184</v>
      </c>
      <c r="P66" s="51">
        <v>0.4976050694250303</v>
      </c>
      <c r="Q66" s="21">
        <v>14018</v>
      </c>
      <c r="R66" s="21">
        <v>11497</v>
      </c>
      <c r="S66" s="51">
        <v>0.26054793502100293</v>
      </c>
      <c r="T66" s="134">
        <v>1</v>
      </c>
    </row>
    <row r="67" spans="1:20" x14ac:dyDescent="0.3">
      <c r="B67" s="19" t="s">
        <v>253</v>
      </c>
      <c r="C67" s="40">
        <v>165160.21</v>
      </c>
      <c r="D67" s="49">
        <v>87.897929749866947</v>
      </c>
      <c r="E67" s="40">
        <v>169871</v>
      </c>
      <c r="F67" s="40">
        <v>-4710.7900000000081</v>
      </c>
      <c r="G67" s="52">
        <v>88.107365145228215</v>
      </c>
      <c r="H67" s="40">
        <v>63963.54</v>
      </c>
      <c r="I67" s="40">
        <v>101196.66999999998</v>
      </c>
      <c r="J67" s="52">
        <v>65.536413934426236</v>
      </c>
      <c r="K67" s="42"/>
      <c r="L67" s="40">
        <v>2285885.4700000002</v>
      </c>
      <c r="M67" s="52">
        <v>90.187227570425321</v>
      </c>
      <c r="N67" s="40">
        <v>2386442</v>
      </c>
      <c r="O67" s="40">
        <v>-100556.5299999998</v>
      </c>
      <c r="P67" s="50">
        <v>90.279261557085576</v>
      </c>
      <c r="Q67" s="40">
        <v>1111379.6300000001</v>
      </c>
      <c r="R67" s="40">
        <v>1174505.8400000001</v>
      </c>
      <c r="S67" s="50">
        <v>80.099432792792797</v>
      </c>
      <c r="T67" s="134">
        <v>1</v>
      </c>
    </row>
    <row r="68" spans="1:20" x14ac:dyDescent="0.3">
      <c r="C68" s="21"/>
      <c r="D68" s="43"/>
      <c r="E68" s="21"/>
      <c r="F68" s="21"/>
      <c r="G68" s="43"/>
      <c r="H68" s="21"/>
      <c r="I68" s="21"/>
      <c r="J68" s="43"/>
      <c r="K68" s="44"/>
      <c r="L68" s="21"/>
      <c r="M68" s="43"/>
      <c r="N68" s="21"/>
      <c r="O68" s="21"/>
      <c r="P68" s="43"/>
      <c r="Q68" s="21"/>
      <c r="R68" s="21"/>
      <c r="S68" s="43"/>
      <c r="T68" s="134">
        <v>1</v>
      </c>
    </row>
    <row r="69" spans="1:20" ht="17.25" x14ac:dyDescent="0.35">
      <c r="B69" s="30" t="s">
        <v>1788</v>
      </c>
      <c r="C69" s="21"/>
      <c r="D69" s="43"/>
      <c r="E69" s="21"/>
      <c r="F69" s="21"/>
      <c r="G69" s="43"/>
      <c r="H69" s="21"/>
      <c r="I69" s="21"/>
      <c r="J69" s="43"/>
      <c r="K69" s="44"/>
      <c r="L69" s="21"/>
      <c r="M69" s="43"/>
      <c r="N69" s="21"/>
      <c r="O69" s="21"/>
      <c r="P69" s="43"/>
      <c r="Q69" s="21"/>
      <c r="R69" s="21"/>
      <c r="S69" s="43"/>
      <c r="T69" s="134">
        <v>1</v>
      </c>
    </row>
    <row r="70" spans="1:20" x14ac:dyDescent="0.3">
      <c r="A70" s="19" t="s">
        <v>279</v>
      </c>
      <c r="B70" s="19" t="s">
        <v>1789</v>
      </c>
      <c r="C70" s="21">
        <v>39396.949999999997</v>
      </c>
      <c r="D70" s="51">
        <v>0.23853778098247755</v>
      </c>
      <c r="E70" s="21">
        <v>60600</v>
      </c>
      <c r="F70" s="21">
        <v>-21203.050000000003</v>
      </c>
      <c r="G70" s="51">
        <v>0.35674129192151693</v>
      </c>
      <c r="H70" s="21">
        <v>18572.599999999999</v>
      </c>
      <c r="I70" s="21">
        <v>20824.349999999999</v>
      </c>
      <c r="J70" s="51">
        <v>0.29036229076752157</v>
      </c>
      <c r="K70" s="44"/>
      <c r="L70" s="21">
        <v>594986.64</v>
      </c>
      <c r="M70" s="51">
        <v>0.26028716128109425</v>
      </c>
      <c r="N70" s="21">
        <v>728253</v>
      </c>
      <c r="O70" s="21">
        <v>-133266.35999999999</v>
      </c>
      <c r="P70" s="51">
        <v>0.3051626647536374</v>
      </c>
      <c r="Q70" s="21">
        <v>381250.13999999996</v>
      </c>
      <c r="R70" s="21">
        <v>213736.50000000006</v>
      </c>
      <c r="S70" s="51">
        <v>0.34304222401484891</v>
      </c>
      <c r="T70" s="138">
        <v>1</v>
      </c>
    </row>
    <row r="71" spans="1:20" x14ac:dyDescent="0.3">
      <c r="A71" s="19" t="s">
        <v>280</v>
      </c>
      <c r="B71" s="19" t="s">
        <v>1790</v>
      </c>
      <c r="C71" s="21">
        <v>46403.77</v>
      </c>
      <c r="D71" s="51">
        <v>0.28096216394977941</v>
      </c>
      <c r="E71" s="21">
        <v>41172</v>
      </c>
      <c r="F71" s="21">
        <v>5231.7699999999968</v>
      </c>
      <c r="G71" s="51">
        <v>0.24237215298667814</v>
      </c>
      <c r="H71" s="21">
        <v>3723</v>
      </c>
      <c r="I71" s="21">
        <v>42680.77</v>
      </c>
      <c r="J71" s="51">
        <v>5.8205033680124647E-2</v>
      </c>
      <c r="K71" s="44"/>
      <c r="L71" s="21">
        <v>353064.96000000008</v>
      </c>
      <c r="M71" s="51">
        <v>0.15445435243087663</v>
      </c>
      <c r="N71" s="21">
        <v>471007</v>
      </c>
      <c r="O71" s="21">
        <v>-117942.03999999992</v>
      </c>
      <c r="P71" s="51">
        <v>0.1973678807194979</v>
      </c>
      <c r="Q71" s="21">
        <v>217288.56</v>
      </c>
      <c r="R71" s="21">
        <v>135776.40000000008</v>
      </c>
      <c r="S71" s="51">
        <v>0.19551245509151538</v>
      </c>
      <c r="T71" s="138">
        <v>1</v>
      </c>
    </row>
    <row r="72" spans="1:20" x14ac:dyDescent="0.3">
      <c r="A72" s="19" t="s">
        <v>281</v>
      </c>
      <c r="B72" s="19" t="s">
        <v>1791</v>
      </c>
      <c r="C72" s="21">
        <v>87</v>
      </c>
      <c r="D72" s="51">
        <v>5.2676125805361964E-4</v>
      </c>
      <c r="E72" s="21">
        <v>0</v>
      </c>
      <c r="F72" s="21">
        <v>87</v>
      </c>
      <c r="G72" s="51">
        <v>0</v>
      </c>
      <c r="H72" s="21">
        <v>0</v>
      </c>
      <c r="I72" s="21">
        <v>87</v>
      </c>
      <c r="J72" s="51">
        <v>0</v>
      </c>
      <c r="K72" s="44"/>
      <c r="L72" s="21">
        <v>171</v>
      </c>
      <c r="M72" s="51">
        <v>7.4806897477676338E-5</v>
      </c>
      <c r="N72" s="21">
        <v>0</v>
      </c>
      <c r="O72" s="21">
        <v>171</v>
      </c>
      <c r="P72" s="51">
        <v>0</v>
      </c>
      <c r="Q72" s="21">
        <v>0</v>
      </c>
      <c r="R72" s="21">
        <v>171</v>
      </c>
      <c r="S72" s="51">
        <v>0</v>
      </c>
      <c r="T72" s="138">
        <v>1</v>
      </c>
    </row>
    <row r="73" spans="1:20" hidden="1" x14ac:dyDescent="0.3">
      <c r="A73" s="19" t="s">
        <v>282</v>
      </c>
      <c r="B73" s="19" t="s">
        <v>1792</v>
      </c>
      <c r="C73" s="21">
        <v>0</v>
      </c>
      <c r="D73" s="51">
        <v>0</v>
      </c>
      <c r="E73" s="21">
        <v>0</v>
      </c>
      <c r="F73" s="21">
        <v>0</v>
      </c>
      <c r="G73" s="51">
        <v>0</v>
      </c>
      <c r="H73" s="21">
        <v>0</v>
      </c>
      <c r="I73" s="21">
        <v>0</v>
      </c>
      <c r="J73" s="51">
        <v>0</v>
      </c>
      <c r="K73" s="44"/>
      <c r="L73" s="21">
        <v>0</v>
      </c>
      <c r="M73" s="51">
        <v>0</v>
      </c>
      <c r="N73" s="21">
        <v>0</v>
      </c>
      <c r="O73" s="21">
        <v>0</v>
      </c>
      <c r="P73" s="51">
        <v>0</v>
      </c>
      <c r="Q73" s="21">
        <v>0</v>
      </c>
      <c r="R73" s="21">
        <v>0</v>
      </c>
      <c r="S73" s="51">
        <v>0</v>
      </c>
      <c r="T73" s="138">
        <v>2</v>
      </c>
    </row>
    <row r="74" spans="1:20" x14ac:dyDescent="0.3">
      <c r="A74" s="19" t="s">
        <v>283</v>
      </c>
      <c r="B74" s="19" t="s">
        <v>1793</v>
      </c>
      <c r="C74" s="21">
        <v>3708.71</v>
      </c>
      <c r="D74" s="51">
        <v>2.2455226958115398E-2</v>
      </c>
      <c r="E74" s="21">
        <v>6440</v>
      </c>
      <c r="F74" s="21">
        <v>-2731.29</v>
      </c>
      <c r="G74" s="51">
        <v>3.791112079165955E-2</v>
      </c>
      <c r="H74" s="21">
        <v>152</v>
      </c>
      <c r="I74" s="21">
        <v>3556.71</v>
      </c>
      <c r="J74" s="51">
        <v>2.3763537790434989E-3</v>
      </c>
      <c r="K74" s="44"/>
      <c r="L74" s="21">
        <v>113759.02999999998</v>
      </c>
      <c r="M74" s="51">
        <v>4.9765848505087168E-2</v>
      </c>
      <c r="N74" s="21">
        <v>174058</v>
      </c>
      <c r="O74" s="21">
        <v>-60298.970000000016</v>
      </c>
      <c r="P74" s="51">
        <v>7.2936195390459937E-2</v>
      </c>
      <c r="Q74" s="21">
        <v>30175.25</v>
      </c>
      <c r="R74" s="21">
        <v>83583.779999999984</v>
      </c>
      <c r="S74" s="51">
        <v>2.7151163459780161E-2</v>
      </c>
      <c r="T74" s="138">
        <v>1</v>
      </c>
    </row>
    <row r="75" spans="1:20" x14ac:dyDescent="0.3">
      <c r="A75" s="19" t="s">
        <v>284</v>
      </c>
      <c r="B75" s="19" t="s">
        <v>1794</v>
      </c>
      <c r="C75" s="21">
        <v>2267.25</v>
      </c>
      <c r="D75" s="51">
        <v>1.3727580026690448E-2</v>
      </c>
      <c r="E75" s="21">
        <v>3500</v>
      </c>
      <c r="F75" s="21">
        <v>-1232.75</v>
      </c>
      <c r="G75" s="51">
        <v>2.060386999546715E-2</v>
      </c>
      <c r="H75" s="21">
        <v>1159.6500000000001</v>
      </c>
      <c r="I75" s="21">
        <v>1107.5999999999999</v>
      </c>
      <c r="J75" s="51">
        <v>1.8129859604393381E-2</v>
      </c>
      <c r="K75" s="44"/>
      <c r="L75" s="21">
        <v>25233.620000000003</v>
      </c>
      <c r="M75" s="51">
        <v>1.1038882013629493E-2</v>
      </c>
      <c r="N75" s="21">
        <v>51820</v>
      </c>
      <c r="O75" s="21">
        <v>-26586.379999999997</v>
      </c>
      <c r="P75" s="51">
        <v>2.1714334561661251E-2</v>
      </c>
      <c r="Q75" s="21">
        <v>16245.919999999998</v>
      </c>
      <c r="R75" s="21">
        <v>8987.7000000000044</v>
      </c>
      <c r="S75" s="51">
        <v>1.461779536124843E-2</v>
      </c>
      <c r="T75" s="138">
        <v>1</v>
      </c>
    </row>
    <row r="76" spans="1:20" x14ac:dyDescent="0.3">
      <c r="A76" s="19" t="s">
        <v>285</v>
      </c>
      <c r="B76" s="19" t="s">
        <v>1795</v>
      </c>
      <c r="C76" s="21">
        <v>1206</v>
      </c>
      <c r="D76" s="51">
        <v>7.3020008875018996E-3</v>
      </c>
      <c r="E76" s="21">
        <v>1010</v>
      </c>
      <c r="F76" s="21">
        <v>196</v>
      </c>
      <c r="G76" s="51">
        <v>5.9456881986919485E-3</v>
      </c>
      <c r="H76" s="21">
        <v>73</v>
      </c>
      <c r="I76" s="21">
        <v>1133</v>
      </c>
      <c r="J76" s="51">
        <v>1.1412751701985223E-3</v>
      </c>
      <c r="K76" s="44"/>
      <c r="L76" s="21">
        <v>15896.5</v>
      </c>
      <c r="M76" s="51">
        <v>6.9541979283852737E-3</v>
      </c>
      <c r="N76" s="21">
        <v>28396</v>
      </c>
      <c r="O76" s="21">
        <v>-12499.5</v>
      </c>
      <c r="P76" s="51">
        <v>1.1898885453742434E-2</v>
      </c>
      <c r="Q76" s="21">
        <v>3249</v>
      </c>
      <c r="R76" s="21">
        <v>12647.5</v>
      </c>
      <c r="S76" s="51">
        <v>2.9233935122600723E-3</v>
      </c>
      <c r="T76" s="138">
        <v>1</v>
      </c>
    </row>
    <row r="77" spans="1:20" hidden="1" x14ac:dyDescent="0.3">
      <c r="A77" s="19" t="s">
        <v>286</v>
      </c>
      <c r="B77" s="19" t="s">
        <v>1796</v>
      </c>
      <c r="C77" s="21">
        <v>0</v>
      </c>
      <c r="D77" s="51">
        <v>0</v>
      </c>
      <c r="E77" s="21">
        <v>0</v>
      </c>
      <c r="F77" s="21">
        <v>0</v>
      </c>
      <c r="G77" s="51">
        <v>0</v>
      </c>
      <c r="H77" s="21">
        <v>0</v>
      </c>
      <c r="I77" s="21">
        <v>0</v>
      </c>
      <c r="J77" s="51">
        <v>0</v>
      </c>
      <c r="K77" s="44"/>
      <c r="L77" s="21">
        <v>0</v>
      </c>
      <c r="M77" s="51">
        <v>0</v>
      </c>
      <c r="N77" s="21">
        <v>0</v>
      </c>
      <c r="O77" s="21">
        <v>0</v>
      </c>
      <c r="P77" s="51">
        <v>0</v>
      </c>
      <c r="Q77" s="21">
        <v>0</v>
      </c>
      <c r="R77" s="21">
        <v>0</v>
      </c>
      <c r="S77" s="51">
        <v>0</v>
      </c>
      <c r="T77" s="138">
        <v>2</v>
      </c>
    </row>
    <row r="78" spans="1:20" x14ac:dyDescent="0.3">
      <c r="A78" s="19" t="s">
        <v>287</v>
      </c>
      <c r="B78" s="19" t="s">
        <v>1797</v>
      </c>
      <c r="C78" s="21">
        <v>7831.2</v>
      </c>
      <c r="D78" s="51">
        <v>4.7415778897350637E-2</v>
      </c>
      <c r="E78" s="21">
        <v>3960</v>
      </c>
      <c r="F78" s="21">
        <v>3871.2</v>
      </c>
      <c r="G78" s="51">
        <v>2.3311807194871404E-2</v>
      </c>
      <c r="H78" s="21">
        <v>1801.06</v>
      </c>
      <c r="I78" s="21">
        <v>6030.1399999999994</v>
      </c>
      <c r="J78" s="51">
        <v>2.8157603534763709E-2</v>
      </c>
      <c r="K78" s="44"/>
      <c r="L78" s="21">
        <v>95962.219999999987</v>
      </c>
      <c r="M78" s="51">
        <v>4.1980327212106552E-2</v>
      </c>
      <c r="N78" s="21">
        <v>52858</v>
      </c>
      <c r="O78" s="21">
        <v>43104.219999999987</v>
      </c>
      <c r="P78" s="51">
        <v>2.2149291707068513E-2</v>
      </c>
      <c r="Q78" s="21">
        <v>23399.860000000004</v>
      </c>
      <c r="R78" s="21">
        <v>72562.359999999986</v>
      </c>
      <c r="S78" s="51">
        <v>2.1054785753091408E-2</v>
      </c>
      <c r="T78" s="138">
        <v>1</v>
      </c>
    </row>
    <row r="79" spans="1:20" hidden="1" x14ac:dyDescent="0.3">
      <c r="A79" s="19" t="s">
        <v>288</v>
      </c>
      <c r="B79" s="19" t="s">
        <v>1798</v>
      </c>
      <c r="C79" s="21">
        <v>0</v>
      </c>
      <c r="D79" s="51">
        <v>0</v>
      </c>
      <c r="E79" s="21">
        <v>0</v>
      </c>
      <c r="F79" s="21">
        <v>0</v>
      </c>
      <c r="G79" s="51">
        <v>0</v>
      </c>
      <c r="H79" s="21">
        <v>0</v>
      </c>
      <c r="I79" s="21">
        <v>0</v>
      </c>
      <c r="J79" s="51">
        <v>0</v>
      </c>
      <c r="K79" s="44"/>
      <c r="L79" s="21">
        <v>0</v>
      </c>
      <c r="M79" s="51">
        <v>0</v>
      </c>
      <c r="N79" s="21">
        <v>0</v>
      </c>
      <c r="O79" s="21">
        <v>0</v>
      </c>
      <c r="P79" s="51">
        <v>0</v>
      </c>
      <c r="Q79" s="21">
        <v>0</v>
      </c>
      <c r="R79" s="21">
        <v>0</v>
      </c>
      <c r="S79" s="51">
        <v>0</v>
      </c>
      <c r="T79" s="138">
        <v>2</v>
      </c>
    </row>
    <row r="80" spans="1:20" x14ac:dyDescent="0.3">
      <c r="A80" s="19" t="s">
        <v>289</v>
      </c>
      <c r="B80" s="19" t="s">
        <v>1799</v>
      </c>
      <c r="C80" s="21">
        <v>25465.56</v>
      </c>
      <c r="D80" s="51">
        <v>0.15418701635218315</v>
      </c>
      <c r="E80" s="21">
        <v>19880</v>
      </c>
      <c r="F80" s="21">
        <v>5585.5600000000013</v>
      </c>
      <c r="G80" s="51">
        <v>0.1170299815742534</v>
      </c>
      <c r="H80" s="21">
        <v>15201.41</v>
      </c>
      <c r="I80" s="21">
        <v>10264.150000000001</v>
      </c>
      <c r="J80" s="51">
        <v>0.23765742171243179</v>
      </c>
      <c r="K80" s="44"/>
      <c r="L80" s="21">
        <v>473772.66999999993</v>
      </c>
      <c r="M80" s="51">
        <v>0.2072600207743566</v>
      </c>
      <c r="N80" s="21">
        <v>374093</v>
      </c>
      <c r="O80" s="21">
        <v>99679.669999999925</v>
      </c>
      <c r="P80" s="51">
        <v>0.15675763333028836</v>
      </c>
      <c r="Q80" s="21">
        <v>192392.62000000002</v>
      </c>
      <c r="R80" s="21">
        <v>281380.04999999993</v>
      </c>
      <c r="S80" s="51">
        <v>0.17311152265765389</v>
      </c>
      <c r="T80" s="138">
        <v>1</v>
      </c>
    </row>
    <row r="81" spans="1:20" x14ac:dyDescent="0.3">
      <c r="A81" s="19" t="s">
        <v>290</v>
      </c>
      <c r="B81" s="19" t="s">
        <v>1800</v>
      </c>
      <c r="C81" s="21">
        <v>37476.65</v>
      </c>
      <c r="D81" s="51">
        <v>0.22691088852454233</v>
      </c>
      <c r="E81" s="21">
        <v>31980</v>
      </c>
      <c r="F81" s="21">
        <v>5496.6500000000015</v>
      </c>
      <c r="G81" s="51">
        <v>0.18826050355858268</v>
      </c>
      <c r="H81" s="21">
        <v>22810.42</v>
      </c>
      <c r="I81" s="21">
        <v>14666.230000000003</v>
      </c>
      <c r="J81" s="51">
        <v>0.35661597216164082</v>
      </c>
      <c r="K81" s="44"/>
      <c r="L81" s="21">
        <v>599564.78999999992</v>
      </c>
      <c r="M81" s="51">
        <v>0.26228995191084525</v>
      </c>
      <c r="N81" s="21">
        <v>489889</v>
      </c>
      <c r="O81" s="21">
        <v>109675.78999999992</v>
      </c>
      <c r="P81" s="51">
        <v>0.20528007804086587</v>
      </c>
      <c r="Q81" s="21">
        <v>241204.47999999998</v>
      </c>
      <c r="R81" s="21">
        <v>358360.30999999994</v>
      </c>
      <c r="S81" s="51">
        <v>0.21703158262852087</v>
      </c>
      <c r="T81" s="138">
        <v>1</v>
      </c>
    </row>
    <row r="82" spans="1:20" hidden="1" x14ac:dyDescent="0.3">
      <c r="A82" s="19" t="s">
        <v>291</v>
      </c>
      <c r="B82" s="19" t="s">
        <v>1801</v>
      </c>
      <c r="C82" s="21">
        <v>0</v>
      </c>
      <c r="D82" s="51">
        <v>0</v>
      </c>
      <c r="E82" s="21">
        <v>0</v>
      </c>
      <c r="F82" s="21">
        <v>0</v>
      </c>
      <c r="G82" s="51">
        <v>0</v>
      </c>
      <c r="H82" s="21">
        <v>0</v>
      </c>
      <c r="I82" s="21">
        <v>0</v>
      </c>
      <c r="J82" s="51">
        <v>0</v>
      </c>
      <c r="K82" s="44"/>
      <c r="L82" s="21">
        <v>0</v>
      </c>
      <c r="M82" s="51">
        <v>0</v>
      </c>
      <c r="N82" s="21">
        <v>0</v>
      </c>
      <c r="O82" s="21">
        <v>0</v>
      </c>
      <c r="P82" s="51">
        <v>0</v>
      </c>
      <c r="Q82" s="21">
        <v>0</v>
      </c>
      <c r="R82" s="21">
        <v>0</v>
      </c>
      <c r="S82" s="51">
        <v>0</v>
      </c>
      <c r="T82" s="138">
        <v>2</v>
      </c>
    </row>
    <row r="83" spans="1:20" hidden="1" x14ac:dyDescent="0.3">
      <c r="A83" s="19" t="s">
        <v>292</v>
      </c>
      <c r="B83" s="19" t="s">
        <v>1802</v>
      </c>
      <c r="C83" s="21">
        <v>0</v>
      </c>
      <c r="D83" s="51">
        <v>0</v>
      </c>
      <c r="E83" s="21">
        <v>0</v>
      </c>
      <c r="F83" s="21">
        <v>0</v>
      </c>
      <c r="G83" s="51">
        <v>0</v>
      </c>
      <c r="H83" s="21">
        <v>0</v>
      </c>
      <c r="I83" s="21">
        <v>0</v>
      </c>
      <c r="J83" s="51">
        <v>0</v>
      </c>
      <c r="K83" s="44"/>
      <c r="L83" s="21">
        <v>0</v>
      </c>
      <c r="M83" s="51">
        <v>0</v>
      </c>
      <c r="N83" s="21">
        <v>0</v>
      </c>
      <c r="O83" s="21">
        <v>0</v>
      </c>
      <c r="P83" s="51">
        <v>0</v>
      </c>
      <c r="Q83" s="21">
        <v>0</v>
      </c>
      <c r="R83" s="21">
        <v>0</v>
      </c>
      <c r="S83" s="51">
        <v>0</v>
      </c>
      <c r="T83" s="138">
        <v>2</v>
      </c>
    </row>
    <row r="84" spans="1:20" hidden="1" x14ac:dyDescent="0.3">
      <c r="A84" s="19" t="s">
        <v>294</v>
      </c>
      <c r="B84" s="19" t="s">
        <v>1803</v>
      </c>
      <c r="C84" s="21">
        <v>0</v>
      </c>
      <c r="D84" s="51">
        <v>0</v>
      </c>
      <c r="E84" s="21">
        <v>0</v>
      </c>
      <c r="F84" s="21">
        <v>0</v>
      </c>
      <c r="G84" s="51">
        <v>0</v>
      </c>
      <c r="H84" s="21">
        <v>0</v>
      </c>
      <c r="I84" s="21">
        <v>0</v>
      </c>
      <c r="J84" s="51">
        <v>0</v>
      </c>
      <c r="K84" s="44"/>
      <c r="L84" s="21">
        <v>0</v>
      </c>
      <c r="M84" s="51">
        <v>0</v>
      </c>
      <c r="N84" s="21">
        <v>0</v>
      </c>
      <c r="O84" s="21">
        <v>0</v>
      </c>
      <c r="P84" s="51">
        <v>0</v>
      </c>
      <c r="Q84" s="21">
        <v>0</v>
      </c>
      <c r="R84" s="21">
        <v>0</v>
      </c>
      <c r="S84" s="51">
        <v>0</v>
      </c>
      <c r="T84" s="138">
        <v>2</v>
      </c>
    </row>
    <row r="85" spans="1:20" x14ac:dyDescent="0.3">
      <c r="A85" s="19" t="s">
        <v>721</v>
      </c>
      <c r="B85" s="19" t="s">
        <v>1805</v>
      </c>
      <c r="C85" s="41">
        <v>1317.12</v>
      </c>
      <c r="D85" s="51">
        <v>7.9748021633055562E-3</v>
      </c>
      <c r="E85" s="41">
        <v>1329</v>
      </c>
      <c r="F85" s="41">
        <v>-11.880000000000109</v>
      </c>
      <c r="G85" s="51">
        <v>7.8235837782788115E-3</v>
      </c>
      <c r="H85" s="41">
        <v>470.4</v>
      </c>
      <c r="I85" s="41">
        <v>846.71999999999991</v>
      </c>
      <c r="J85" s="51">
        <v>7.3541895898819858E-3</v>
      </c>
      <c r="K85" s="44"/>
      <c r="L85" s="41">
        <v>13474.04</v>
      </c>
      <c r="M85" s="51">
        <v>5.8944510461409949E-3</v>
      </c>
      <c r="N85" s="41">
        <v>16068</v>
      </c>
      <c r="O85" s="41">
        <v>-2593.9599999999991</v>
      </c>
      <c r="P85" s="51">
        <v>6.7330360427783282E-3</v>
      </c>
      <c r="Q85" s="41">
        <v>6173.8</v>
      </c>
      <c r="R85" s="41">
        <v>7300.2400000000007</v>
      </c>
      <c r="S85" s="51">
        <v>5.5550775210807127E-3</v>
      </c>
      <c r="T85" s="138">
        <v>1</v>
      </c>
    </row>
    <row r="86" spans="1:20" x14ac:dyDescent="0.3">
      <c r="B86" s="19" t="s">
        <v>312</v>
      </c>
      <c r="C86" s="45">
        <v>165160.21</v>
      </c>
      <c r="D86" s="51">
        <v>1</v>
      </c>
      <c r="E86" s="45">
        <v>169871</v>
      </c>
      <c r="F86" s="45">
        <v>-4710.7900000000081</v>
      </c>
      <c r="G86" s="51">
        <v>1</v>
      </c>
      <c r="H86" s="45">
        <v>63963.54</v>
      </c>
      <c r="I86" s="45">
        <v>101196.67000000001</v>
      </c>
      <c r="J86" s="51">
        <v>1</v>
      </c>
      <c r="K86" s="44"/>
      <c r="L86" s="45">
        <v>2285885.4700000002</v>
      </c>
      <c r="M86" s="51">
        <v>1</v>
      </c>
      <c r="N86" s="45">
        <v>2386442</v>
      </c>
      <c r="O86" s="45">
        <v>-100556.5299999998</v>
      </c>
      <c r="P86" s="51">
        <v>1</v>
      </c>
      <c r="Q86" s="45">
        <v>1111379.6300000001</v>
      </c>
      <c r="R86" s="45">
        <v>1174505.8400000001</v>
      </c>
      <c r="S86" s="51">
        <v>1</v>
      </c>
      <c r="T86" s="138">
        <v>1</v>
      </c>
    </row>
    <row r="87" spans="1:20" ht="17.25" x14ac:dyDescent="0.35">
      <c r="B87" s="30" t="s">
        <v>1806</v>
      </c>
      <c r="C87" s="21"/>
      <c r="D87" s="43"/>
      <c r="E87" s="21"/>
      <c r="F87" s="21"/>
      <c r="G87" s="43"/>
      <c r="H87" s="21"/>
      <c r="I87" s="21"/>
      <c r="J87" s="43"/>
      <c r="K87" s="44"/>
      <c r="L87" s="21"/>
      <c r="M87" s="43"/>
      <c r="N87" s="21"/>
      <c r="O87" s="21"/>
      <c r="P87" s="43"/>
      <c r="Q87" s="21"/>
      <c r="R87" s="21"/>
      <c r="S87" s="43"/>
      <c r="T87" s="134">
        <v>1</v>
      </c>
    </row>
    <row r="88" spans="1:20" x14ac:dyDescent="0.3">
      <c r="A88" s="19" t="s">
        <v>295</v>
      </c>
      <c r="B88" s="19" t="s">
        <v>1807</v>
      </c>
      <c r="C88" s="21">
        <v>358</v>
      </c>
      <c r="D88" s="51">
        <v>0.19052687599787121</v>
      </c>
      <c r="E88" s="21">
        <v>600</v>
      </c>
      <c r="F88" s="21">
        <v>-242</v>
      </c>
      <c r="G88" s="51">
        <v>0.30333670374115268</v>
      </c>
      <c r="H88" s="21">
        <v>249</v>
      </c>
      <c r="I88" s="21">
        <v>109</v>
      </c>
      <c r="J88" s="51">
        <v>0.25512295081967212</v>
      </c>
      <c r="K88" s="44"/>
      <c r="L88" s="21">
        <v>5355</v>
      </c>
      <c r="M88" s="51">
        <v>0.20987654320987653</v>
      </c>
      <c r="N88" s="21">
        <v>6985</v>
      </c>
      <c r="O88" s="21">
        <v>-1630</v>
      </c>
      <c r="P88" s="51">
        <v>0.26162028540394772</v>
      </c>
      <c r="Q88" s="21">
        <v>4091</v>
      </c>
      <c r="R88" s="21">
        <v>1264</v>
      </c>
      <c r="S88" s="51">
        <v>0.29183906406049365</v>
      </c>
      <c r="T88" s="138">
        <v>1</v>
      </c>
    </row>
    <row r="89" spans="1:20" x14ac:dyDescent="0.3">
      <c r="A89" s="19" t="s">
        <v>296</v>
      </c>
      <c r="B89" s="19" t="s">
        <v>1808</v>
      </c>
      <c r="C89" s="21">
        <v>560</v>
      </c>
      <c r="D89" s="51">
        <v>0.29803086748270358</v>
      </c>
      <c r="E89" s="21">
        <v>438</v>
      </c>
      <c r="F89" s="21">
        <v>122</v>
      </c>
      <c r="G89" s="51">
        <v>0.22143579373104147</v>
      </c>
      <c r="H89" s="21">
        <v>53</v>
      </c>
      <c r="I89" s="21">
        <v>507</v>
      </c>
      <c r="J89" s="51">
        <v>5.4303278688524588E-2</v>
      </c>
      <c r="K89" s="44"/>
      <c r="L89" s="21">
        <v>4187</v>
      </c>
      <c r="M89" s="51">
        <v>0.16409954928473447</v>
      </c>
      <c r="N89" s="21">
        <v>5083</v>
      </c>
      <c r="O89" s="21">
        <v>-896</v>
      </c>
      <c r="P89" s="51">
        <v>0.19038166223454062</v>
      </c>
      <c r="Q89" s="21">
        <v>2642</v>
      </c>
      <c r="R89" s="21">
        <v>1545</v>
      </c>
      <c r="S89" s="51">
        <v>0.18847196461692109</v>
      </c>
      <c r="T89" s="138">
        <v>1</v>
      </c>
    </row>
    <row r="90" spans="1:20" x14ac:dyDescent="0.3">
      <c r="A90" s="19" t="s">
        <v>297</v>
      </c>
      <c r="B90" s="19" t="s">
        <v>1809</v>
      </c>
      <c r="C90" s="21">
        <v>1</v>
      </c>
      <c r="D90" s="51">
        <v>5.3219797764768491E-4</v>
      </c>
      <c r="E90" s="21">
        <v>0</v>
      </c>
      <c r="F90" s="21">
        <v>1</v>
      </c>
      <c r="G90" s="51">
        <v>0</v>
      </c>
      <c r="H90" s="21">
        <v>0</v>
      </c>
      <c r="I90" s="21">
        <v>1</v>
      </c>
      <c r="J90" s="51">
        <v>0</v>
      </c>
      <c r="K90" s="44"/>
      <c r="L90" s="21">
        <v>2</v>
      </c>
      <c r="M90" s="51">
        <v>7.8385263570448753E-5</v>
      </c>
      <c r="N90" s="21">
        <v>0</v>
      </c>
      <c r="O90" s="21">
        <v>2</v>
      </c>
      <c r="P90" s="51">
        <v>0</v>
      </c>
      <c r="Q90" s="21">
        <v>0</v>
      </c>
      <c r="R90" s="21">
        <v>2</v>
      </c>
      <c r="S90" s="51">
        <v>0</v>
      </c>
      <c r="T90" s="138">
        <v>1</v>
      </c>
    </row>
    <row r="91" spans="1:20" hidden="1" x14ac:dyDescent="0.3">
      <c r="A91" s="19" t="s">
        <v>298</v>
      </c>
      <c r="B91" s="19" t="s">
        <v>1810</v>
      </c>
      <c r="C91" s="21">
        <v>0</v>
      </c>
      <c r="D91" s="51">
        <v>0</v>
      </c>
      <c r="E91" s="21">
        <v>0</v>
      </c>
      <c r="F91" s="21">
        <v>0</v>
      </c>
      <c r="G91" s="51">
        <v>0</v>
      </c>
      <c r="H91" s="21">
        <v>0</v>
      </c>
      <c r="I91" s="21">
        <v>0</v>
      </c>
      <c r="J91" s="51">
        <v>0</v>
      </c>
      <c r="K91" s="44"/>
      <c r="L91" s="21">
        <v>0</v>
      </c>
      <c r="M91" s="51">
        <v>0</v>
      </c>
      <c r="N91" s="21">
        <v>0</v>
      </c>
      <c r="O91" s="21">
        <v>0</v>
      </c>
      <c r="P91" s="51">
        <v>0</v>
      </c>
      <c r="Q91" s="21">
        <v>0</v>
      </c>
      <c r="R91" s="21">
        <v>0</v>
      </c>
      <c r="S91" s="51">
        <v>0</v>
      </c>
      <c r="T91" s="138">
        <v>2</v>
      </c>
    </row>
    <row r="92" spans="1:20" x14ac:dyDescent="0.3">
      <c r="A92" s="19" t="s">
        <v>299</v>
      </c>
      <c r="B92" s="19" t="s">
        <v>1811</v>
      </c>
      <c r="C92" s="21">
        <v>46</v>
      </c>
      <c r="D92" s="51">
        <v>2.4481106971793506E-2</v>
      </c>
      <c r="E92" s="21">
        <v>70</v>
      </c>
      <c r="F92" s="21">
        <v>-24</v>
      </c>
      <c r="G92" s="51">
        <v>3.5389282103134481E-2</v>
      </c>
      <c r="H92" s="21">
        <v>2</v>
      </c>
      <c r="I92" s="21">
        <v>44</v>
      </c>
      <c r="J92" s="51">
        <v>2.0491803278688526E-3</v>
      </c>
      <c r="K92" s="44"/>
      <c r="L92" s="21">
        <v>1221</v>
      </c>
      <c r="M92" s="51">
        <v>4.7854203409758968E-2</v>
      </c>
      <c r="N92" s="21">
        <v>1772</v>
      </c>
      <c r="O92" s="21">
        <v>-551</v>
      </c>
      <c r="P92" s="51">
        <v>6.6369526948574856E-2</v>
      </c>
      <c r="Q92" s="21">
        <v>307</v>
      </c>
      <c r="R92" s="21">
        <v>914</v>
      </c>
      <c r="S92" s="51">
        <v>2.1900413753745185E-2</v>
      </c>
      <c r="T92" s="138">
        <v>1</v>
      </c>
    </row>
    <row r="93" spans="1:20" x14ac:dyDescent="0.3">
      <c r="A93" s="19" t="s">
        <v>300</v>
      </c>
      <c r="B93" s="19" t="s">
        <v>1812</v>
      </c>
      <c r="C93" s="21">
        <v>84</v>
      </c>
      <c r="D93" s="51">
        <v>4.4704630122405532E-2</v>
      </c>
      <c r="E93" s="21">
        <v>100</v>
      </c>
      <c r="F93" s="21">
        <v>-16</v>
      </c>
      <c r="G93" s="51">
        <v>5.0556117290192111E-2</v>
      </c>
      <c r="H93" s="21">
        <v>28</v>
      </c>
      <c r="I93" s="21">
        <v>56</v>
      </c>
      <c r="J93" s="51">
        <v>2.8688524590163935E-2</v>
      </c>
      <c r="K93" s="44"/>
      <c r="L93" s="21">
        <v>721</v>
      </c>
      <c r="M93" s="51">
        <v>2.8257887517146776E-2</v>
      </c>
      <c r="N93" s="21">
        <v>1415</v>
      </c>
      <c r="O93" s="21">
        <v>-694</v>
      </c>
      <c r="P93" s="51">
        <v>5.2998239634443237E-2</v>
      </c>
      <c r="Q93" s="21">
        <v>437</v>
      </c>
      <c r="R93" s="21">
        <v>284</v>
      </c>
      <c r="S93" s="51">
        <v>3.117420459409331E-2</v>
      </c>
      <c r="T93" s="138">
        <v>1</v>
      </c>
    </row>
    <row r="94" spans="1:20" x14ac:dyDescent="0.3">
      <c r="A94" s="19" t="s">
        <v>301</v>
      </c>
      <c r="B94" s="19" t="s">
        <v>1813</v>
      </c>
      <c r="C94" s="21">
        <v>12</v>
      </c>
      <c r="D94" s="51">
        <v>6.3863757317722189E-3</v>
      </c>
      <c r="E94" s="21">
        <v>10</v>
      </c>
      <c r="F94" s="21">
        <v>2</v>
      </c>
      <c r="G94" s="51">
        <v>5.0556117290192111E-3</v>
      </c>
      <c r="H94" s="21">
        <v>1</v>
      </c>
      <c r="I94" s="21">
        <v>11</v>
      </c>
      <c r="J94" s="51">
        <v>1.0245901639344263E-3</v>
      </c>
      <c r="K94" s="44"/>
      <c r="L94" s="21">
        <v>155</v>
      </c>
      <c r="M94" s="51">
        <v>6.0748579267097787E-3</v>
      </c>
      <c r="N94" s="21">
        <v>268</v>
      </c>
      <c r="O94" s="21">
        <v>-113</v>
      </c>
      <c r="P94" s="51">
        <v>1.0037829132177234E-2</v>
      </c>
      <c r="Q94" s="21">
        <v>34</v>
      </c>
      <c r="R94" s="21">
        <v>121</v>
      </c>
      <c r="S94" s="51">
        <v>2.4254529890141248E-3</v>
      </c>
      <c r="T94" s="138">
        <v>1</v>
      </c>
    </row>
    <row r="95" spans="1:20" hidden="1" x14ac:dyDescent="0.3">
      <c r="A95" s="19" t="s">
        <v>302</v>
      </c>
      <c r="B95" s="19" t="s">
        <v>1814</v>
      </c>
      <c r="C95" s="21">
        <v>0</v>
      </c>
      <c r="D95" s="51">
        <v>0</v>
      </c>
      <c r="E95" s="21">
        <v>0</v>
      </c>
      <c r="F95" s="21">
        <v>0</v>
      </c>
      <c r="G95" s="51">
        <v>0</v>
      </c>
      <c r="H95" s="21">
        <v>0</v>
      </c>
      <c r="I95" s="21">
        <v>0</v>
      </c>
      <c r="J95" s="51">
        <v>0</v>
      </c>
      <c r="K95" s="44"/>
      <c r="L95" s="21">
        <v>0</v>
      </c>
      <c r="M95" s="51">
        <v>0</v>
      </c>
      <c r="N95" s="21">
        <v>0</v>
      </c>
      <c r="O95" s="21">
        <v>0</v>
      </c>
      <c r="P95" s="51">
        <v>0</v>
      </c>
      <c r="Q95" s="21">
        <v>0</v>
      </c>
      <c r="R95" s="21">
        <v>0</v>
      </c>
      <c r="S95" s="51">
        <v>0</v>
      </c>
      <c r="T95" s="138">
        <v>2</v>
      </c>
    </row>
    <row r="96" spans="1:20" x14ac:dyDescent="0.3">
      <c r="A96" s="19" t="s">
        <v>303</v>
      </c>
      <c r="B96" s="19" t="s">
        <v>1815</v>
      </c>
      <c r="C96" s="21">
        <v>89</v>
      </c>
      <c r="D96" s="51">
        <v>4.7365620010643962E-2</v>
      </c>
      <c r="E96" s="21">
        <v>40</v>
      </c>
      <c r="F96" s="21">
        <v>49</v>
      </c>
      <c r="G96" s="51">
        <v>2.0222446916076844E-2</v>
      </c>
      <c r="H96" s="21">
        <v>19</v>
      </c>
      <c r="I96" s="21">
        <v>70</v>
      </c>
      <c r="J96" s="51">
        <v>1.9467213114754099E-2</v>
      </c>
      <c r="K96" s="44"/>
      <c r="L96" s="21">
        <v>1038</v>
      </c>
      <c r="M96" s="51">
        <v>4.0681951793062901E-2</v>
      </c>
      <c r="N96" s="21">
        <v>481</v>
      </c>
      <c r="O96" s="21">
        <v>557</v>
      </c>
      <c r="P96" s="51">
        <v>1.8015656017079291E-2</v>
      </c>
      <c r="Q96" s="21">
        <v>214</v>
      </c>
      <c r="R96" s="21">
        <v>824</v>
      </c>
      <c r="S96" s="51">
        <v>1.5266086460265373E-2</v>
      </c>
      <c r="T96" s="138">
        <v>1</v>
      </c>
    </row>
    <row r="97" spans="1:20" hidden="1" x14ac:dyDescent="0.3">
      <c r="A97" s="19" t="s">
        <v>304</v>
      </c>
      <c r="B97" s="19" t="s">
        <v>314</v>
      </c>
      <c r="C97" s="21">
        <v>0</v>
      </c>
      <c r="D97" s="51">
        <v>0</v>
      </c>
      <c r="E97" s="21">
        <v>0</v>
      </c>
      <c r="F97" s="21">
        <v>0</v>
      </c>
      <c r="G97" s="51">
        <v>0</v>
      </c>
      <c r="H97" s="21">
        <v>0</v>
      </c>
      <c r="I97" s="21">
        <v>0</v>
      </c>
      <c r="J97" s="51">
        <v>0</v>
      </c>
      <c r="K97" s="44"/>
      <c r="L97" s="21">
        <v>0</v>
      </c>
      <c r="M97" s="51">
        <v>0</v>
      </c>
      <c r="N97" s="21">
        <v>0</v>
      </c>
      <c r="O97" s="21">
        <v>0</v>
      </c>
      <c r="P97" s="51">
        <v>0</v>
      </c>
      <c r="Q97" s="21">
        <v>0</v>
      </c>
      <c r="R97" s="21">
        <v>0</v>
      </c>
      <c r="S97" s="51">
        <v>0</v>
      </c>
      <c r="T97" s="138">
        <v>2</v>
      </c>
    </row>
    <row r="98" spans="1:20" x14ac:dyDescent="0.3">
      <c r="A98" s="19" t="s">
        <v>305</v>
      </c>
      <c r="B98" s="19" t="s">
        <v>1816</v>
      </c>
      <c r="C98" s="21">
        <v>282</v>
      </c>
      <c r="D98" s="51">
        <v>0.15007982969664715</v>
      </c>
      <c r="E98" s="21">
        <v>280</v>
      </c>
      <c r="F98" s="21">
        <v>2</v>
      </c>
      <c r="G98" s="51">
        <v>0.14155712841253792</v>
      </c>
      <c r="H98" s="21">
        <v>263</v>
      </c>
      <c r="I98" s="21">
        <v>19</v>
      </c>
      <c r="J98" s="51">
        <v>0.26946721311475408</v>
      </c>
      <c r="K98" s="44"/>
      <c r="L98" s="21">
        <v>5526</v>
      </c>
      <c r="M98" s="51">
        <v>0.21657848324514992</v>
      </c>
      <c r="N98" s="21">
        <v>4948</v>
      </c>
      <c r="O98" s="21">
        <v>578</v>
      </c>
      <c r="P98" s="51">
        <v>0.18532529308213791</v>
      </c>
      <c r="Q98" s="21">
        <v>2887</v>
      </c>
      <c r="R98" s="21">
        <v>2639</v>
      </c>
      <c r="S98" s="51">
        <v>0.2059494935083464</v>
      </c>
      <c r="T98" s="138">
        <v>1</v>
      </c>
    </row>
    <row r="99" spans="1:20" hidden="1" x14ac:dyDescent="0.3">
      <c r="A99" s="19" t="s">
        <v>306</v>
      </c>
      <c r="B99" s="19" t="s">
        <v>1817</v>
      </c>
      <c r="C99" s="21">
        <v>0</v>
      </c>
      <c r="D99" s="51">
        <v>0</v>
      </c>
      <c r="E99" s="21">
        <v>0</v>
      </c>
      <c r="F99" s="21">
        <v>0</v>
      </c>
      <c r="G99" s="51">
        <v>0</v>
      </c>
      <c r="H99" s="21">
        <v>0</v>
      </c>
      <c r="I99" s="21">
        <v>0</v>
      </c>
      <c r="J99" s="51">
        <v>0</v>
      </c>
      <c r="K99" s="44"/>
      <c r="L99" s="21">
        <v>0</v>
      </c>
      <c r="M99" s="51">
        <v>0</v>
      </c>
      <c r="N99" s="21">
        <v>0</v>
      </c>
      <c r="O99" s="21">
        <v>0</v>
      </c>
      <c r="P99" s="51">
        <v>0</v>
      </c>
      <c r="Q99" s="21">
        <v>0</v>
      </c>
      <c r="R99" s="21">
        <v>0</v>
      </c>
      <c r="S99" s="51">
        <v>0</v>
      </c>
      <c r="T99" s="138">
        <v>2</v>
      </c>
    </row>
    <row r="100" spans="1:20" x14ac:dyDescent="0.3">
      <c r="A100" s="19" t="s">
        <v>307</v>
      </c>
      <c r="B100" s="19" t="s">
        <v>1818</v>
      </c>
      <c r="C100" s="21">
        <v>428</v>
      </c>
      <c r="D100" s="51">
        <v>0.22778073443320915</v>
      </c>
      <c r="E100" s="21">
        <v>390</v>
      </c>
      <c r="F100" s="21">
        <v>38</v>
      </c>
      <c r="G100" s="51">
        <v>0.19716885743174925</v>
      </c>
      <c r="H100" s="21">
        <v>361</v>
      </c>
      <c r="I100" s="21">
        <v>67</v>
      </c>
      <c r="J100" s="51">
        <v>0.36987704918032788</v>
      </c>
      <c r="K100" s="44"/>
      <c r="L100" s="21">
        <v>7141</v>
      </c>
      <c r="M100" s="51">
        <v>0.27987458357828726</v>
      </c>
      <c r="N100" s="21">
        <v>5482</v>
      </c>
      <c r="O100" s="21">
        <v>1659</v>
      </c>
      <c r="P100" s="51">
        <v>0.20532604217386419</v>
      </c>
      <c r="Q100" s="21">
        <v>3263</v>
      </c>
      <c r="R100" s="21">
        <v>3878</v>
      </c>
      <c r="S100" s="51">
        <v>0.23277215009273791</v>
      </c>
      <c r="T100" s="138">
        <v>1</v>
      </c>
    </row>
    <row r="101" spans="1:20" hidden="1" x14ac:dyDescent="0.3">
      <c r="A101" s="19" t="s">
        <v>308</v>
      </c>
      <c r="B101" s="19" t="s">
        <v>1819</v>
      </c>
      <c r="C101" s="21">
        <v>0</v>
      </c>
      <c r="D101" s="51">
        <v>0</v>
      </c>
      <c r="E101" s="21">
        <v>0</v>
      </c>
      <c r="F101" s="21">
        <v>0</v>
      </c>
      <c r="G101" s="51">
        <v>0</v>
      </c>
      <c r="H101" s="21">
        <v>0</v>
      </c>
      <c r="I101" s="21">
        <v>0</v>
      </c>
      <c r="J101" s="51">
        <v>0</v>
      </c>
      <c r="K101" s="44"/>
      <c r="L101" s="21">
        <v>0</v>
      </c>
      <c r="M101" s="51">
        <v>0</v>
      </c>
      <c r="N101" s="21">
        <v>0</v>
      </c>
      <c r="O101" s="21">
        <v>0</v>
      </c>
      <c r="P101" s="51">
        <v>0</v>
      </c>
      <c r="Q101" s="21">
        <v>0</v>
      </c>
      <c r="R101" s="21">
        <v>0</v>
      </c>
      <c r="S101" s="51">
        <v>0</v>
      </c>
      <c r="T101" s="138">
        <v>2</v>
      </c>
    </row>
    <row r="102" spans="1:20" hidden="1" x14ac:dyDescent="0.3">
      <c r="A102" s="19" t="s">
        <v>309</v>
      </c>
      <c r="B102" s="19" t="s">
        <v>1820</v>
      </c>
      <c r="C102" s="21">
        <v>0</v>
      </c>
      <c r="D102" s="51">
        <v>0</v>
      </c>
      <c r="E102" s="21">
        <v>0</v>
      </c>
      <c r="F102" s="21">
        <v>0</v>
      </c>
      <c r="G102" s="51">
        <v>0</v>
      </c>
      <c r="H102" s="21">
        <v>0</v>
      </c>
      <c r="I102" s="21">
        <v>0</v>
      </c>
      <c r="J102" s="51">
        <v>0</v>
      </c>
      <c r="K102" s="48"/>
      <c r="L102" s="21">
        <v>0</v>
      </c>
      <c r="M102" s="51">
        <v>0</v>
      </c>
      <c r="N102" s="21">
        <v>0</v>
      </c>
      <c r="O102" s="21">
        <v>0</v>
      </c>
      <c r="P102" s="51">
        <v>0</v>
      </c>
      <c r="Q102" s="21">
        <v>0</v>
      </c>
      <c r="R102" s="21">
        <v>0</v>
      </c>
      <c r="S102" s="51">
        <v>0</v>
      </c>
      <c r="T102" s="138">
        <v>2</v>
      </c>
    </row>
    <row r="103" spans="1:20" hidden="1" x14ac:dyDescent="0.3">
      <c r="A103" s="19" t="s">
        <v>311</v>
      </c>
      <c r="B103" s="19" t="s">
        <v>1822</v>
      </c>
      <c r="C103" s="21">
        <v>0</v>
      </c>
      <c r="D103" s="51">
        <v>0</v>
      </c>
      <c r="E103" s="21">
        <v>0</v>
      </c>
      <c r="F103" s="21">
        <v>0</v>
      </c>
      <c r="G103" s="51">
        <v>0</v>
      </c>
      <c r="H103" s="21">
        <v>0</v>
      </c>
      <c r="I103" s="21">
        <v>0</v>
      </c>
      <c r="J103" s="51">
        <v>0</v>
      </c>
      <c r="K103" s="48"/>
      <c r="L103" s="21">
        <v>0</v>
      </c>
      <c r="M103" s="51">
        <v>0</v>
      </c>
      <c r="N103" s="21">
        <v>0</v>
      </c>
      <c r="O103" s="21">
        <v>0</v>
      </c>
      <c r="P103" s="51">
        <v>0</v>
      </c>
      <c r="Q103" s="21">
        <v>0</v>
      </c>
      <c r="R103" s="21">
        <v>0</v>
      </c>
      <c r="S103" s="51">
        <v>0</v>
      </c>
      <c r="T103" s="138">
        <v>2</v>
      </c>
    </row>
    <row r="104" spans="1:20" x14ac:dyDescent="0.3">
      <c r="A104" s="19" t="s">
        <v>310</v>
      </c>
      <c r="B104" s="19" t="s">
        <v>1821</v>
      </c>
      <c r="C104" s="41">
        <v>19</v>
      </c>
      <c r="D104" s="51">
        <v>1.0111761575306013E-2</v>
      </c>
      <c r="E104" s="41">
        <v>50</v>
      </c>
      <c r="F104" s="41">
        <v>-31</v>
      </c>
      <c r="G104" s="51">
        <v>2.5278058645096056E-2</v>
      </c>
      <c r="H104" s="41">
        <v>0</v>
      </c>
      <c r="I104" s="41">
        <v>19</v>
      </c>
      <c r="J104" s="51">
        <v>0</v>
      </c>
      <c r="K104" s="44"/>
      <c r="L104" s="41">
        <v>169</v>
      </c>
      <c r="M104" s="51">
        <v>6.6235547717029197E-3</v>
      </c>
      <c r="N104" s="41">
        <v>265</v>
      </c>
      <c r="O104" s="41">
        <v>-96</v>
      </c>
      <c r="P104" s="51">
        <v>9.925465373234953E-3</v>
      </c>
      <c r="Q104" s="41">
        <v>143</v>
      </c>
      <c r="R104" s="41">
        <v>26</v>
      </c>
      <c r="S104" s="51">
        <v>1.0201169924382936E-2</v>
      </c>
      <c r="T104" s="138">
        <v>1</v>
      </c>
    </row>
    <row r="105" spans="1:20" x14ac:dyDescent="0.3">
      <c r="B105" s="19" t="s">
        <v>312</v>
      </c>
      <c r="C105" s="45">
        <v>1879</v>
      </c>
      <c r="D105" s="51">
        <v>1</v>
      </c>
      <c r="E105" s="45">
        <v>1978</v>
      </c>
      <c r="F105" s="45">
        <v>-99</v>
      </c>
      <c r="G105" s="51">
        <v>1</v>
      </c>
      <c r="H105" s="45">
        <v>976</v>
      </c>
      <c r="I105" s="45">
        <v>903</v>
      </c>
      <c r="J105" s="51">
        <v>1</v>
      </c>
      <c r="K105" s="44"/>
      <c r="L105" s="45">
        <v>25515</v>
      </c>
      <c r="M105" s="51">
        <v>1</v>
      </c>
      <c r="N105" s="45">
        <v>26699</v>
      </c>
      <c r="O105" s="45">
        <v>-1184</v>
      </c>
      <c r="P105" s="51">
        <v>1</v>
      </c>
      <c r="Q105" s="45">
        <v>14018</v>
      </c>
      <c r="R105" s="45">
        <v>11497</v>
      </c>
      <c r="S105" s="51">
        <v>1</v>
      </c>
      <c r="T105" s="138">
        <v>1</v>
      </c>
    </row>
    <row r="106" spans="1:20" ht="17.25" x14ac:dyDescent="0.35">
      <c r="B106" s="30" t="s">
        <v>313</v>
      </c>
      <c r="C106" s="21"/>
      <c r="D106" s="43"/>
      <c r="E106" s="21"/>
      <c r="F106" s="21"/>
      <c r="G106" s="43"/>
      <c r="H106" s="21"/>
      <c r="I106" s="21"/>
      <c r="J106" s="43"/>
      <c r="K106" s="44"/>
      <c r="L106" s="21"/>
      <c r="M106" s="43"/>
      <c r="N106" s="21"/>
      <c r="O106" s="21"/>
      <c r="P106" s="43"/>
      <c r="Q106" s="21"/>
      <c r="R106" s="21"/>
      <c r="S106" s="43"/>
      <c r="T106" s="134">
        <v>1</v>
      </c>
    </row>
    <row r="107" spans="1:20" x14ac:dyDescent="0.3">
      <c r="B107" s="19" t="s">
        <v>1789</v>
      </c>
      <c r="C107" s="53">
        <v>110.04734636871508</v>
      </c>
      <c r="D107" s="43"/>
      <c r="E107" s="53">
        <v>101</v>
      </c>
      <c r="F107" s="53">
        <v>9.0473463687150826</v>
      </c>
      <c r="G107" s="43"/>
      <c r="H107" s="53">
        <v>74.588755020080313</v>
      </c>
      <c r="I107" s="53">
        <v>35.458591348634769</v>
      </c>
      <c r="J107" s="43"/>
      <c r="K107" s="44"/>
      <c r="L107" s="53">
        <v>111.1086162464986</v>
      </c>
      <c r="M107" s="43"/>
      <c r="N107" s="53">
        <v>104.25955619183965</v>
      </c>
      <c r="O107" s="53">
        <v>6.8490600546589491</v>
      </c>
      <c r="P107" s="43"/>
      <c r="Q107" s="53">
        <v>93.192407724272783</v>
      </c>
      <c r="R107" s="53">
        <v>17.916208522225816</v>
      </c>
      <c r="S107" s="43"/>
      <c r="T107" s="138">
        <v>1</v>
      </c>
    </row>
    <row r="108" spans="1:20" x14ac:dyDescent="0.3">
      <c r="B108" s="19" t="s">
        <v>1790</v>
      </c>
      <c r="C108" s="53">
        <v>82.863874999999993</v>
      </c>
      <c r="D108" s="43"/>
      <c r="E108" s="53">
        <v>94</v>
      </c>
      <c r="F108" s="53">
        <v>-11.136125000000007</v>
      </c>
      <c r="G108" s="43"/>
      <c r="H108" s="53">
        <v>70.245283018867923</v>
      </c>
      <c r="I108" s="53">
        <v>12.61859198113207</v>
      </c>
      <c r="J108" s="43"/>
      <c r="K108" s="44"/>
      <c r="L108" s="53">
        <v>84.324088846429447</v>
      </c>
      <c r="M108" s="43"/>
      <c r="N108" s="53">
        <v>92.663191028919925</v>
      </c>
      <c r="O108" s="53">
        <v>-8.3391021824904783</v>
      </c>
      <c r="P108" s="43"/>
      <c r="Q108" s="53">
        <v>82.24396669190007</v>
      </c>
      <c r="R108" s="53">
        <v>2.0801221545293771</v>
      </c>
      <c r="S108" s="43"/>
      <c r="T108" s="138">
        <v>1</v>
      </c>
    </row>
    <row r="109" spans="1:20" x14ac:dyDescent="0.3">
      <c r="B109" s="19" t="s">
        <v>1791</v>
      </c>
      <c r="C109" s="53">
        <v>87</v>
      </c>
      <c r="D109" s="43"/>
      <c r="E109" s="53" t="s">
        <v>1823</v>
      </c>
      <c r="F109" s="53">
        <v>87</v>
      </c>
      <c r="G109" s="43"/>
      <c r="H109" s="53" t="s">
        <v>1823</v>
      </c>
      <c r="I109" s="53">
        <v>87</v>
      </c>
      <c r="J109" s="43"/>
      <c r="K109" s="44"/>
      <c r="L109" s="53">
        <v>85.5</v>
      </c>
      <c r="M109" s="43"/>
      <c r="N109" s="53" t="s">
        <v>1823</v>
      </c>
      <c r="O109" s="53">
        <v>85.5</v>
      </c>
      <c r="P109" s="43"/>
      <c r="Q109" s="53" t="s">
        <v>1823</v>
      </c>
      <c r="R109" s="53">
        <v>85.5</v>
      </c>
      <c r="S109" s="43"/>
      <c r="T109" s="138">
        <v>1</v>
      </c>
    </row>
    <row r="110" spans="1:20" hidden="1" x14ac:dyDescent="0.3">
      <c r="B110" s="19" t="s">
        <v>1792</v>
      </c>
      <c r="C110" s="53" t="s">
        <v>1823</v>
      </c>
      <c r="D110" s="43"/>
      <c r="E110" s="53" t="s">
        <v>1823</v>
      </c>
      <c r="F110" s="53">
        <v>0</v>
      </c>
      <c r="G110" s="43"/>
      <c r="H110" s="53" t="s">
        <v>1823</v>
      </c>
      <c r="I110" s="53">
        <v>0</v>
      </c>
      <c r="J110" s="43"/>
      <c r="K110" s="44"/>
      <c r="L110" s="53" t="s">
        <v>1823</v>
      </c>
      <c r="M110" s="43"/>
      <c r="N110" s="53" t="s">
        <v>1823</v>
      </c>
      <c r="O110" s="53">
        <v>0</v>
      </c>
      <c r="P110" s="43"/>
      <c r="Q110" s="53" t="s">
        <v>1823</v>
      </c>
      <c r="R110" s="53">
        <v>0</v>
      </c>
      <c r="S110" s="43"/>
      <c r="T110" s="138">
        <v>2</v>
      </c>
    </row>
    <row r="111" spans="1:20" x14ac:dyDescent="0.3">
      <c r="B111" s="19" t="s">
        <v>1793</v>
      </c>
      <c r="C111" s="53">
        <v>80.624130434782614</v>
      </c>
      <c r="D111" s="43"/>
      <c r="E111" s="53">
        <v>92</v>
      </c>
      <c r="F111" s="53">
        <v>-11.375869565217386</v>
      </c>
      <c r="G111" s="43"/>
      <c r="H111" s="53">
        <v>76</v>
      </c>
      <c r="I111" s="53">
        <v>4.6241304347826144</v>
      </c>
      <c r="J111" s="43"/>
      <c r="K111" s="44"/>
      <c r="L111" s="53">
        <v>93.168738738738725</v>
      </c>
      <c r="M111" s="43"/>
      <c r="N111" s="53">
        <v>98.22686230248307</v>
      </c>
      <c r="O111" s="53">
        <v>-5.0581235637443456</v>
      </c>
      <c r="P111" s="43"/>
      <c r="Q111" s="53">
        <v>98.29071661237785</v>
      </c>
      <c r="R111" s="53">
        <v>-5.1219778736391248</v>
      </c>
      <c r="S111" s="43"/>
      <c r="T111" s="138">
        <v>1</v>
      </c>
    </row>
    <row r="112" spans="1:20" x14ac:dyDescent="0.3">
      <c r="B112" s="19" t="s">
        <v>1794</v>
      </c>
      <c r="C112" s="53">
        <v>26.991071428571427</v>
      </c>
      <c r="D112" s="43"/>
      <c r="E112" s="53">
        <v>35</v>
      </c>
      <c r="F112" s="53">
        <v>-8.008928571428573</v>
      </c>
      <c r="G112" s="43"/>
      <c r="H112" s="53">
        <v>41.416071428571435</v>
      </c>
      <c r="I112" s="53">
        <v>-14.425000000000008</v>
      </c>
      <c r="J112" s="43"/>
      <c r="K112" s="44"/>
      <c r="L112" s="53">
        <v>34.998085991678231</v>
      </c>
      <c r="M112" s="43"/>
      <c r="N112" s="53">
        <v>36.621908127208478</v>
      </c>
      <c r="O112" s="53">
        <v>-1.6238221355302471</v>
      </c>
      <c r="P112" s="43"/>
      <c r="Q112" s="53">
        <v>37.176018306636152</v>
      </c>
      <c r="R112" s="53">
        <v>-2.1779323149579213</v>
      </c>
      <c r="S112" s="43"/>
      <c r="T112" s="138">
        <v>1</v>
      </c>
    </row>
    <row r="113" spans="1:20" x14ac:dyDescent="0.3">
      <c r="B113" s="19" t="s">
        <v>1795</v>
      </c>
      <c r="C113" s="53">
        <v>100.5</v>
      </c>
      <c r="D113" s="43"/>
      <c r="E113" s="53">
        <v>101</v>
      </c>
      <c r="F113" s="53">
        <v>-0.5</v>
      </c>
      <c r="G113" s="43"/>
      <c r="H113" s="53">
        <v>73</v>
      </c>
      <c r="I113" s="53">
        <v>27.5</v>
      </c>
      <c r="J113" s="43"/>
      <c r="K113" s="44"/>
      <c r="L113" s="53">
        <v>102.55806451612904</v>
      </c>
      <c r="M113" s="43"/>
      <c r="N113" s="53">
        <v>105.95522388059702</v>
      </c>
      <c r="O113" s="53">
        <v>-3.3971593644679814</v>
      </c>
      <c r="P113" s="43"/>
      <c r="Q113" s="53">
        <v>95.558823529411768</v>
      </c>
      <c r="R113" s="53">
        <v>6.9992409867172682</v>
      </c>
      <c r="S113" s="43"/>
      <c r="T113" s="138">
        <v>1</v>
      </c>
    </row>
    <row r="114" spans="1:20" hidden="1" x14ac:dyDescent="0.3">
      <c r="B114" s="19" t="s">
        <v>1796</v>
      </c>
      <c r="C114" s="53" t="s">
        <v>1823</v>
      </c>
      <c r="D114" s="43"/>
      <c r="E114" s="53" t="s">
        <v>1823</v>
      </c>
      <c r="F114" s="53">
        <v>0</v>
      </c>
      <c r="G114" s="43"/>
      <c r="H114" s="53" t="s">
        <v>1823</v>
      </c>
      <c r="I114" s="53">
        <v>0</v>
      </c>
      <c r="J114" s="43"/>
      <c r="K114" s="44"/>
      <c r="L114" s="53" t="s">
        <v>1823</v>
      </c>
      <c r="M114" s="43"/>
      <c r="N114" s="53" t="s">
        <v>1823</v>
      </c>
      <c r="O114" s="53">
        <v>0</v>
      </c>
      <c r="P114" s="43"/>
      <c r="Q114" s="53" t="s">
        <v>1823</v>
      </c>
      <c r="R114" s="53">
        <v>0</v>
      </c>
      <c r="S114" s="43"/>
      <c r="T114" s="138">
        <v>2</v>
      </c>
    </row>
    <row r="115" spans="1:20" x14ac:dyDescent="0.3">
      <c r="B115" s="19" t="s">
        <v>1797</v>
      </c>
      <c r="C115" s="53">
        <v>87.991011235955057</v>
      </c>
      <c r="D115" s="43"/>
      <c r="E115" s="53">
        <v>99</v>
      </c>
      <c r="F115" s="53">
        <v>-11.008988764044943</v>
      </c>
      <c r="G115" s="43"/>
      <c r="H115" s="53">
        <v>94.792631578947365</v>
      </c>
      <c r="I115" s="53">
        <v>-6.8016203429923081</v>
      </c>
      <c r="J115" s="43"/>
      <c r="K115" s="44"/>
      <c r="L115" s="53">
        <v>92.4491522157996</v>
      </c>
      <c r="M115" s="43"/>
      <c r="N115" s="53">
        <v>109.89189189189189</v>
      </c>
      <c r="O115" s="53">
        <v>-17.442739676092287</v>
      </c>
      <c r="P115" s="43"/>
      <c r="Q115" s="53">
        <v>109.34514018691591</v>
      </c>
      <c r="R115" s="53">
        <v>-16.895987971116313</v>
      </c>
      <c r="S115" s="43"/>
      <c r="T115" s="138">
        <v>1</v>
      </c>
    </row>
    <row r="116" spans="1:20" hidden="1" x14ac:dyDescent="0.3">
      <c r="B116" s="19" t="s">
        <v>1798</v>
      </c>
      <c r="C116" s="53" t="s">
        <v>1823</v>
      </c>
      <c r="D116" s="43"/>
      <c r="E116" s="53" t="s">
        <v>1823</v>
      </c>
      <c r="F116" s="53">
        <v>0</v>
      </c>
      <c r="G116" s="43"/>
      <c r="H116" s="53" t="s">
        <v>1823</v>
      </c>
      <c r="I116" s="53">
        <v>0</v>
      </c>
      <c r="J116" s="43"/>
      <c r="K116" s="44"/>
      <c r="L116" s="53" t="s">
        <v>1823</v>
      </c>
      <c r="M116" s="43"/>
      <c r="N116" s="53" t="s">
        <v>1823</v>
      </c>
      <c r="O116" s="53">
        <v>0</v>
      </c>
      <c r="P116" s="43"/>
      <c r="Q116" s="53" t="s">
        <v>1823</v>
      </c>
      <c r="R116" s="53">
        <v>0</v>
      </c>
      <c r="S116" s="43"/>
      <c r="T116" s="138">
        <v>2</v>
      </c>
    </row>
    <row r="117" spans="1:20" x14ac:dyDescent="0.3">
      <c r="B117" s="19" t="s">
        <v>1799</v>
      </c>
      <c r="C117" s="53">
        <v>90.303404255319151</v>
      </c>
      <c r="D117" s="43"/>
      <c r="E117" s="53">
        <v>71</v>
      </c>
      <c r="F117" s="53">
        <v>19.303404255319151</v>
      </c>
      <c r="G117" s="43"/>
      <c r="H117" s="53">
        <v>57.800038022813688</v>
      </c>
      <c r="I117" s="53">
        <v>32.503366232505464</v>
      </c>
      <c r="J117" s="43"/>
      <c r="K117" s="44"/>
      <c r="L117" s="53">
        <v>85.735191820484971</v>
      </c>
      <c r="M117" s="43"/>
      <c r="N117" s="53">
        <v>75.604890864995951</v>
      </c>
      <c r="O117" s="53">
        <v>10.13030095548902</v>
      </c>
      <c r="P117" s="43"/>
      <c r="Q117" s="53">
        <v>66.641018358157268</v>
      </c>
      <c r="R117" s="53">
        <v>19.094173462327703</v>
      </c>
      <c r="S117" s="43"/>
      <c r="T117" s="138">
        <v>1</v>
      </c>
    </row>
    <row r="118" spans="1:20" x14ac:dyDescent="0.3">
      <c r="B118" s="19" t="s">
        <v>1800</v>
      </c>
      <c r="C118" s="53">
        <v>87.562266355140196</v>
      </c>
      <c r="D118" s="43"/>
      <c r="E118" s="53">
        <v>82</v>
      </c>
      <c r="F118" s="53">
        <v>5.5622663551401956</v>
      </c>
      <c r="G118" s="43"/>
      <c r="H118" s="53">
        <v>63.186759002770081</v>
      </c>
      <c r="I118" s="53">
        <v>24.375507352370114</v>
      </c>
      <c r="J118" s="43"/>
      <c r="K118" s="44"/>
      <c r="L118" s="53">
        <v>83.960900434112858</v>
      </c>
      <c r="M118" s="43"/>
      <c r="N118" s="53">
        <v>89.363188617292963</v>
      </c>
      <c r="O118" s="53">
        <v>-5.4022881831801044</v>
      </c>
      <c r="P118" s="43"/>
      <c r="Q118" s="53">
        <v>73.921078761875563</v>
      </c>
      <c r="R118" s="53">
        <v>10.039821672237295</v>
      </c>
      <c r="S118" s="43"/>
      <c r="T118" s="138">
        <v>1</v>
      </c>
    </row>
    <row r="119" spans="1:20" hidden="1" x14ac:dyDescent="0.3">
      <c r="B119" s="19" t="s">
        <v>1801</v>
      </c>
      <c r="C119" s="53" t="s">
        <v>1823</v>
      </c>
      <c r="D119" s="43"/>
      <c r="E119" s="53" t="s">
        <v>1823</v>
      </c>
      <c r="F119" s="53">
        <v>0</v>
      </c>
      <c r="G119" s="43"/>
      <c r="H119" s="53" t="s">
        <v>1823</v>
      </c>
      <c r="I119" s="53">
        <v>0</v>
      </c>
      <c r="J119" s="43"/>
      <c r="K119" s="44"/>
      <c r="L119" s="53" t="s">
        <v>1823</v>
      </c>
      <c r="M119" s="43"/>
      <c r="N119" s="53" t="s">
        <v>1823</v>
      </c>
      <c r="O119" s="53">
        <v>0</v>
      </c>
      <c r="P119" s="43"/>
      <c r="Q119" s="53" t="s">
        <v>1823</v>
      </c>
      <c r="R119" s="53">
        <v>0</v>
      </c>
      <c r="S119" s="43"/>
      <c r="T119" s="138">
        <v>2</v>
      </c>
    </row>
    <row r="120" spans="1:20" hidden="1" x14ac:dyDescent="0.3">
      <c r="B120" s="19" t="s">
        <v>1802</v>
      </c>
      <c r="C120" s="53" t="s">
        <v>1823</v>
      </c>
      <c r="D120" s="43"/>
      <c r="E120" s="53" t="s">
        <v>1823</v>
      </c>
      <c r="F120" s="53">
        <v>0</v>
      </c>
      <c r="G120" s="43"/>
      <c r="H120" s="53" t="s">
        <v>1823</v>
      </c>
      <c r="I120" s="53">
        <v>0</v>
      </c>
      <c r="J120" s="43"/>
      <c r="K120" s="44"/>
      <c r="L120" s="53" t="s">
        <v>1823</v>
      </c>
      <c r="M120" s="43"/>
      <c r="N120" s="53" t="s">
        <v>1823</v>
      </c>
      <c r="O120" s="53">
        <v>0</v>
      </c>
      <c r="P120" s="43"/>
      <c r="Q120" s="53" t="s">
        <v>1823</v>
      </c>
      <c r="R120" s="53">
        <v>0</v>
      </c>
      <c r="S120" s="43"/>
      <c r="T120" s="138">
        <v>2</v>
      </c>
    </row>
    <row r="121" spans="1:20" hidden="1" x14ac:dyDescent="0.3">
      <c r="B121" s="19" t="s">
        <v>1803</v>
      </c>
      <c r="C121" s="53" t="s">
        <v>1823</v>
      </c>
      <c r="D121" s="43"/>
      <c r="E121" s="53" t="s">
        <v>1823</v>
      </c>
      <c r="F121" s="53">
        <v>0</v>
      </c>
      <c r="G121" s="43"/>
      <c r="H121" s="53" t="s">
        <v>1823</v>
      </c>
      <c r="I121" s="53">
        <v>0</v>
      </c>
      <c r="J121" s="43"/>
      <c r="K121" s="44"/>
      <c r="L121" s="53" t="s">
        <v>1823</v>
      </c>
      <c r="M121" s="43"/>
      <c r="N121" s="53" t="s">
        <v>1823</v>
      </c>
      <c r="O121" s="53">
        <v>0</v>
      </c>
      <c r="P121" s="43"/>
      <c r="Q121" s="53" t="s">
        <v>1823</v>
      </c>
      <c r="R121" s="53">
        <v>0</v>
      </c>
      <c r="S121" s="43"/>
      <c r="T121" s="138">
        <v>2</v>
      </c>
    </row>
    <row r="122" spans="1:20" x14ac:dyDescent="0.3">
      <c r="B122" s="19" t="s">
        <v>312</v>
      </c>
      <c r="C122" s="54">
        <v>87.897929749866947</v>
      </c>
      <c r="D122" s="43"/>
      <c r="E122" s="54">
        <v>85.880182002022238</v>
      </c>
      <c r="F122" s="54">
        <v>2.0177477478447088</v>
      </c>
      <c r="G122" s="43"/>
      <c r="H122" s="54">
        <v>65.536413934426236</v>
      </c>
      <c r="I122" s="54">
        <v>22.361515815440711</v>
      </c>
      <c r="J122" s="43"/>
      <c r="K122" s="44"/>
      <c r="L122" s="54">
        <v>89.589867528904577</v>
      </c>
      <c r="M122" s="43"/>
      <c r="N122" s="54">
        <v>89.383197872579501</v>
      </c>
      <c r="O122" s="54">
        <v>0.20666965632507583</v>
      </c>
      <c r="P122" s="43"/>
      <c r="Q122" s="54">
        <v>79.282324868026834</v>
      </c>
      <c r="R122" s="54">
        <v>10.307542660877743</v>
      </c>
      <c r="S122" s="43"/>
      <c r="T122" s="138">
        <v>1</v>
      </c>
    </row>
    <row r="123" spans="1:20" x14ac:dyDescent="0.3">
      <c r="B123" s="19" t="s">
        <v>312</v>
      </c>
      <c r="C123" s="21"/>
      <c r="D123" s="43"/>
      <c r="E123" s="21"/>
      <c r="F123" s="21"/>
      <c r="G123" s="43"/>
      <c r="H123" s="21"/>
      <c r="I123" s="21"/>
      <c r="J123" s="43"/>
      <c r="K123" s="44"/>
      <c r="L123" s="21"/>
      <c r="M123" s="43"/>
      <c r="N123" s="21"/>
      <c r="O123" s="21"/>
      <c r="P123" s="43"/>
      <c r="Q123" s="21"/>
      <c r="R123" s="21"/>
      <c r="S123" s="43"/>
      <c r="T123" s="134">
        <v>1</v>
      </c>
    </row>
    <row r="124" spans="1:20" ht="17.25" x14ac:dyDescent="0.35">
      <c r="B124" s="30" t="s">
        <v>315</v>
      </c>
      <c r="C124" s="21">
        <v>1600</v>
      </c>
      <c r="D124" s="43"/>
      <c r="E124" s="21">
        <v>1600</v>
      </c>
      <c r="F124" s="21"/>
      <c r="G124" s="43"/>
      <c r="H124" s="21">
        <v>1600</v>
      </c>
      <c r="I124" s="21"/>
      <c r="J124" s="43"/>
      <c r="K124" s="44"/>
      <c r="L124" s="21">
        <v>19200</v>
      </c>
      <c r="M124" s="43"/>
      <c r="N124" s="21">
        <v>19200</v>
      </c>
      <c r="O124" s="21"/>
      <c r="P124" s="43"/>
      <c r="Q124" s="21">
        <v>19200</v>
      </c>
      <c r="R124" s="21"/>
      <c r="S124" s="43"/>
      <c r="T124" s="138">
        <v>1</v>
      </c>
    </row>
    <row r="125" spans="1:20" x14ac:dyDescent="0.3">
      <c r="C125" s="21"/>
      <c r="D125" s="43"/>
      <c r="E125" s="21"/>
      <c r="F125" s="21"/>
      <c r="G125" s="43"/>
      <c r="H125" s="21"/>
      <c r="I125" s="21"/>
      <c r="J125" s="43"/>
      <c r="K125" s="44"/>
      <c r="L125" s="21"/>
      <c r="M125" s="43"/>
      <c r="N125" s="21"/>
      <c r="O125" s="21"/>
      <c r="P125" s="43"/>
      <c r="Q125" s="21"/>
      <c r="R125" s="21"/>
      <c r="S125" s="43"/>
      <c r="T125" s="134">
        <v>1</v>
      </c>
    </row>
    <row r="126" spans="1:20" ht="17.25" x14ac:dyDescent="0.35">
      <c r="B126" s="30" t="s">
        <v>316</v>
      </c>
      <c r="C126" s="21"/>
      <c r="D126" s="43"/>
      <c r="E126" s="21"/>
      <c r="F126" s="21"/>
      <c r="G126" s="43"/>
      <c r="H126" s="21"/>
      <c r="I126" s="21"/>
      <c r="J126" s="43"/>
      <c r="K126" s="44"/>
      <c r="L126" s="21"/>
      <c r="M126" s="43"/>
      <c r="N126" s="21"/>
      <c r="O126" s="21"/>
      <c r="P126" s="43"/>
      <c r="Q126" s="21"/>
      <c r="R126" s="21"/>
      <c r="S126" s="43"/>
      <c r="T126" s="134">
        <v>1</v>
      </c>
    </row>
    <row r="127" spans="1:20" x14ac:dyDescent="0.3">
      <c r="A127" s="19" t="s">
        <v>317</v>
      </c>
      <c r="B127" s="19" t="s">
        <v>1824</v>
      </c>
      <c r="C127" s="21">
        <v>5452.21</v>
      </c>
      <c r="D127" s="55">
        <v>2.9016551357104845</v>
      </c>
      <c r="E127" s="21">
        <v>5440</v>
      </c>
      <c r="F127" s="21">
        <v>12.210000000000036</v>
      </c>
      <c r="G127" s="55">
        <v>2.7502527805864512</v>
      </c>
      <c r="H127" s="21">
        <v>151.69999999999999</v>
      </c>
      <c r="I127" s="21">
        <v>5300.51</v>
      </c>
      <c r="J127" s="55">
        <v>0.15543032786885244</v>
      </c>
      <c r="K127" s="44"/>
      <c r="L127" s="21">
        <v>61479.14</v>
      </c>
      <c r="M127" s="55">
        <v>2.4095292964922592</v>
      </c>
      <c r="N127" s="21">
        <v>62813</v>
      </c>
      <c r="O127" s="21">
        <v>-1333.8600000000006</v>
      </c>
      <c r="P127" s="55">
        <v>2.3526349301471967</v>
      </c>
      <c r="Q127" s="21">
        <v>10895.5</v>
      </c>
      <c r="R127" s="21">
        <v>50583.64</v>
      </c>
      <c r="S127" s="55">
        <v>0.77725067770009992</v>
      </c>
      <c r="T127" s="138">
        <v>1</v>
      </c>
    </row>
    <row r="128" spans="1:20" x14ac:dyDescent="0.3">
      <c r="A128" s="19" t="s">
        <v>318</v>
      </c>
      <c r="B128" s="19" t="s">
        <v>1825</v>
      </c>
      <c r="C128" s="21">
        <v>9.5</v>
      </c>
      <c r="D128" s="55">
        <v>5.0558807876530066E-3</v>
      </c>
      <c r="E128" s="21">
        <v>0</v>
      </c>
      <c r="F128" s="21">
        <v>9.5</v>
      </c>
      <c r="G128" s="55">
        <v>0</v>
      </c>
      <c r="H128" s="21">
        <v>0</v>
      </c>
      <c r="I128" s="21">
        <v>9.5</v>
      </c>
      <c r="J128" s="55">
        <v>0</v>
      </c>
      <c r="K128" s="44"/>
      <c r="L128" s="21">
        <v>542</v>
      </c>
      <c r="M128" s="55">
        <v>2.1242406427591613E-2</v>
      </c>
      <c r="N128" s="21">
        <v>0</v>
      </c>
      <c r="O128" s="21">
        <v>542</v>
      </c>
      <c r="P128" s="55">
        <v>0</v>
      </c>
      <c r="Q128" s="21">
        <v>366.25</v>
      </c>
      <c r="R128" s="21">
        <v>175.75</v>
      </c>
      <c r="S128" s="55">
        <v>2.6127122271365388E-2</v>
      </c>
      <c r="T128" s="138">
        <v>1</v>
      </c>
    </row>
    <row r="129" spans="1:20" x14ac:dyDescent="0.3">
      <c r="A129" s="19" t="s">
        <v>319</v>
      </c>
      <c r="B129" s="19" t="s">
        <v>1826</v>
      </c>
      <c r="C129" s="21">
        <v>2167.6</v>
      </c>
      <c r="D129" s="55">
        <v>1.1535923363491218</v>
      </c>
      <c r="E129" s="21">
        <v>3956</v>
      </c>
      <c r="F129" s="21">
        <v>-1788.4</v>
      </c>
      <c r="G129" s="55">
        <v>2</v>
      </c>
      <c r="H129" s="21">
        <v>8</v>
      </c>
      <c r="I129" s="21">
        <v>2159.6</v>
      </c>
      <c r="J129" s="55">
        <v>8.1967213114754103E-3</v>
      </c>
      <c r="K129" s="44"/>
      <c r="L129" s="21">
        <v>14442.93</v>
      </c>
      <c r="M129" s="55">
        <v>0.56605643738977074</v>
      </c>
      <c r="N129" s="21">
        <v>45132</v>
      </c>
      <c r="O129" s="21">
        <v>-30689.07</v>
      </c>
      <c r="P129" s="55">
        <v>1.6904003895276976</v>
      </c>
      <c r="Q129" s="21">
        <v>11985.7</v>
      </c>
      <c r="R129" s="21">
        <v>2457.2299999999996</v>
      </c>
      <c r="S129" s="55">
        <v>0.85502211442431164</v>
      </c>
      <c r="T129" s="138">
        <v>1</v>
      </c>
    </row>
    <row r="130" spans="1:20" hidden="1" x14ac:dyDescent="0.3">
      <c r="A130" s="19" t="s">
        <v>320</v>
      </c>
      <c r="B130" s="19" t="s">
        <v>1827</v>
      </c>
      <c r="C130" s="21">
        <v>0</v>
      </c>
      <c r="D130" s="55">
        <v>0</v>
      </c>
      <c r="E130" s="21">
        <v>0</v>
      </c>
      <c r="F130" s="21">
        <v>0</v>
      </c>
      <c r="G130" s="55">
        <v>0</v>
      </c>
      <c r="H130" s="21">
        <v>0</v>
      </c>
      <c r="I130" s="21">
        <v>0</v>
      </c>
      <c r="J130" s="55">
        <v>0</v>
      </c>
      <c r="K130" s="44"/>
      <c r="L130" s="21">
        <v>0</v>
      </c>
      <c r="M130" s="55">
        <v>0</v>
      </c>
      <c r="N130" s="21">
        <v>0</v>
      </c>
      <c r="O130" s="21">
        <v>0</v>
      </c>
      <c r="P130" s="55">
        <v>0</v>
      </c>
      <c r="Q130" s="21">
        <v>0</v>
      </c>
      <c r="R130" s="21">
        <v>0</v>
      </c>
      <c r="S130" s="55">
        <v>0</v>
      </c>
      <c r="T130" s="138">
        <v>2</v>
      </c>
    </row>
    <row r="131" spans="1:20" hidden="1" x14ac:dyDescent="0.3">
      <c r="A131" s="19" t="s">
        <v>322</v>
      </c>
      <c r="B131" s="19" t="s">
        <v>1828</v>
      </c>
      <c r="C131" s="21">
        <v>0</v>
      </c>
      <c r="D131" s="55">
        <v>0</v>
      </c>
      <c r="E131" s="21">
        <v>0</v>
      </c>
      <c r="F131" s="21">
        <v>0</v>
      </c>
      <c r="G131" s="55">
        <v>0</v>
      </c>
      <c r="H131" s="21">
        <v>0</v>
      </c>
      <c r="I131" s="21">
        <v>0</v>
      </c>
      <c r="J131" s="55">
        <v>0</v>
      </c>
      <c r="K131" s="44"/>
      <c r="L131" s="21">
        <v>0</v>
      </c>
      <c r="M131" s="55">
        <v>0</v>
      </c>
      <c r="N131" s="21">
        <v>0</v>
      </c>
      <c r="O131" s="21">
        <v>0</v>
      </c>
      <c r="P131" s="55">
        <v>0</v>
      </c>
      <c r="Q131" s="21">
        <v>0</v>
      </c>
      <c r="R131" s="21">
        <v>0</v>
      </c>
      <c r="S131" s="55">
        <v>0</v>
      </c>
      <c r="T131" s="138">
        <v>2</v>
      </c>
    </row>
    <row r="132" spans="1:20" hidden="1" x14ac:dyDescent="0.3">
      <c r="A132" s="19" t="s">
        <v>321</v>
      </c>
      <c r="B132" s="19" t="s">
        <v>1829</v>
      </c>
      <c r="C132" s="21">
        <v>0</v>
      </c>
      <c r="D132" s="55">
        <v>0</v>
      </c>
      <c r="E132" s="21">
        <v>0</v>
      </c>
      <c r="F132" s="21">
        <v>0</v>
      </c>
      <c r="G132" s="55">
        <v>0</v>
      </c>
      <c r="H132" s="21">
        <v>0</v>
      </c>
      <c r="I132" s="21">
        <v>0</v>
      </c>
      <c r="J132" s="55">
        <v>0</v>
      </c>
      <c r="K132" s="44"/>
      <c r="L132" s="21">
        <v>0</v>
      </c>
      <c r="M132" s="55">
        <v>0</v>
      </c>
      <c r="N132" s="21">
        <v>0</v>
      </c>
      <c r="O132" s="21">
        <v>0</v>
      </c>
      <c r="P132" s="55">
        <v>0</v>
      </c>
      <c r="Q132" s="21">
        <v>0</v>
      </c>
      <c r="R132" s="21">
        <v>0</v>
      </c>
      <c r="S132" s="55">
        <v>0</v>
      </c>
      <c r="T132" s="138">
        <v>2</v>
      </c>
    </row>
    <row r="133" spans="1:20" hidden="1" x14ac:dyDescent="0.3">
      <c r="A133" s="19" t="s">
        <v>323</v>
      </c>
      <c r="B133" s="19" t="s">
        <v>1830</v>
      </c>
      <c r="C133" s="21">
        <v>0</v>
      </c>
      <c r="D133" s="55">
        <v>0</v>
      </c>
      <c r="E133" s="21">
        <v>0</v>
      </c>
      <c r="F133" s="21">
        <v>0</v>
      </c>
      <c r="G133" s="55">
        <v>0</v>
      </c>
      <c r="H133" s="21">
        <v>0</v>
      </c>
      <c r="I133" s="21">
        <v>0</v>
      </c>
      <c r="J133" s="55">
        <v>0</v>
      </c>
      <c r="K133" s="44"/>
      <c r="L133" s="21">
        <v>0</v>
      </c>
      <c r="M133" s="55">
        <v>0</v>
      </c>
      <c r="N133" s="21">
        <v>0</v>
      </c>
      <c r="O133" s="21">
        <v>0</v>
      </c>
      <c r="P133" s="55">
        <v>0</v>
      </c>
      <c r="Q133" s="21">
        <v>0</v>
      </c>
      <c r="R133" s="21">
        <v>0</v>
      </c>
      <c r="S133" s="55">
        <v>0</v>
      </c>
      <c r="T133" s="138">
        <v>2</v>
      </c>
    </row>
    <row r="134" spans="1:20" x14ac:dyDescent="0.3">
      <c r="A134" s="19" t="s">
        <v>324</v>
      </c>
      <c r="B134" s="19" t="s">
        <v>1831</v>
      </c>
      <c r="C134" s="21">
        <v>0</v>
      </c>
      <c r="D134" s="55">
        <v>0</v>
      </c>
      <c r="E134" s="21">
        <v>0</v>
      </c>
      <c r="F134" s="21">
        <v>0</v>
      </c>
      <c r="G134" s="55">
        <v>0</v>
      </c>
      <c r="H134" s="21">
        <v>14.8</v>
      </c>
      <c r="I134" s="21">
        <v>-14.8</v>
      </c>
      <c r="J134" s="55">
        <v>1.5163934426229509E-2</v>
      </c>
      <c r="K134" s="44"/>
      <c r="L134" s="21">
        <v>55.7</v>
      </c>
      <c r="M134" s="55">
        <v>2.1830295904369979E-3</v>
      </c>
      <c r="N134" s="21">
        <v>0</v>
      </c>
      <c r="O134" s="21">
        <v>55.7</v>
      </c>
      <c r="P134" s="55">
        <v>0</v>
      </c>
      <c r="Q134" s="21">
        <v>7449.13</v>
      </c>
      <c r="R134" s="21">
        <v>-7393.43</v>
      </c>
      <c r="S134" s="55">
        <v>0.53139748894278782</v>
      </c>
      <c r="T134" s="138">
        <v>1</v>
      </c>
    </row>
    <row r="135" spans="1:20" hidden="1" x14ac:dyDescent="0.3">
      <c r="A135" s="19" t="s">
        <v>1184</v>
      </c>
      <c r="B135" s="19" t="s">
        <v>1833</v>
      </c>
      <c r="C135" s="21">
        <v>0</v>
      </c>
      <c r="D135" s="55">
        <v>0</v>
      </c>
      <c r="E135" s="21">
        <v>0</v>
      </c>
      <c r="F135" s="21">
        <v>0</v>
      </c>
      <c r="G135" s="55">
        <v>0</v>
      </c>
      <c r="H135" s="21">
        <v>0</v>
      </c>
      <c r="I135" s="21">
        <v>0</v>
      </c>
      <c r="J135" s="55">
        <v>0</v>
      </c>
      <c r="K135" s="44"/>
      <c r="L135" s="21">
        <v>0</v>
      </c>
      <c r="M135" s="55">
        <v>0</v>
      </c>
      <c r="N135" s="21">
        <v>0</v>
      </c>
      <c r="O135" s="21">
        <v>0</v>
      </c>
      <c r="P135" s="55">
        <v>0</v>
      </c>
      <c r="Q135" s="21">
        <v>0</v>
      </c>
      <c r="R135" s="21">
        <v>0</v>
      </c>
      <c r="S135" s="55">
        <v>0</v>
      </c>
      <c r="T135" s="138">
        <v>2</v>
      </c>
    </row>
    <row r="136" spans="1:20" hidden="1" x14ac:dyDescent="0.3">
      <c r="A136" s="19" t="s">
        <v>325</v>
      </c>
      <c r="B136" s="19" t="s">
        <v>1834</v>
      </c>
      <c r="C136" s="41">
        <v>0</v>
      </c>
      <c r="D136" s="55">
        <v>0</v>
      </c>
      <c r="E136" s="41">
        <v>0</v>
      </c>
      <c r="F136" s="41">
        <v>0</v>
      </c>
      <c r="G136" s="55">
        <v>0</v>
      </c>
      <c r="H136" s="41">
        <v>0</v>
      </c>
      <c r="I136" s="41">
        <v>0</v>
      </c>
      <c r="J136" s="55">
        <v>0</v>
      </c>
      <c r="K136" s="44"/>
      <c r="L136" s="41">
        <v>0</v>
      </c>
      <c r="M136" s="55">
        <v>0</v>
      </c>
      <c r="N136" s="41">
        <v>0</v>
      </c>
      <c r="O136" s="41">
        <v>0</v>
      </c>
      <c r="P136" s="55">
        <v>0</v>
      </c>
      <c r="Q136" s="41">
        <v>0</v>
      </c>
      <c r="R136" s="41">
        <v>0</v>
      </c>
      <c r="S136" s="55">
        <v>0</v>
      </c>
      <c r="T136" s="138">
        <v>2</v>
      </c>
    </row>
    <row r="137" spans="1:20" x14ac:dyDescent="0.3">
      <c r="B137" s="19" t="s">
        <v>326</v>
      </c>
      <c r="C137" s="45">
        <v>7629.3099999999995</v>
      </c>
      <c r="D137" s="55">
        <v>4.0603033528472592</v>
      </c>
      <c r="E137" s="45">
        <v>9396</v>
      </c>
      <c r="F137" s="45">
        <v>-1766.6900000000005</v>
      </c>
      <c r="G137" s="55">
        <v>4.7502527805864512</v>
      </c>
      <c r="H137" s="45">
        <v>174.5</v>
      </c>
      <c r="I137" s="45">
        <v>7454.81</v>
      </c>
      <c r="J137" s="55">
        <v>0.17879098360655737</v>
      </c>
      <c r="K137" s="44"/>
      <c r="L137" s="45">
        <v>76519.77</v>
      </c>
      <c r="M137" s="56">
        <v>2.9990111699000588</v>
      </c>
      <c r="N137" s="45">
        <v>107945</v>
      </c>
      <c r="O137" s="45">
        <v>-31425.229999999996</v>
      </c>
      <c r="P137" s="55">
        <v>4.0430353196748943</v>
      </c>
      <c r="Q137" s="45">
        <v>30696.58</v>
      </c>
      <c r="R137" s="45">
        <v>45823.19</v>
      </c>
      <c r="S137" s="55">
        <v>2.1897974033385648</v>
      </c>
      <c r="T137" s="138">
        <v>1</v>
      </c>
    </row>
    <row r="138" spans="1:20" x14ac:dyDescent="0.3">
      <c r="B138" s="19" t="s">
        <v>312</v>
      </c>
      <c r="C138" s="21"/>
      <c r="D138" s="56"/>
      <c r="E138" s="21"/>
      <c r="F138" s="21"/>
      <c r="G138" s="55"/>
      <c r="H138" s="21"/>
      <c r="I138" s="21"/>
      <c r="J138" s="55"/>
      <c r="K138" s="44"/>
      <c r="L138" s="21"/>
      <c r="M138" s="56"/>
      <c r="N138" s="21"/>
      <c r="O138" s="21"/>
      <c r="P138" s="55"/>
      <c r="Q138" s="21"/>
      <c r="R138" s="21"/>
      <c r="S138" s="55"/>
      <c r="T138" s="138">
        <v>1</v>
      </c>
    </row>
    <row r="139" spans="1:20" x14ac:dyDescent="0.3">
      <c r="A139" s="19" t="s">
        <v>327</v>
      </c>
      <c r="B139" s="19" t="s">
        <v>1835</v>
      </c>
      <c r="C139" s="21">
        <v>136</v>
      </c>
      <c r="D139" s="56">
        <v>8.5000000000000006E-2</v>
      </c>
      <c r="E139" s="21">
        <v>300</v>
      </c>
      <c r="F139" s="21">
        <v>-164</v>
      </c>
      <c r="G139" s="55">
        <v>0.1875</v>
      </c>
      <c r="H139" s="21">
        <v>100</v>
      </c>
      <c r="I139" s="21">
        <v>36</v>
      </c>
      <c r="J139" s="55">
        <v>6.25E-2</v>
      </c>
      <c r="K139" s="44"/>
      <c r="L139" s="21">
        <v>7698.8</v>
      </c>
      <c r="M139" s="55">
        <v>0.40097916666666666</v>
      </c>
      <c r="N139" s="21">
        <v>10300</v>
      </c>
      <c r="O139" s="21">
        <v>-2601.1999999999998</v>
      </c>
      <c r="P139" s="55">
        <v>0.53645833333333337</v>
      </c>
      <c r="Q139" s="21">
        <v>6095.48</v>
      </c>
      <c r="R139" s="21">
        <v>1603.3200000000006</v>
      </c>
      <c r="S139" s="55">
        <v>0.31747291666666666</v>
      </c>
      <c r="T139" s="138">
        <v>1</v>
      </c>
    </row>
    <row r="140" spans="1:20" hidden="1" x14ac:dyDescent="0.3">
      <c r="A140" s="19" t="s">
        <v>328</v>
      </c>
      <c r="B140" s="19" t="s">
        <v>1836</v>
      </c>
      <c r="C140" s="41">
        <v>0</v>
      </c>
      <c r="D140" s="56">
        <v>0</v>
      </c>
      <c r="E140" s="41">
        <v>0</v>
      </c>
      <c r="F140" s="41">
        <v>0</v>
      </c>
      <c r="G140" s="55">
        <v>0</v>
      </c>
      <c r="H140" s="41">
        <v>0</v>
      </c>
      <c r="I140" s="41">
        <v>0</v>
      </c>
      <c r="J140" s="55">
        <v>0</v>
      </c>
      <c r="K140" s="44"/>
      <c r="L140" s="41">
        <v>0</v>
      </c>
      <c r="M140" s="55">
        <v>0</v>
      </c>
      <c r="N140" s="41">
        <v>0</v>
      </c>
      <c r="O140" s="41">
        <v>0</v>
      </c>
      <c r="P140" s="55">
        <v>0</v>
      </c>
      <c r="Q140" s="41">
        <v>0</v>
      </c>
      <c r="R140" s="41">
        <v>0</v>
      </c>
      <c r="S140" s="55">
        <v>0</v>
      </c>
      <c r="T140" s="138">
        <v>2</v>
      </c>
    </row>
    <row r="141" spans="1:20" x14ac:dyDescent="0.3">
      <c r="B141" s="19" t="s">
        <v>329</v>
      </c>
      <c r="C141" s="57">
        <v>7765.3099999999995</v>
      </c>
      <c r="D141" s="51">
        <v>0.82065169719636843</v>
      </c>
      <c r="E141" s="57">
        <v>9696</v>
      </c>
      <c r="F141" s="57">
        <v>-1930.6900000000005</v>
      </c>
      <c r="G141" s="51">
        <v>0.96038034865293187</v>
      </c>
      <c r="H141" s="57">
        <v>274.5</v>
      </c>
      <c r="I141" s="57">
        <v>7490.8099999999995</v>
      </c>
      <c r="J141" s="51">
        <v>0.33292904790782291</v>
      </c>
      <c r="K141" s="44"/>
      <c r="L141" s="57">
        <v>84218.57</v>
      </c>
      <c r="M141" s="51">
        <v>0.74085522640804036</v>
      </c>
      <c r="N141" s="57">
        <v>118245</v>
      </c>
      <c r="O141" s="57">
        <v>-34026.429999999993</v>
      </c>
      <c r="P141" s="51">
        <v>0.93942162548661312</v>
      </c>
      <c r="Q141" s="57">
        <v>36792.06</v>
      </c>
      <c r="R141" s="57">
        <v>47426.510000000009</v>
      </c>
      <c r="S141" s="51">
        <v>0.86995277123201964</v>
      </c>
      <c r="T141" s="138">
        <v>1</v>
      </c>
    </row>
    <row r="142" spans="1:20" x14ac:dyDescent="0.3">
      <c r="B142" s="19" t="s">
        <v>312</v>
      </c>
      <c r="C142" s="47"/>
      <c r="D142" s="56"/>
      <c r="E142" s="47"/>
      <c r="F142" s="47"/>
      <c r="G142" s="55"/>
      <c r="H142" s="47"/>
      <c r="I142" s="47"/>
      <c r="J142" s="55"/>
      <c r="K142" s="44"/>
      <c r="L142" s="47"/>
      <c r="M142" s="56"/>
      <c r="N142" s="47"/>
      <c r="O142" s="47"/>
      <c r="P142" s="55"/>
      <c r="Q142" s="47"/>
      <c r="R142" s="47"/>
      <c r="S142" s="55"/>
      <c r="T142" s="138">
        <v>1</v>
      </c>
    </row>
    <row r="143" spans="1:20" ht="16.5" customHeight="1" x14ac:dyDescent="0.35">
      <c r="B143" s="30" t="s">
        <v>1289</v>
      </c>
      <c r="C143" s="47"/>
      <c r="D143" s="56"/>
      <c r="E143" s="47"/>
      <c r="F143" s="47"/>
      <c r="G143" s="55"/>
      <c r="H143" s="47"/>
      <c r="I143" s="47"/>
      <c r="J143" s="55"/>
      <c r="K143" s="44"/>
      <c r="L143" s="47"/>
      <c r="M143" s="56"/>
      <c r="N143" s="47"/>
      <c r="O143" s="47"/>
      <c r="P143" s="55"/>
      <c r="Q143" s="47"/>
      <c r="R143" s="47"/>
      <c r="S143" s="55"/>
      <c r="T143" s="138">
        <v>1</v>
      </c>
    </row>
    <row r="144" spans="1:20" x14ac:dyDescent="0.3">
      <c r="A144" s="19" t="s">
        <v>330</v>
      </c>
      <c r="B144" s="19" t="s">
        <v>1280</v>
      </c>
      <c r="C144" s="21">
        <v>1670</v>
      </c>
      <c r="D144" s="55">
        <v>1.04375</v>
      </c>
      <c r="E144" s="21">
        <v>400</v>
      </c>
      <c r="F144" s="21">
        <v>1270</v>
      </c>
      <c r="G144" s="55">
        <v>0.25</v>
      </c>
      <c r="H144" s="21">
        <v>550</v>
      </c>
      <c r="I144" s="21">
        <v>1120</v>
      </c>
      <c r="J144" s="55">
        <v>0.34375</v>
      </c>
      <c r="K144" s="44"/>
      <c r="L144" s="21">
        <v>28911.869999999995</v>
      </c>
      <c r="M144" s="55">
        <v>1.5058265624999998</v>
      </c>
      <c r="N144" s="21">
        <v>7000</v>
      </c>
      <c r="O144" s="21">
        <v>21911.869999999995</v>
      </c>
      <c r="P144" s="55">
        <v>4.375</v>
      </c>
      <c r="Q144" s="21">
        <v>5149.96</v>
      </c>
      <c r="R144" s="21">
        <v>23761.909999999996</v>
      </c>
      <c r="S144" s="55">
        <v>3.2187250000000001</v>
      </c>
      <c r="T144" s="138">
        <v>1</v>
      </c>
    </row>
    <row r="145" spans="1:20" hidden="1" x14ac:dyDescent="0.3">
      <c r="A145" s="19" t="s">
        <v>331</v>
      </c>
      <c r="B145" s="19" t="s">
        <v>1837</v>
      </c>
      <c r="C145" s="21">
        <v>0</v>
      </c>
      <c r="D145" s="55">
        <v>0</v>
      </c>
      <c r="E145" s="21">
        <v>0</v>
      </c>
      <c r="F145" s="21">
        <v>0</v>
      </c>
      <c r="G145" s="55">
        <v>0</v>
      </c>
      <c r="H145" s="21">
        <v>0</v>
      </c>
      <c r="I145" s="21">
        <v>0</v>
      </c>
      <c r="J145" s="55">
        <v>0</v>
      </c>
      <c r="K145" s="44"/>
      <c r="L145" s="21">
        <v>0</v>
      </c>
      <c r="M145" s="55">
        <v>0</v>
      </c>
      <c r="N145" s="21">
        <v>0</v>
      </c>
      <c r="O145" s="21">
        <v>0</v>
      </c>
      <c r="P145" s="55">
        <v>0</v>
      </c>
      <c r="Q145" s="21">
        <v>0</v>
      </c>
      <c r="R145" s="21">
        <v>0</v>
      </c>
      <c r="S145" s="55">
        <v>0</v>
      </c>
      <c r="T145" s="138">
        <v>2</v>
      </c>
    </row>
    <row r="146" spans="1:20" hidden="1" x14ac:dyDescent="0.3">
      <c r="A146" s="19" t="s">
        <v>1185</v>
      </c>
      <c r="B146" s="19" t="s">
        <v>1838</v>
      </c>
      <c r="C146" s="21">
        <v>0</v>
      </c>
      <c r="D146" s="55">
        <v>0</v>
      </c>
      <c r="E146" s="21">
        <v>0</v>
      </c>
      <c r="F146" s="21">
        <v>0</v>
      </c>
      <c r="G146" s="55">
        <v>0</v>
      </c>
      <c r="H146" s="21">
        <v>0</v>
      </c>
      <c r="I146" s="21">
        <v>0</v>
      </c>
      <c r="J146" s="55">
        <v>0</v>
      </c>
      <c r="K146" s="44"/>
      <c r="L146" s="21">
        <v>0</v>
      </c>
      <c r="M146" s="55">
        <v>0</v>
      </c>
      <c r="N146" s="21">
        <v>0</v>
      </c>
      <c r="O146" s="21">
        <v>0</v>
      </c>
      <c r="P146" s="55">
        <v>0</v>
      </c>
      <c r="Q146" s="21">
        <v>0</v>
      </c>
      <c r="R146" s="21">
        <v>0</v>
      </c>
      <c r="S146" s="55">
        <v>0</v>
      </c>
      <c r="T146" s="138">
        <v>2</v>
      </c>
    </row>
    <row r="147" spans="1:20" hidden="1" x14ac:dyDescent="0.3">
      <c r="A147" s="19" t="s">
        <v>1186</v>
      </c>
      <c r="B147" s="19" t="s">
        <v>1839</v>
      </c>
      <c r="C147" s="21">
        <v>0</v>
      </c>
      <c r="D147" s="55">
        <v>0</v>
      </c>
      <c r="E147" s="21">
        <v>0</v>
      </c>
      <c r="F147" s="21">
        <v>0</v>
      </c>
      <c r="G147" s="55">
        <v>0</v>
      </c>
      <c r="H147" s="21">
        <v>0</v>
      </c>
      <c r="I147" s="21">
        <v>0</v>
      </c>
      <c r="J147" s="55">
        <v>0</v>
      </c>
      <c r="K147" s="44"/>
      <c r="L147" s="21">
        <v>0</v>
      </c>
      <c r="M147" s="55">
        <v>0</v>
      </c>
      <c r="N147" s="21">
        <v>0</v>
      </c>
      <c r="O147" s="21">
        <v>0</v>
      </c>
      <c r="P147" s="55">
        <v>0</v>
      </c>
      <c r="Q147" s="21">
        <v>0</v>
      </c>
      <c r="R147" s="21">
        <v>0</v>
      </c>
      <c r="S147" s="55">
        <v>0</v>
      </c>
      <c r="T147" s="138">
        <v>2</v>
      </c>
    </row>
    <row r="148" spans="1:20" x14ac:dyDescent="0.3">
      <c r="A148" s="19" t="s">
        <v>1840</v>
      </c>
      <c r="B148" s="19" t="s">
        <v>1841</v>
      </c>
      <c r="C148" s="21">
        <v>27.06</v>
      </c>
      <c r="D148" s="55">
        <v>1.69125E-2</v>
      </c>
      <c r="E148" s="21">
        <v>0</v>
      </c>
      <c r="F148" s="21">
        <v>27.06</v>
      </c>
      <c r="G148" s="55">
        <v>0</v>
      </c>
      <c r="H148" s="21">
        <v>0</v>
      </c>
      <c r="I148" s="21">
        <v>27.06</v>
      </c>
      <c r="J148" s="55">
        <v>0</v>
      </c>
      <c r="K148" s="44"/>
      <c r="L148" s="21">
        <v>547.05999999999995</v>
      </c>
      <c r="M148" s="55">
        <v>2.8492708333333332E-2</v>
      </c>
      <c r="N148" s="21">
        <v>625</v>
      </c>
      <c r="O148" s="21">
        <v>-77.940000000000055</v>
      </c>
      <c r="P148" s="55">
        <v>0.390625</v>
      </c>
      <c r="Q148" s="21">
        <v>350</v>
      </c>
      <c r="R148" s="21">
        <v>197.05999999999995</v>
      </c>
      <c r="S148" s="55">
        <v>0.21875</v>
      </c>
      <c r="T148" s="138">
        <v>1</v>
      </c>
    </row>
    <row r="149" spans="1:20" hidden="1" x14ac:dyDescent="0.3">
      <c r="A149" s="19" t="s">
        <v>332</v>
      </c>
      <c r="B149" s="19" t="s">
        <v>1842</v>
      </c>
      <c r="C149" s="41">
        <v>0</v>
      </c>
      <c r="D149" s="55">
        <v>0</v>
      </c>
      <c r="E149" s="41">
        <v>0</v>
      </c>
      <c r="F149" s="41">
        <v>0</v>
      </c>
      <c r="G149" s="55">
        <v>0</v>
      </c>
      <c r="H149" s="41">
        <v>0</v>
      </c>
      <c r="I149" s="41">
        <v>0</v>
      </c>
      <c r="J149" s="55">
        <v>0</v>
      </c>
      <c r="K149" s="44"/>
      <c r="L149" s="41">
        <v>0</v>
      </c>
      <c r="M149" s="55">
        <v>0</v>
      </c>
      <c r="N149" s="41">
        <v>0</v>
      </c>
      <c r="O149" s="41">
        <v>0</v>
      </c>
      <c r="P149" s="55">
        <v>0</v>
      </c>
      <c r="Q149" s="41">
        <v>0</v>
      </c>
      <c r="R149" s="41">
        <v>0</v>
      </c>
      <c r="S149" s="55">
        <v>0</v>
      </c>
      <c r="T149" s="138">
        <v>2</v>
      </c>
    </row>
    <row r="150" spans="1:20" x14ac:dyDescent="0.3">
      <c r="B150" s="19" t="s">
        <v>333</v>
      </c>
      <c r="C150" s="45">
        <v>1697.06</v>
      </c>
      <c r="D150" s="55">
        <v>1.0606625000000001</v>
      </c>
      <c r="E150" s="45">
        <v>400</v>
      </c>
      <c r="F150" s="45">
        <v>1297.06</v>
      </c>
      <c r="G150" s="55">
        <v>0.25</v>
      </c>
      <c r="H150" s="45">
        <v>550</v>
      </c>
      <c r="I150" s="45">
        <v>1147.06</v>
      </c>
      <c r="J150" s="55">
        <v>0.34375</v>
      </c>
      <c r="K150" s="44"/>
      <c r="L150" s="45">
        <v>29458.929999999997</v>
      </c>
      <c r="M150" s="55">
        <v>1.5343192708333331</v>
      </c>
      <c r="N150" s="45">
        <v>7625</v>
      </c>
      <c r="O150" s="45">
        <v>21833.929999999997</v>
      </c>
      <c r="P150" s="55">
        <v>4.765625</v>
      </c>
      <c r="Q150" s="45">
        <v>5499.96</v>
      </c>
      <c r="R150" s="45">
        <v>23958.969999999998</v>
      </c>
      <c r="S150" s="55">
        <v>3.4374750000000001</v>
      </c>
      <c r="T150" s="138">
        <v>1</v>
      </c>
    </row>
    <row r="151" spans="1:20" x14ac:dyDescent="0.3">
      <c r="B151" s="19" t="s">
        <v>334</v>
      </c>
      <c r="C151" s="21">
        <v>9462.369999999999</v>
      </c>
      <c r="D151" s="51">
        <v>1</v>
      </c>
      <c r="E151" s="21">
        <v>10096</v>
      </c>
      <c r="F151" s="21">
        <v>-633.63000000000102</v>
      </c>
      <c r="G151" s="38">
        <v>1</v>
      </c>
      <c r="H151" s="21">
        <v>824.5</v>
      </c>
      <c r="I151" s="21">
        <v>8637.869999999999</v>
      </c>
      <c r="J151" s="38">
        <v>1</v>
      </c>
      <c r="K151" s="44"/>
      <c r="L151" s="21">
        <v>113677.5</v>
      </c>
      <c r="M151" s="51">
        <v>1</v>
      </c>
      <c r="N151" s="21">
        <v>125870</v>
      </c>
      <c r="O151" s="21">
        <v>-12192.5</v>
      </c>
      <c r="P151" s="51">
        <v>1</v>
      </c>
      <c r="Q151" s="21">
        <v>42292.02</v>
      </c>
      <c r="R151" s="21">
        <v>71385.48000000001</v>
      </c>
      <c r="S151" s="38">
        <v>1</v>
      </c>
      <c r="T151" s="138">
        <v>1</v>
      </c>
    </row>
    <row r="152" spans="1:20" x14ac:dyDescent="0.3">
      <c r="C152" s="21"/>
      <c r="D152" s="51"/>
      <c r="E152" s="21"/>
      <c r="F152" s="21"/>
      <c r="G152" s="55"/>
      <c r="H152" s="21"/>
      <c r="I152" s="21"/>
      <c r="J152" s="55"/>
      <c r="K152" s="44"/>
      <c r="L152" s="21"/>
      <c r="M152" s="51"/>
      <c r="N152" s="21"/>
      <c r="O152" s="21"/>
      <c r="P152" s="51"/>
      <c r="Q152" s="21"/>
      <c r="R152" s="21"/>
      <c r="S152" s="55"/>
      <c r="T152" s="138">
        <v>1</v>
      </c>
    </row>
    <row r="153" spans="1:20" x14ac:dyDescent="0.3">
      <c r="B153" s="19" t="s">
        <v>335</v>
      </c>
      <c r="C153" s="45">
        <v>1833.06</v>
      </c>
      <c r="D153" s="55">
        <v>1.1456625</v>
      </c>
      <c r="E153" s="45">
        <v>700</v>
      </c>
      <c r="F153" s="45">
        <v>1133.06</v>
      </c>
      <c r="G153" s="55">
        <v>0.4375</v>
      </c>
      <c r="H153" s="45">
        <v>650</v>
      </c>
      <c r="I153" s="45">
        <v>1183.06</v>
      </c>
      <c r="J153" s="55">
        <v>0.40625</v>
      </c>
      <c r="K153" s="44"/>
      <c r="L153" s="45">
        <v>37157.729999999996</v>
      </c>
      <c r="M153" s="55">
        <v>1.9352984374999997</v>
      </c>
      <c r="N153" s="45">
        <v>17925</v>
      </c>
      <c r="O153" s="45">
        <v>19232.729999999996</v>
      </c>
      <c r="P153" s="55">
        <v>0.93359375</v>
      </c>
      <c r="Q153" s="45">
        <v>11595.439999999999</v>
      </c>
      <c r="R153" s="45">
        <v>25562.289999999997</v>
      </c>
      <c r="S153" s="55">
        <v>0.60392916666666663</v>
      </c>
      <c r="T153" s="138">
        <v>1</v>
      </c>
    </row>
    <row r="154" spans="1:20" x14ac:dyDescent="0.3">
      <c r="B154" s="19" t="s">
        <v>312</v>
      </c>
      <c r="C154" s="21"/>
      <c r="D154" s="56"/>
      <c r="E154" s="21"/>
      <c r="F154" s="21"/>
      <c r="G154" s="56"/>
      <c r="H154" s="21"/>
      <c r="I154" s="21"/>
      <c r="J154" s="56"/>
      <c r="K154" s="44"/>
      <c r="L154" s="21"/>
      <c r="M154" s="56"/>
      <c r="N154" s="21"/>
      <c r="O154" s="21"/>
      <c r="P154" s="51"/>
      <c r="Q154" s="21"/>
      <c r="R154" s="21"/>
      <c r="S154" s="56"/>
      <c r="T154" s="138">
        <v>1</v>
      </c>
    </row>
    <row r="155" spans="1:20" ht="16.5" customHeight="1" x14ac:dyDescent="0.35">
      <c r="B155" s="30" t="s">
        <v>1293</v>
      </c>
      <c r="C155" s="21"/>
      <c r="D155" s="56"/>
      <c r="E155" s="21"/>
      <c r="F155" s="21"/>
      <c r="G155" s="56"/>
      <c r="H155" s="21"/>
      <c r="I155" s="21"/>
      <c r="J155" s="56"/>
      <c r="K155" s="44"/>
      <c r="L155" s="21"/>
      <c r="M155" s="56"/>
      <c r="N155" s="21"/>
      <c r="O155" s="21"/>
      <c r="P155" s="51"/>
      <c r="Q155" s="21"/>
      <c r="R155" s="21"/>
      <c r="S155" s="56"/>
      <c r="T155" s="138">
        <v>1</v>
      </c>
    </row>
    <row r="156" spans="1:20" x14ac:dyDescent="0.3">
      <c r="A156" s="19" t="s">
        <v>336</v>
      </c>
      <c r="B156" s="19" t="s">
        <v>1843</v>
      </c>
      <c r="C156" s="21">
        <v>4455.96</v>
      </c>
      <c r="D156" s="51">
        <v>0.57382899072928195</v>
      </c>
      <c r="E156" s="21">
        <v>3103</v>
      </c>
      <c r="F156" s="21">
        <v>-1352.96</v>
      </c>
      <c r="G156" s="51">
        <v>0.32002887788778878</v>
      </c>
      <c r="H156" s="21">
        <v>37.549999999999983</v>
      </c>
      <c r="I156" s="21">
        <v>-4418.41</v>
      </c>
      <c r="J156" s="51">
        <v>0.13679417122040066</v>
      </c>
      <c r="K156" s="44"/>
      <c r="L156" s="21">
        <v>33588.01</v>
      </c>
      <c r="M156" s="51">
        <v>0.39881952400759119</v>
      </c>
      <c r="N156" s="21">
        <v>37838</v>
      </c>
      <c r="O156" s="21">
        <v>4249.989999999998</v>
      </c>
      <c r="P156" s="51">
        <v>0.31999661719311601</v>
      </c>
      <c r="Q156" s="21">
        <v>21327.38</v>
      </c>
      <c r="R156" s="21">
        <v>-12260.630000000001</v>
      </c>
      <c r="S156" s="51">
        <v>0.57967344041078439</v>
      </c>
      <c r="T156" s="138">
        <v>1</v>
      </c>
    </row>
    <row r="157" spans="1:20" hidden="1" x14ac:dyDescent="0.3">
      <c r="A157" s="19" t="s">
        <v>1844</v>
      </c>
      <c r="B157" s="19" t="s">
        <v>1845</v>
      </c>
      <c r="C157" s="21">
        <v>0</v>
      </c>
      <c r="D157" s="51">
        <v>0</v>
      </c>
      <c r="E157" s="21">
        <v>0</v>
      </c>
      <c r="F157" s="21">
        <v>0</v>
      </c>
      <c r="G157" s="51">
        <v>0</v>
      </c>
      <c r="H157" s="21">
        <v>0</v>
      </c>
      <c r="I157" s="21">
        <v>0</v>
      </c>
      <c r="J157" s="51">
        <v>0</v>
      </c>
      <c r="K157" s="44"/>
      <c r="L157" s="21">
        <v>0</v>
      </c>
      <c r="M157" s="51">
        <v>0</v>
      </c>
      <c r="N157" s="21">
        <v>0</v>
      </c>
      <c r="O157" s="21">
        <v>0</v>
      </c>
      <c r="P157" s="51">
        <v>0</v>
      </c>
      <c r="Q157" s="21">
        <v>0</v>
      </c>
      <c r="R157" s="21">
        <v>0</v>
      </c>
      <c r="S157" s="51">
        <v>0</v>
      </c>
      <c r="T157" s="138">
        <v>2</v>
      </c>
    </row>
    <row r="158" spans="1:20" hidden="1" x14ac:dyDescent="0.3">
      <c r="A158" s="19" t="s">
        <v>1291</v>
      </c>
      <c r="B158" s="19" t="s">
        <v>1846</v>
      </c>
      <c r="C158" s="41">
        <v>0</v>
      </c>
      <c r="D158" s="51">
        <v>0</v>
      </c>
      <c r="E158" s="41">
        <v>0</v>
      </c>
      <c r="F158" s="41">
        <v>0</v>
      </c>
      <c r="G158" s="38">
        <v>0</v>
      </c>
      <c r="H158" s="41">
        <v>0</v>
      </c>
      <c r="I158" s="41">
        <v>0</v>
      </c>
      <c r="J158" s="38">
        <v>0</v>
      </c>
      <c r="K158" s="44"/>
      <c r="L158" s="41">
        <v>0</v>
      </c>
      <c r="M158" s="38">
        <v>0</v>
      </c>
      <c r="N158" s="41">
        <v>0</v>
      </c>
      <c r="O158" s="41">
        <v>0</v>
      </c>
      <c r="P158" s="38">
        <v>0</v>
      </c>
      <c r="Q158" s="41">
        <v>0</v>
      </c>
      <c r="R158" s="41">
        <v>0</v>
      </c>
      <c r="S158" s="38">
        <v>0</v>
      </c>
      <c r="T158" s="138">
        <v>2</v>
      </c>
    </row>
    <row r="159" spans="1:20" hidden="1" x14ac:dyDescent="0.3">
      <c r="B159" s="19" t="s">
        <v>1292</v>
      </c>
      <c r="C159" s="57">
        <v>4455.96</v>
      </c>
      <c r="D159" s="51">
        <v>0.47091373514246437</v>
      </c>
      <c r="E159" s="57">
        <v>3103</v>
      </c>
      <c r="F159" s="57">
        <v>-1352.96</v>
      </c>
      <c r="G159" s="38">
        <v>0.30734944532488112</v>
      </c>
      <c r="H159" s="57">
        <v>37.549999999999983</v>
      </c>
      <c r="I159" s="57">
        <v>-4418.41</v>
      </c>
      <c r="J159" s="38">
        <v>4.5542753183747703E-2</v>
      </c>
      <c r="K159" s="44"/>
      <c r="L159" s="57">
        <v>33588.01</v>
      </c>
      <c r="M159" s="38">
        <v>0.29546752875459087</v>
      </c>
      <c r="N159" s="57">
        <v>37838</v>
      </c>
      <c r="O159" s="57">
        <v>4249.989999999998</v>
      </c>
      <c r="P159" s="38">
        <v>0.30061174227377452</v>
      </c>
      <c r="Q159" s="57">
        <v>21327.38</v>
      </c>
      <c r="R159" s="57">
        <v>-12260.630000000001</v>
      </c>
      <c r="S159" s="38">
        <v>0.50428851589496082</v>
      </c>
      <c r="T159" s="138">
        <v>2</v>
      </c>
    </row>
    <row r="160" spans="1:20" x14ac:dyDescent="0.3">
      <c r="C160" s="21"/>
      <c r="D160" s="51"/>
      <c r="E160" s="21"/>
      <c r="F160" s="21"/>
      <c r="G160" s="51"/>
      <c r="H160" s="21"/>
      <c r="I160" s="21"/>
      <c r="J160" s="51"/>
      <c r="K160" s="44"/>
      <c r="L160" s="21"/>
      <c r="M160" s="51"/>
      <c r="N160" s="21"/>
      <c r="O160" s="21"/>
      <c r="P160" s="51"/>
      <c r="Q160" s="21"/>
      <c r="R160" s="21"/>
      <c r="S160" s="51"/>
      <c r="T160" s="134">
        <v>1</v>
      </c>
    </row>
    <row r="161" spans="1:21" ht="17.25" x14ac:dyDescent="0.35">
      <c r="B161" s="30" t="s">
        <v>337</v>
      </c>
      <c r="C161" s="21"/>
      <c r="D161" s="51"/>
      <c r="E161" s="21"/>
      <c r="F161" s="21"/>
      <c r="G161" s="51"/>
      <c r="H161" s="21"/>
      <c r="I161" s="21"/>
      <c r="J161" s="51"/>
      <c r="K161" s="44"/>
      <c r="L161" s="21"/>
      <c r="M161" s="51"/>
      <c r="N161" s="21"/>
      <c r="O161" s="21"/>
      <c r="P161" s="51"/>
      <c r="Q161" s="21"/>
      <c r="R161" s="21"/>
      <c r="S161" s="51"/>
      <c r="T161" s="134">
        <v>1</v>
      </c>
      <c r="U161" s="134">
        <v>0</v>
      </c>
    </row>
    <row r="162" spans="1:21" x14ac:dyDescent="0.3">
      <c r="A162" s="19" t="s">
        <v>338</v>
      </c>
      <c r="B162" s="19" t="s">
        <v>1847</v>
      </c>
      <c r="C162" s="21">
        <v>493.75</v>
      </c>
      <c r="D162" s="55">
        <v>0.26277275146354445</v>
      </c>
      <c r="E162" s="21">
        <v>868</v>
      </c>
      <c r="F162" s="21">
        <v>-374.25</v>
      </c>
      <c r="G162" s="55">
        <v>0.43882709807886755</v>
      </c>
      <c r="H162" s="21">
        <v>0</v>
      </c>
      <c r="I162" s="21">
        <v>493.75</v>
      </c>
      <c r="J162" s="55">
        <v>0</v>
      </c>
      <c r="K162" s="44"/>
      <c r="L162" s="21">
        <v>12255.480000000001</v>
      </c>
      <c r="M162" s="55">
        <v>0.48032451499118173</v>
      </c>
      <c r="N162" s="21">
        <v>16119</v>
      </c>
      <c r="O162" s="21">
        <v>-3863.5199999999986</v>
      </c>
      <c r="P162" s="55">
        <v>0.60373047679688374</v>
      </c>
      <c r="Q162" s="21">
        <v>4440.83</v>
      </c>
      <c r="R162" s="21">
        <v>7814.6500000000015</v>
      </c>
      <c r="S162" s="55">
        <v>0.31679483521187046</v>
      </c>
      <c r="T162" s="138">
        <v>1</v>
      </c>
    </row>
    <row r="163" spans="1:21" x14ac:dyDescent="0.3">
      <c r="A163" s="19" t="s">
        <v>339</v>
      </c>
      <c r="B163" s="19" t="s">
        <v>1848</v>
      </c>
      <c r="C163" s="21">
        <v>1068.9000000000001</v>
      </c>
      <c r="D163" s="55">
        <v>0.56886641830761053</v>
      </c>
      <c r="E163" s="21">
        <v>1157</v>
      </c>
      <c r="F163" s="21">
        <v>-88.099999999999909</v>
      </c>
      <c r="G163" s="55">
        <v>0.58493427704752277</v>
      </c>
      <c r="H163" s="21">
        <v>7.3</v>
      </c>
      <c r="I163" s="21">
        <v>1061.6000000000001</v>
      </c>
      <c r="J163" s="55">
        <v>7.4795081967213113E-3</v>
      </c>
      <c r="K163" s="44"/>
      <c r="L163" s="21">
        <v>13159.699999999999</v>
      </c>
      <c r="M163" s="55">
        <v>0.51576327650401721</v>
      </c>
      <c r="N163" s="21">
        <v>22575</v>
      </c>
      <c r="O163" s="21">
        <v>-9415.3000000000011</v>
      </c>
      <c r="P163" s="55">
        <v>0.84553728604067568</v>
      </c>
      <c r="Q163" s="21">
        <v>6428.74</v>
      </c>
      <c r="R163" s="21">
        <v>6730.9599999999991</v>
      </c>
      <c r="S163" s="55">
        <v>0.45860607789984303</v>
      </c>
      <c r="T163" s="138">
        <v>1</v>
      </c>
    </row>
    <row r="164" spans="1:21" x14ac:dyDescent="0.3">
      <c r="A164" s="19" t="s">
        <v>340</v>
      </c>
      <c r="B164" s="19" t="s">
        <v>1849</v>
      </c>
      <c r="C164" s="21">
        <v>1880.5</v>
      </c>
      <c r="D164" s="55">
        <v>1.0007982969664715</v>
      </c>
      <c r="E164" s="21">
        <v>926</v>
      </c>
      <c r="F164" s="21">
        <v>954.5</v>
      </c>
      <c r="G164" s="55">
        <v>0.46814964610717896</v>
      </c>
      <c r="H164" s="21">
        <v>353</v>
      </c>
      <c r="I164" s="21">
        <v>1527.5</v>
      </c>
      <c r="J164" s="55">
        <v>0.36168032786885246</v>
      </c>
      <c r="K164" s="44"/>
      <c r="L164" s="21">
        <v>8254.4599999999991</v>
      </c>
      <c r="M164" s="55">
        <v>0.32351401136586316</v>
      </c>
      <c r="N164" s="21">
        <v>22013</v>
      </c>
      <c r="O164" s="21">
        <v>-13758.54</v>
      </c>
      <c r="P164" s="55">
        <v>0.82448780853215475</v>
      </c>
      <c r="Q164" s="21">
        <v>4742.97</v>
      </c>
      <c r="R164" s="21">
        <v>3511.4899999999989</v>
      </c>
      <c r="S164" s="55">
        <v>0.33834855186189189</v>
      </c>
      <c r="T164" s="138">
        <v>1</v>
      </c>
    </row>
    <row r="165" spans="1:21" hidden="1" x14ac:dyDescent="0.3">
      <c r="A165" s="19" t="s">
        <v>341</v>
      </c>
      <c r="B165" s="19" t="s">
        <v>1850</v>
      </c>
      <c r="C165" s="21">
        <v>0</v>
      </c>
      <c r="D165" s="55">
        <v>0</v>
      </c>
      <c r="E165" s="21">
        <v>0</v>
      </c>
      <c r="F165" s="21">
        <v>0</v>
      </c>
      <c r="G165" s="55">
        <v>0</v>
      </c>
      <c r="H165" s="21">
        <v>0</v>
      </c>
      <c r="I165" s="21">
        <v>0</v>
      </c>
      <c r="J165" s="55">
        <v>0</v>
      </c>
      <c r="K165" s="44"/>
      <c r="L165" s="21">
        <v>0</v>
      </c>
      <c r="M165" s="55">
        <v>0</v>
      </c>
      <c r="N165" s="21">
        <v>0</v>
      </c>
      <c r="O165" s="21">
        <v>0</v>
      </c>
      <c r="P165" s="55">
        <v>0</v>
      </c>
      <c r="Q165" s="21">
        <v>0</v>
      </c>
      <c r="R165" s="21">
        <v>0</v>
      </c>
      <c r="S165" s="55">
        <v>0</v>
      </c>
      <c r="T165" s="138">
        <v>2</v>
      </c>
    </row>
    <row r="166" spans="1:21" hidden="1" x14ac:dyDescent="0.3">
      <c r="A166" s="19" t="s">
        <v>342</v>
      </c>
      <c r="B166" s="19" t="s">
        <v>1851</v>
      </c>
      <c r="C166" s="21">
        <v>0</v>
      </c>
      <c r="D166" s="55">
        <v>0</v>
      </c>
      <c r="E166" s="21">
        <v>0</v>
      </c>
      <c r="F166" s="21">
        <v>0</v>
      </c>
      <c r="G166" s="55">
        <v>0</v>
      </c>
      <c r="H166" s="21">
        <v>0</v>
      </c>
      <c r="I166" s="21">
        <v>0</v>
      </c>
      <c r="J166" s="55">
        <v>0</v>
      </c>
      <c r="K166" s="44"/>
      <c r="L166" s="21">
        <v>0</v>
      </c>
      <c r="M166" s="55">
        <v>0</v>
      </c>
      <c r="N166" s="21">
        <v>0</v>
      </c>
      <c r="O166" s="21">
        <v>0</v>
      </c>
      <c r="P166" s="55">
        <v>0</v>
      </c>
      <c r="Q166" s="21">
        <v>0</v>
      </c>
      <c r="R166" s="21">
        <v>0</v>
      </c>
      <c r="S166" s="55">
        <v>0</v>
      </c>
      <c r="T166" s="138">
        <v>2</v>
      </c>
    </row>
    <row r="167" spans="1:21" hidden="1" x14ac:dyDescent="0.3">
      <c r="A167" s="19" t="s">
        <v>343</v>
      </c>
      <c r="B167" s="19" t="s">
        <v>1852</v>
      </c>
      <c r="C167" s="21">
        <v>0</v>
      </c>
      <c r="D167" s="55">
        <v>0</v>
      </c>
      <c r="E167" s="21">
        <v>0</v>
      </c>
      <c r="F167" s="21">
        <v>0</v>
      </c>
      <c r="G167" s="55">
        <v>0</v>
      </c>
      <c r="H167" s="21">
        <v>0</v>
      </c>
      <c r="I167" s="21">
        <v>0</v>
      </c>
      <c r="J167" s="55">
        <v>0</v>
      </c>
      <c r="K167" s="44"/>
      <c r="L167" s="21">
        <v>0</v>
      </c>
      <c r="M167" s="55">
        <v>0</v>
      </c>
      <c r="N167" s="21">
        <v>0</v>
      </c>
      <c r="O167" s="21">
        <v>0</v>
      </c>
      <c r="P167" s="55">
        <v>0</v>
      </c>
      <c r="Q167" s="21">
        <v>0</v>
      </c>
      <c r="R167" s="21">
        <v>0</v>
      </c>
      <c r="S167" s="55">
        <v>0</v>
      </c>
      <c r="T167" s="138">
        <v>2</v>
      </c>
    </row>
    <row r="168" spans="1:21" hidden="1" x14ac:dyDescent="0.3">
      <c r="A168" s="19" t="s">
        <v>344</v>
      </c>
      <c r="B168" s="19" t="s">
        <v>1853</v>
      </c>
      <c r="C168" s="21">
        <v>0</v>
      </c>
      <c r="D168" s="55">
        <v>0</v>
      </c>
      <c r="E168" s="21">
        <v>0</v>
      </c>
      <c r="F168" s="21">
        <v>0</v>
      </c>
      <c r="G168" s="55">
        <v>0</v>
      </c>
      <c r="H168" s="21">
        <v>0</v>
      </c>
      <c r="I168" s="21">
        <v>0</v>
      </c>
      <c r="J168" s="55">
        <v>0</v>
      </c>
      <c r="K168" s="44"/>
      <c r="L168" s="21">
        <v>0</v>
      </c>
      <c r="M168" s="55">
        <v>0</v>
      </c>
      <c r="N168" s="21">
        <v>0</v>
      </c>
      <c r="O168" s="21">
        <v>0</v>
      </c>
      <c r="P168" s="55">
        <v>0</v>
      </c>
      <c r="Q168" s="21">
        <v>0</v>
      </c>
      <c r="R168" s="21">
        <v>0</v>
      </c>
      <c r="S168" s="55">
        <v>0</v>
      </c>
      <c r="T168" s="138">
        <v>2</v>
      </c>
    </row>
    <row r="169" spans="1:21" hidden="1" x14ac:dyDescent="0.3">
      <c r="A169" s="19" t="s">
        <v>345</v>
      </c>
      <c r="B169" s="19" t="s">
        <v>1854</v>
      </c>
      <c r="C169" s="21">
        <v>0</v>
      </c>
      <c r="D169" s="55">
        <v>0</v>
      </c>
      <c r="E169" s="21">
        <v>0</v>
      </c>
      <c r="F169" s="21">
        <v>0</v>
      </c>
      <c r="G169" s="55">
        <v>0</v>
      </c>
      <c r="H169" s="21">
        <v>0</v>
      </c>
      <c r="I169" s="21">
        <v>0</v>
      </c>
      <c r="J169" s="55">
        <v>0</v>
      </c>
      <c r="K169" s="44"/>
      <c r="L169" s="21">
        <v>0</v>
      </c>
      <c r="M169" s="55">
        <v>0</v>
      </c>
      <c r="N169" s="21">
        <v>0</v>
      </c>
      <c r="O169" s="21">
        <v>0</v>
      </c>
      <c r="P169" s="55">
        <v>0</v>
      </c>
      <c r="Q169" s="21">
        <v>0</v>
      </c>
      <c r="R169" s="21">
        <v>0</v>
      </c>
      <c r="S169" s="55">
        <v>0</v>
      </c>
      <c r="T169" s="138">
        <v>2</v>
      </c>
    </row>
    <row r="170" spans="1:21" hidden="1" x14ac:dyDescent="0.3">
      <c r="A170" s="19" t="s">
        <v>346</v>
      </c>
      <c r="B170" s="19" t="s">
        <v>1855</v>
      </c>
      <c r="C170" s="21">
        <v>0</v>
      </c>
      <c r="D170" s="55">
        <v>0</v>
      </c>
      <c r="E170" s="21">
        <v>0</v>
      </c>
      <c r="F170" s="21">
        <v>0</v>
      </c>
      <c r="G170" s="55">
        <v>0</v>
      </c>
      <c r="H170" s="21">
        <v>0</v>
      </c>
      <c r="I170" s="21">
        <v>0</v>
      </c>
      <c r="J170" s="55">
        <v>0</v>
      </c>
      <c r="K170" s="44"/>
      <c r="L170" s="21">
        <v>0</v>
      </c>
      <c r="M170" s="55">
        <v>0</v>
      </c>
      <c r="N170" s="21">
        <v>0</v>
      </c>
      <c r="O170" s="21">
        <v>0</v>
      </c>
      <c r="P170" s="55">
        <v>0</v>
      </c>
      <c r="Q170" s="21">
        <v>0</v>
      </c>
      <c r="R170" s="21">
        <v>0</v>
      </c>
      <c r="S170" s="55">
        <v>0</v>
      </c>
      <c r="T170" s="138">
        <v>2</v>
      </c>
    </row>
    <row r="171" spans="1:21" hidden="1" x14ac:dyDescent="0.3">
      <c r="A171" s="19" t="s">
        <v>347</v>
      </c>
      <c r="B171" s="19" t="s">
        <v>1856</v>
      </c>
      <c r="C171" s="21">
        <v>0</v>
      </c>
      <c r="D171" s="55">
        <v>0</v>
      </c>
      <c r="E171" s="21">
        <v>0</v>
      </c>
      <c r="F171" s="21">
        <v>0</v>
      </c>
      <c r="G171" s="55">
        <v>0</v>
      </c>
      <c r="H171" s="21">
        <v>0</v>
      </c>
      <c r="I171" s="21">
        <v>0</v>
      </c>
      <c r="J171" s="55">
        <v>0</v>
      </c>
      <c r="K171" s="44"/>
      <c r="L171" s="21">
        <v>0</v>
      </c>
      <c r="M171" s="55">
        <v>0</v>
      </c>
      <c r="N171" s="21">
        <v>0</v>
      </c>
      <c r="O171" s="21">
        <v>0</v>
      </c>
      <c r="P171" s="55">
        <v>0</v>
      </c>
      <c r="Q171" s="21">
        <v>0</v>
      </c>
      <c r="R171" s="21">
        <v>0</v>
      </c>
      <c r="S171" s="55">
        <v>0</v>
      </c>
      <c r="T171" s="138">
        <v>2</v>
      </c>
    </row>
    <row r="172" spans="1:21" hidden="1" x14ac:dyDescent="0.3">
      <c r="A172" s="19" t="s">
        <v>348</v>
      </c>
      <c r="B172" s="19" t="s">
        <v>1857</v>
      </c>
      <c r="C172" s="21">
        <v>0</v>
      </c>
      <c r="D172" s="55">
        <v>0</v>
      </c>
      <c r="E172" s="21">
        <v>0</v>
      </c>
      <c r="F172" s="21">
        <v>0</v>
      </c>
      <c r="G172" s="55">
        <v>0</v>
      </c>
      <c r="H172" s="21">
        <v>0</v>
      </c>
      <c r="I172" s="21">
        <v>0</v>
      </c>
      <c r="J172" s="55">
        <v>0</v>
      </c>
      <c r="K172" s="44"/>
      <c r="L172" s="21">
        <v>0</v>
      </c>
      <c r="M172" s="55">
        <v>0</v>
      </c>
      <c r="N172" s="21">
        <v>0</v>
      </c>
      <c r="O172" s="21">
        <v>0</v>
      </c>
      <c r="P172" s="55">
        <v>0</v>
      </c>
      <c r="Q172" s="21">
        <v>0</v>
      </c>
      <c r="R172" s="21">
        <v>0</v>
      </c>
      <c r="S172" s="55">
        <v>0</v>
      </c>
      <c r="T172" s="138">
        <v>2</v>
      </c>
    </row>
    <row r="173" spans="1:21" hidden="1" x14ac:dyDescent="0.3">
      <c r="A173" s="19" t="s">
        <v>349</v>
      </c>
      <c r="B173" s="19" t="s">
        <v>1858</v>
      </c>
      <c r="C173" s="21">
        <v>0</v>
      </c>
      <c r="D173" s="55">
        <v>0</v>
      </c>
      <c r="E173" s="21">
        <v>0</v>
      </c>
      <c r="F173" s="21">
        <v>0</v>
      </c>
      <c r="G173" s="55">
        <v>0</v>
      </c>
      <c r="H173" s="21">
        <v>0</v>
      </c>
      <c r="I173" s="21">
        <v>0</v>
      </c>
      <c r="J173" s="55">
        <v>0</v>
      </c>
      <c r="K173" s="44"/>
      <c r="L173" s="21">
        <v>0</v>
      </c>
      <c r="M173" s="55">
        <v>0</v>
      </c>
      <c r="N173" s="21">
        <v>0</v>
      </c>
      <c r="O173" s="21">
        <v>0</v>
      </c>
      <c r="P173" s="55">
        <v>0</v>
      </c>
      <c r="Q173" s="21">
        <v>0</v>
      </c>
      <c r="R173" s="21">
        <v>0</v>
      </c>
      <c r="S173" s="55">
        <v>0</v>
      </c>
      <c r="T173" s="138">
        <v>2</v>
      </c>
    </row>
    <row r="174" spans="1:21" hidden="1" x14ac:dyDescent="0.3">
      <c r="A174" s="19" t="s">
        <v>350</v>
      </c>
      <c r="B174" s="19" t="s">
        <v>1859</v>
      </c>
      <c r="C174" s="21">
        <v>0</v>
      </c>
      <c r="D174" s="55">
        <v>0</v>
      </c>
      <c r="E174" s="21">
        <v>0</v>
      </c>
      <c r="F174" s="21">
        <v>0</v>
      </c>
      <c r="G174" s="55">
        <v>0</v>
      </c>
      <c r="H174" s="21">
        <v>0</v>
      </c>
      <c r="I174" s="21">
        <v>0</v>
      </c>
      <c r="J174" s="55">
        <v>0</v>
      </c>
      <c r="K174" s="44"/>
      <c r="L174" s="21">
        <v>0</v>
      </c>
      <c r="M174" s="55">
        <v>0</v>
      </c>
      <c r="N174" s="21">
        <v>0</v>
      </c>
      <c r="O174" s="21">
        <v>0</v>
      </c>
      <c r="P174" s="55">
        <v>0</v>
      </c>
      <c r="Q174" s="21">
        <v>0</v>
      </c>
      <c r="R174" s="21">
        <v>0</v>
      </c>
      <c r="S174" s="55">
        <v>0</v>
      </c>
      <c r="T174" s="138">
        <v>2</v>
      </c>
    </row>
    <row r="175" spans="1:21" hidden="1" x14ac:dyDescent="0.3">
      <c r="A175" s="19" t="s">
        <v>351</v>
      </c>
      <c r="B175" s="19" t="s">
        <v>1860</v>
      </c>
      <c r="C175" s="21">
        <v>0</v>
      </c>
      <c r="D175" s="55">
        <v>0</v>
      </c>
      <c r="E175" s="21">
        <v>0</v>
      </c>
      <c r="F175" s="21">
        <v>0</v>
      </c>
      <c r="G175" s="55">
        <v>0</v>
      </c>
      <c r="H175" s="21">
        <v>0</v>
      </c>
      <c r="I175" s="21">
        <v>0</v>
      </c>
      <c r="J175" s="55">
        <v>0</v>
      </c>
      <c r="K175" s="44"/>
      <c r="L175" s="21">
        <v>0</v>
      </c>
      <c r="M175" s="55">
        <v>0</v>
      </c>
      <c r="N175" s="21">
        <v>0</v>
      </c>
      <c r="O175" s="21">
        <v>0</v>
      </c>
      <c r="P175" s="55">
        <v>0</v>
      </c>
      <c r="Q175" s="21">
        <v>0</v>
      </c>
      <c r="R175" s="21">
        <v>0</v>
      </c>
      <c r="S175" s="55">
        <v>0</v>
      </c>
      <c r="T175" s="138">
        <v>2</v>
      </c>
    </row>
    <row r="176" spans="1:21" hidden="1" x14ac:dyDescent="0.3">
      <c r="A176" s="19" t="s">
        <v>352</v>
      </c>
      <c r="B176" s="19" t="s">
        <v>1861</v>
      </c>
      <c r="C176" s="21">
        <v>0</v>
      </c>
      <c r="D176" s="55">
        <v>0</v>
      </c>
      <c r="E176" s="21">
        <v>0</v>
      </c>
      <c r="F176" s="21">
        <v>0</v>
      </c>
      <c r="G176" s="55">
        <v>0</v>
      </c>
      <c r="H176" s="21">
        <v>0</v>
      </c>
      <c r="I176" s="21">
        <v>0</v>
      </c>
      <c r="J176" s="55">
        <v>0</v>
      </c>
      <c r="K176" s="44"/>
      <c r="L176" s="21">
        <v>0</v>
      </c>
      <c r="M176" s="55">
        <v>0</v>
      </c>
      <c r="N176" s="21">
        <v>0</v>
      </c>
      <c r="O176" s="21">
        <v>0</v>
      </c>
      <c r="P176" s="55">
        <v>0</v>
      </c>
      <c r="Q176" s="21">
        <v>0</v>
      </c>
      <c r="R176" s="21">
        <v>0</v>
      </c>
      <c r="S176" s="55">
        <v>0</v>
      </c>
      <c r="T176" s="138">
        <v>2</v>
      </c>
    </row>
    <row r="177" spans="1:21" hidden="1" x14ac:dyDescent="0.3">
      <c r="A177" s="19" t="s">
        <v>863</v>
      </c>
      <c r="B177" s="19" t="s">
        <v>1862</v>
      </c>
      <c r="C177" s="21">
        <v>0</v>
      </c>
      <c r="D177" s="55">
        <v>0</v>
      </c>
      <c r="E177" s="21">
        <v>0</v>
      </c>
      <c r="F177" s="21">
        <v>0</v>
      </c>
      <c r="G177" s="55">
        <v>0</v>
      </c>
      <c r="H177" s="21">
        <v>0</v>
      </c>
      <c r="I177" s="21">
        <v>0</v>
      </c>
      <c r="J177" s="55">
        <v>0</v>
      </c>
      <c r="K177" s="44"/>
      <c r="L177" s="21">
        <v>0</v>
      </c>
      <c r="M177" s="55">
        <v>0</v>
      </c>
      <c r="N177" s="21">
        <v>0</v>
      </c>
      <c r="O177" s="21">
        <v>0</v>
      </c>
      <c r="P177" s="55">
        <v>0</v>
      </c>
      <c r="Q177" s="21">
        <v>0</v>
      </c>
      <c r="R177" s="21">
        <v>0</v>
      </c>
      <c r="S177" s="55">
        <v>0</v>
      </c>
      <c r="T177" s="138">
        <v>2</v>
      </c>
    </row>
    <row r="178" spans="1:21" hidden="1" x14ac:dyDescent="0.3">
      <c r="A178" s="19" t="s">
        <v>353</v>
      </c>
      <c r="B178" s="19" t="s">
        <v>1863</v>
      </c>
      <c r="C178" s="21">
        <v>0</v>
      </c>
      <c r="D178" s="55">
        <v>0</v>
      </c>
      <c r="E178" s="21">
        <v>0</v>
      </c>
      <c r="F178" s="21">
        <v>0</v>
      </c>
      <c r="G178" s="55">
        <v>0</v>
      </c>
      <c r="H178" s="21">
        <v>0</v>
      </c>
      <c r="I178" s="21">
        <v>0</v>
      </c>
      <c r="J178" s="55">
        <v>0</v>
      </c>
      <c r="K178" s="44"/>
      <c r="L178" s="21">
        <v>0</v>
      </c>
      <c r="M178" s="55">
        <v>0</v>
      </c>
      <c r="N178" s="21">
        <v>0</v>
      </c>
      <c r="O178" s="21">
        <v>0</v>
      </c>
      <c r="P178" s="55">
        <v>0</v>
      </c>
      <c r="Q178" s="21">
        <v>0</v>
      </c>
      <c r="R178" s="21">
        <v>0</v>
      </c>
      <c r="S178" s="55">
        <v>0</v>
      </c>
      <c r="T178" s="138">
        <v>2</v>
      </c>
    </row>
    <row r="179" spans="1:21" hidden="1" x14ac:dyDescent="0.3">
      <c r="A179" s="19" t="s">
        <v>354</v>
      </c>
      <c r="B179" s="19" t="s">
        <v>1864</v>
      </c>
      <c r="C179" s="47">
        <v>0</v>
      </c>
      <c r="D179" s="55">
        <v>0</v>
      </c>
      <c r="E179" s="47">
        <v>0</v>
      </c>
      <c r="F179" s="47">
        <v>0</v>
      </c>
      <c r="G179" s="55">
        <v>0</v>
      </c>
      <c r="H179" s="47">
        <v>0</v>
      </c>
      <c r="I179" s="47">
        <v>0</v>
      </c>
      <c r="J179" s="55">
        <v>0</v>
      </c>
      <c r="K179" s="44"/>
      <c r="L179" s="47">
        <v>0</v>
      </c>
      <c r="M179" s="55">
        <v>0</v>
      </c>
      <c r="N179" s="47">
        <v>0</v>
      </c>
      <c r="O179" s="47">
        <v>0</v>
      </c>
      <c r="P179" s="55">
        <v>0</v>
      </c>
      <c r="Q179" s="47">
        <v>0</v>
      </c>
      <c r="R179" s="47">
        <v>0</v>
      </c>
      <c r="S179" s="55">
        <v>0</v>
      </c>
      <c r="T179" s="138">
        <v>2</v>
      </c>
    </row>
    <row r="180" spans="1:21" hidden="1" x14ac:dyDescent="0.3">
      <c r="A180" s="19" t="s">
        <v>355</v>
      </c>
      <c r="B180" s="19" t="s">
        <v>1865</v>
      </c>
      <c r="C180" s="21">
        <v>0</v>
      </c>
      <c r="D180" s="55">
        <v>0</v>
      </c>
      <c r="E180" s="21">
        <v>0</v>
      </c>
      <c r="F180" s="21">
        <v>0</v>
      </c>
      <c r="G180" s="55">
        <v>0</v>
      </c>
      <c r="H180" s="21">
        <v>0</v>
      </c>
      <c r="I180" s="21">
        <v>0</v>
      </c>
      <c r="J180" s="55">
        <v>0</v>
      </c>
      <c r="K180" s="44"/>
      <c r="L180" s="21">
        <v>0</v>
      </c>
      <c r="M180" s="55">
        <v>0</v>
      </c>
      <c r="N180" s="21">
        <v>0</v>
      </c>
      <c r="O180" s="21">
        <v>0</v>
      </c>
      <c r="P180" s="55">
        <v>0</v>
      </c>
      <c r="Q180" s="21">
        <v>0</v>
      </c>
      <c r="R180" s="21">
        <v>0</v>
      </c>
      <c r="S180" s="55">
        <v>0</v>
      </c>
      <c r="T180" s="138">
        <v>2</v>
      </c>
    </row>
    <row r="181" spans="1:21" hidden="1" x14ac:dyDescent="0.3">
      <c r="A181" s="19" t="s">
        <v>1670</v>
      </c>
      <c r="B181" s="19" t="s">
        <v>1866</v>
      </c>
      <c r="C181" s="21">
        <v>0</v>
      </c>
      <c r="D181" s="55">
        <v>0</v>
      </c>
      <c r="E181" s="21">
        <v>0</v>
      </c>
      <c r="F181" s="21">
        <v>0</v>
      </c>
      <c r="G181" s="55">
        <v>0</v>
      </c>
      <c r="H181" s="21">
        <v>0</v>
      </c>
      <c r="I181" s="21">
        <v>0</v>
      </c>
      <c r="J181" s="55">
        <v>0</v>
      </c>
      <c r="K181" s="44"/>
      <c r="L181" s="21">
        <v>0</v>
      </c>
      <c r="M181" s="55">
        <v>0</v>
      </c>
      <c r="N181" s="21">
        <v>0</v>
      </c>
      <c r="O181" s="21">
        <v>0</v>
      </c>
      <c r="P181" s="55">
        <v>0</v>
      </c>
      <c r="Q181" s="21">
        <v>0</v>
      </c>
      <c r="R181" s="21">
        <v>0</v>
      </c>
      <c r="S181" s="55">
        <v>0</v>
      </c>
      <c r="T181" s="138">
        <v>2</v>
      </c>
    </row>
    <row r="182" spans="1:21" hidden="1" x14ac:dyDescent="0.3">
      <c r="A182" s="19" t="s">
        <v>1187</v>
      </c>
      <c r="B182" s="19" t="s">
        <v>1867</v>
      </c>
      <c r="C182" s="21">
        <v>0</v>
      </c>
      <c r="D182" s="55">
        <v>0</v>
      </c>
      <c r="E182" s="21">
        <v>0</v>
      </c>
      <c r="F182" s="21">
        <v>0</v>
      </c>
      <c r="G182" s="55">
        <v>0</v>
      </c>
      <c r="H182" s="21">
        <v>0</v>
      </c>
      <c r="I182" s="21">
        <v>0</v>
      </c>
      <c r="J182" s="55">
        <v>0</v>
      </c>
      <c r="K182" s="44"/>
      <c r="L182" s="21">
        <v>0</v>
      </c>
      <c r="M182" s="55">
        <v>0</v>
      </c>
      <c r="N182" s="21">
        <v>0</v>
      </c>
      <c r="O182" s="21">
        <v>0</v>
      </c>
      <c r="P182" s="55">
        <v>0</v>
      </c>
      <c r="Q182" s="21">
        <v>0</v>
      </c>
      <c r="R182" s="21">
        <v>0</v>
      </c>
      <c r="S182" s="55">
        <v>0</v>
      </c>
      <c r="T182" s="138">
        <v>2</v>
      </c>
    </row>
    <row r="183" spans="1:21" hidden="1" x14ac:dyDescent="0.3">
      <c r="A183" s="19" t="s">
        <v>356</v>
      </c>
      <c r="B183" s="19" t="s">
        <v>1868</v>
      </c>
      <c r="C183" s="47">
        <v>0</v>
      </c>
      <c r="D183" s="55">
        <v>0</v>
      </c>
      <c r="E183" s="47">
        <v>0</v>
      </c>
      <c r="F183" s="47">
        <v>0</v>
      </c>
      <c r="G183" s="55">
        <v>0</v>
      </c>
      <c r="H183" s="47">
        <v>0</v>
      </c>
      <c r="I183" s="47">
        <v>0</v>
      </c>
      <c r="J183" s="55">
        <v>0</v>
      </c>
      <c r="K183" s="44"/>
      <c r="L183" s="47">
        <v>0</v>
      </c>
      <c r="M183" s="55">
        <v>0</v>
      </c>
      <c r="N183" s="47">
        <v>0</v>
      </c>
      <c r="O183" s="47">
        <v>0</v>
      </c>
      <c r="P183" s="55">
        <v>0</v>
      </c>
      <c r="Q183" s="47">
        <v>0</v>
      </c>
      <c r="R183" s="47">
        <v>0</v>
      </c>
      <c r="S183" s="55">
        <v>0</v>
      </c>
      <c r="T183" s="138">
        <v>2</v>
      </c>
    </row>
    <row r="184" spans="1:21" x14ac:dyDescent="0.3">
      <c r="B184" s="19" t="s">
        <v>357</v>
      </c>
      <c r="C184" s="57">
        <v>3443.15</v>
      </c>
      <c r="D184" s="55">
        <v>1.8324374667376264</v>
      </c>
      <c r="E184" s="57">
        <v>2951</v>
      </c>
      <c r="F184" s="57">
        <v>492.15000000000009</v>
      </c>
      <c r="G184" s="55">
        <v>1.4919110212335693</v>
      </c>
      <c r="H184" s="57">
        <v>360.3</v>
      </c>
      <c r="I184" s="57">
        <v>3082.8500000000004</v>
      </c>
      <c r="J184" s="55">
        <v>0.36915983606557379</v>
      </c>
      <c r="K184" s="44"/>
      <c r="L184" s="57">
        <v>33669.64</v>
      </c>
      <c r="M184" s="55">
        <v>1.3196018028610621</v>
      </c>
      <c r="N184" s="57">
        <v>60707</v>
      </c>
      <c r="O184" s="57">
        <v>-27037.360000000001</v>
      </c>
      <c r="P184" s="55">
        <v>2.2737555713697142</v>
      </c>
      <c r="Q184" s="57">
        <v>15612.54</v>
      </c>
      <c r="R184" s="57">
        <v>18057.099999999999</v>
      </c>
      <c r="S184" s="55">
        <v>1.1137494649736055</v>
      </c>
      <c r="T184" s="138">
        <v>1</v>
      </c>
    </row>
    <row r="185" spans="1:21" x14ac:dyDescent="0.3">
      <c r="B185" s="19" t="s">
        <v>312</v>
      </c>
      <c r="C185" s="21"/>
      <c r="D185" s="51"/>
      <c r="E185" s="21"/>
      <c r="F185" s="21"/>
      <c r="G185" s="51"/>
      <c r="H185" s="21"/>
      <c r="I185" s="21"/>
      <c r="J185" s="51"/>
      <c r="K185" s="44"/>
      <c r="L185" s="21"/>
      <c r="M185" s="51"/>
      <c r="N185" s="21"/>
      <c r="O185" s="21"/>
      <c r="P185" s="51"/>
      <c r="Q185" s="21"/>
      <c r="R185" s="21"/>
      <c r="S185" s="51"/>
      <c r="T185" s="138">
        <v>1</v>
      </c>
    </row>
    <row r="186" spans="1:21" hidden="1" x14ac:dyDescent="0.3">
      <c r="A186" s="19" t="s">
        <v>1869</v>
      </c>
      <c r="B186" s="19" t="s">
        <v>1870</v>
      </c>
      <c r="C186" s="21">
        <v>0</v>
      </c>
      <c r="D186" s="51">
        <v>0</v>
      </c>
      <c r="E186" s="21">
        <v>0</v>
      </c>
      <c r="F186" s="21">
        <v>0</v>
      </c>
      <c r="G186" s="51">
        <v>0</v>
      </c>
      <c r="H186" s="21">
        <v>0</v>
      </c>
      <c r="I186" s="21">
        <v>0</v>
      </c>
      <c r="J186" s="51">
        <v>0</v>
      </c>
      <c r="K186" s="44"/>
      <c r="L186" s="21">
        <v>0</v>
      </c>
      <c r="M186" s="51">
        <v>0</v>
      </c>
      <c r="N186" s="21">
        <v>0</v>
      </c>
      <c r="O186" s="21">
        <v>0</v>
      </c>
      <c r="P186" s="51">
        <v>0</v>
      </c>
      <c r="Q186" s="21">
        <v>0</v>
      </c>
      <c r="R186" s="21">
        <v>0</v>
      </c>
      <c r="S186" s="51">
        <v>0</v>
      </c>
      <c r="T186" s="138">
        <v>2</v>
      </c>
    </row>
    <row r="187" spans="1:21" hidden="1" x14ac:dyDescent="0.3">
      <c r="A187" s="19" t="s">
        <v>358</v>
      </c>
      <c r="B187" s="19" t="s">
        <v>1871</v>
      </c>
      <c r="C187" s="21">
        <v>0</v>
      </c>
      <c r="D187" s="51">
        <v>0</v>
      </c>
      <c r="E187" s="21">
        <v>0</v>
      </c>
      <c r="F187" s="21">
        <v>0</v>
      </c>
      <c r="G187" s="51">
        <v>0</v>
      </c>
      <c r="H187" s="21">
        <v>0</v>
      </c>
      <c r="I187" s="21">
        <v>0</v>
      </c>
      <c r="J187" s="51">
        <v>0</v>
      </c>
      <c r="K187" s="44"/>
      <c r="L187" s="21">
        <v>0</v>
      </c>
      <c r="M187" s="51">
        <v>0</v>
      </c>
      <c r="N187" s="21">
        <v>0</v>
      </c>
      <c r="O187" s="21">
        <v>0</v>
      </c>
      <c r="P187" s="51">
        <v>0</v>
      </c>
      <c r="Q187" s="21">
        <v>0</v>
      </c>
      <c r="R187" s="21">
        <v>0</v>
      </c>
      <c r="S187" s="51">
        <v>0</v>
      </c>
      <c r="T187" s="138">
        <v>2</v>
      </c>
    </row>
    <row r="188" spans="1:21" hidden="1" x14ac:dyDescent="0.3">
      <c r="A188" s="19" t="s">
        <v>1872</v>
      </c>
      <c r="B188" s="19" t="s">
        <v>1873</v>
      </c>
      <c r="C188" s="21">
        <v>0</v>
      </c>
      <c r="D188" s="51">
        <v>0</v>
      </c>
      <c r="E188" s="21">
        <v>0</v>
      </c>
      <c r="F188" s="21">
        <v>0</v>
      </c>
      <c r="G188" s="51">
        <v>0</v>
      </c>
      <c r="H188" s="21">
        <v>0</v>
      </c>
      <c r="I188" s="21">
        <v>0</v>
      </c>
      <c r="J188" s="51">
        <v>0</v>
      </c>
      <c r="K188" s="44"/>
      <c r="L188" s="21">
        <v>0</v>
      </c>
      <c r="M188" s="51">
        <v>0</v>
      </c>
      <c r="N188" s="21">
        <v>0</v>
      </c>
      <c r="O188" s="21">
        <v>0</v>
      </c>
      <c r="P188" s="51">
        <v>0</v>
      </c>
      <c r="Q188" s="21">
        <v>0</v>
      </c>
      <c r="R188" s="21">
        <v>0</v>
      </c>
      <c r="S188" s="51">
        <v>0</v>
      </c>
      <c r="T188" s="138">
        <v>2</v>
      </c>
    </row>
    <row r="189" spans="1:21" x14ac:dyDescent="0.3">
      <c r="A189" s="19" t="s">
        <v>1874</v>
      </c>
      <c r="B189" s="19" t="s">
        <v>1875</v>
      </c>
      <c r="C189" s="41">
        <v>1488.68</v>
      </c>
      <c r="D189" s="51">
        <v>0.43235990299580329</v>
      </c>
      <c r="E189" s="41">
        <v>826</v>
      </c>
      <c r="F189" s="41">
        <v>-662.68000000000006</v>
      </c>
      <c r="G189" s="51">
        <v>0.27990511690952219</v>
      </c>
      <c r="H189" s="41">
        <v>150.22</v>
      </c>
      <c r="I189" s="41">
        <v>-1338.46</v>
      </c>
      <c r="J189" s="51">
        <v>0.41693033583125172</v>
      </c>
      <c r="K189" s="44"/>
      <c r="L189" s="41">
        <v>10293.390000000001</v>
      </c>
      <c r="M189" s="51">
        <v>0.30571725744617412</v>
      </c>
      <c r="N189" s="41">
        <v>16998</v>
      </c>
      <c r="O189" s="41">
        <v>6704.6099999999988</v>
      </c>
      <c r="P189" s="51">
        <v>0.28000065890259773</v>
      </c>
      <c r="Q189" s="41">
        <v>5188.43</v>
      </c>
      <c r="R189" s="41">
        <v>-5104.9600000000009</v>
      </c>
      <c r="S189" s="51">
        <v>0.3323245288723039</v>
      </c>
      <c r="T189" s="138">
        <v>1</v>
      </c>
    </row>
    <row r="190" spans="1:21" x14ac:dyDescent="0.3">
      <c r="B190" s="19" t="s">
        <v>359</v>
      </c>
      <c r="C190" s="57">
        <v>1488.68</v>
      </c>
      <c r="D190" s="51">
        <v>0.43235990299580329</v>
      </c>
      <c r="E190" s="57">
        <v>826</v>
      </c>
      <c r="F190" s="57">
        <v>-662.68000000000006</v>
      </c>
      <c r="G190" s="51">
        <v>0.27990511690952219</v>
      </c>
      <c r="H190" s="57">
        <v>150.22</v>
      </c>
      <c r="I190" s="57">
        <v>-1338.46</v>
      </c>
      <c r="J190" s="51">
        <v>0.41693033583125172</v>
      </c>
      <c r="K190" s="44"/>
      <c r="L190" s="57">
        <v>10293.390000000001</v>
      </c>
      <c r="M190" s="51">
        <v>0.30571725744617412</v>
      </c>
      <c r="N190" s="57">
        <v>16998</v>
      </c>
      <c r="O190" s="57">
        <v>6704.6099999999988</v>
      </c>
      <c r="P190" s="51">
        <v>0.28000065890259773</v>
      </c>
      <c r="Q190" s="57">
        <v>5188.43</v>
      </c>
      <c r="R190" s="57">
        <v>-5104.9600000000009</v>
      </c>
      <c r="S190" s="51">
        <v>0.3323245288723039</v>
      </c>
      <c r="T190" s="138">
        <v>1</v>
      </c>
    </row>
    <row r="191" spans="1:21" x14ac:dyDescent="0.3">
      <c r="C191" s="21"/>
      <c r="D191" s="43"/>
      <c r="E191" s="21"/>
      <c r="F191" s="21"/>
      <c r="G191" s="43"/>
      <c r="H191" s="21"/>
      <c r="I191" s="21"/>
      <c r="J191" s="43"/>
      <c r="K191" s="44"/>
      <c r="L191" s="21"/>
      <c r="M191" s="43"/>
      <c r="N191" s="21"/>
      <c r="O191" s="21"/>
      <c r="P191" s="43"/>
      <c r="Q191" s="21"/>
      <c r="R191" s="21"/>
      <c r="S191" s="43"/>
      <c r="T191" s="138">
        <v>1</v>
      </c>
    </row>
    <row r="192" spans="1:21" ht="17.25" hidden="1" x14ac:dyDescent="0.35">
      <c r="B192" s="30" t="s">
        <v>360</v>
      </c>
      <c r="C192" s="21"/>
      <c r="D192" s="43"/>
      <c r="E192" s="21"/>
      <c r="F192" s="21"/>
      <c r="G192" s="43"/>
      <c r="H192" s="21"/>
      <c r="I192" s="21"/>
      <c r="J192" s="43"/>
      <c r="K192" s="44"/>
      <c r="L192" s="21"/>
      <c r="M192" s="43"/>
      <c r="N192" s="21"/>
      <c r="O192" s="21"/>
      <c r="P192" s="43"/>
      <c r="Q192" s="21"/>
      <c r="R192" s="21"/>
      <c r="S192" s="43"/>
      <c r="T192" s="138">
        <v>2</v>
      </c>
      <c r="U192" s="134">
        <v>0</v>
      </c>
    </row>
    <row r="193" spans="1:21" hidden="1" x14ac:dyDescent="0.3">
      <c r="A193" s="19" t="s">
        <v>361</v>
      </c>
      <c r="B193" s="19" t="s">
        <v>1876</v>
      </c>
      <c r="C193" s="21">
        <v>0</v>
      </c>
      <c r="D193" s="55">
        <v>0</v>
      </c>
      <c r="E193" s="21">
        <v>0</v>
      </c>
      <c r="F193" s="21">
        <v>0</v>
      </c>
      <c r="G193" s="55">
        <v>0</v>
      </c>
      <c r="H193" s="21">
        <v>0</v>
      </c>
      <c r="I193" s="21">
        <v>0</v>
      </c>
      <c r="J193" s="55">
        <v>0</v>
      </c>
      <c r="K193" s="44"/>
      <c r="L193" s="21">
        <v>0</v>
      </c>
      <c r="M193" s="55">
        <v>0</v>
      </c>
      <c r="N193" s="21">
        <v>0</v>
      </c>
      <c r="O193" s="21">
        <v>0</v>
      </c>
      <c r="P193" s="55">
        <v>0</v>
      </c>
      <c r="Q193" s="21">
        <v>0</v>
      </c>
      <c r="R193" s="21">
        <v>0</v>
      </c>
      <c r="S193" s="55">
        <v>0</v>
      </c>
      <c r="T193" s="138">
        <v>2</v>
      </c>
    </row>
    <row r="194" spans="1:21" hidden="1" x14ac:dyDescent="0.3">
      <c r="A194" s="19" t="s">
        <v>362</v>
      </c>
      <c r="B194" s="19" t="s">
        <v>1877</v>
      </c>
      <c r="C194" s="21">
        <v>0</v>
      </c>
      <c r="D194" s="55">
        <v>0</v>
      </c>
      <c r="E194" s="21">
        <v>0</v>
      </c>
      <c r="F194" s="21">
        <v>0</v>
      </c>
      <c r="G194" s="55">
        <v>0</v>
      </c>
      <c r="H194" s="21">
        <v>0</v>
      </c>
      <c r="I194" s="21">
        <v>0</v>
      </c>
      <c r="J194" s="55">
        <v>0</v>
      </c>
      <c r="K194" s="44"/>
      <c r="L194" s="21">
        <v>0</v>
      </c>
      <c r="M194" s="55">
        <v>0</v>
      </c>
      <c r="N194" s="21">
        <v>0</v>
      </c>
      <c r="O194" s="21">
        <v>0</v>
      </c>
      <c r="P194" s="55">
        <v>0</v>
      </c>
      <c r="Q194" s="21">
        <v>0</v>
      </c>
      <c r="R194" s="21">
        <v>0</v>
      </c>
      <c r="S194" s="55">
        <v>0</v>
      </c>
      <c r="T194" s="138">
        <v>2</v>
      </c>
    </row>
    <row r="195" spans="1:21" hidden="1" x14ac:dyDescent="0.3">
      <c r="A195" s="19" t="s">
        <v>363</v>
      </c>
      <c r="B195" s="19" t="s">
        <v>1878</v>
      </c>
      <c r="C195" s="21">
        <v>0</v>
      </c>
      <c r="D195" s="55">
        <v>0</v>
      </c>
      <c r="E195" s="21">
        <v>0</v>
      </c>
      <c r="F195" s="21">
        <v>0</v>
      </c>
      <c r="G195" s="55">
        <v>0</v>
      </c>
      <c r="H195" s="21">
        <v>0</v>
      </c>
      <c r="I195" s="21">
        <v>0</v>
      </c>
      <c r="J195" s="55">
        <v>0</v>
      </c>
      <c r="K195" s="44"/>
      <c r="L195" s="21">
        <v>0</v>
      </c>
      <c r="M195" s="55">
        <v>0</v>
      </c>
      <c r="N195" s="21">
        <v>0</v>
      </c>
      <c r="O195" s="21">
        <v>0</v>
      </c>
      <c r="P195" s="55">
        <v>0</v>
      </c>
      <c r="Q195" s="21">
        <v>0</v>
      </c>
      <c r="R195" s="21">
        <v>0</v>
      </c>
      <c r="S195" s="55">
        <v>0</v>
      </c>
      <c r="T195" s="138">
        <v>2</v>
      </c>
    </row>
    <row r="196" spans="1:21" hidden="1" x14ac:dyDescent="0.3">
      <c r="A196" s="19" t="s">
        <v>364</v>
      </c>
      <c r="B196" s="19" t="s">
        <v>1879</v>
      </c>
      <c r="C196" s="41">
        <v>0</v>
      </c>
      <c r="D196" s="55">
        <v>0</v>
      </c>
      <c r="E196" s="41">
        <v>0</v>
      </c>
      <c r="F196" s="41">
        <v>0</v>
      </c>
      <c r="G196" s="55">
        <v>0</v>
      </c>
      <c r="H196" s="41">
        <v>0</v>
      </c>
      <c r="I196" s="41">
        <v>0</v>
      </c>
      <c r="J196" s="55">
        <v>0</v>
      </c>
      <c r="K196" s="44"/>
      <c r="L196" s="41">
        <v>0</v>
      </c>
      <c r="M196" s="55">
        <v>0</v>
      </c>
      <c r="N196" s="41">
        <v>0</v>
      </c>
      <c r="O196" s="41">
        <v>0</v>
      </c>
      <c r="P196" s="55">
        <v>0</v>
      </c>
      <c r="Q196" s="41">
        <v>0</v>
      </c>
      <c r="R196" s="41">
        <v>0</v>
      </c>
      <c r="S196" s="55">
        <v>0</v>
      </c>
      <c r="T196" s="138">
        <v>2</v>
      </c>
    </row>
    <row r="197" spans="1:21" hidden="1" x14ac:dyDescent="0.3">
      <c r="B197" s="19" t="s">
        <v>365</v>
      </c>
      <c r="C197" s="21">
        <v>0</v>
      </c>
      <c r="D197" s="55">
        <v>0</v>
      </c>
      <c r="E197" s="21">
        <v>0</v>
      </c>
      <c r="F197" s="21">
        <v>0</v>
      </c>
      <c r="G197" s="55">
        <v>0</v>
      </c>
      <c r="H197" s="21">
        <v>0</v>
      </c>
      <c r="I197" s="21">
        <v>0</v>
      </c>
      <c r="J197" s="55">
        <v>0</v>
      </c>
      <c r="K197" s="44"/>
      <c r="L197" s="21">
        <v>0</v>
      </c>
      <c r="M197" s="55">
        <v>0</v>
      </c>
      <c r="N197" s="21">
        <v>0</v>
      </c>
      <c r="O197" s="21">
        <v>0</v>
      </c>
      <c r="P197" s="55">
        <v>0</v>
      </c>
      <c r="Q197" s="21">
        <v>0</v>
      </c>
      <c r="R197" s="21">
        <v>0</v>
      </c>
      <c r="S197" s="55">
        <v>0</v>
      </c>
      <c r="T197" s="138">
        <v>2</v>
      </c>
    </row>
    <row r="198" spans="1:21" hidden="1" x14ac:dyDescent="0.3">
      <c r="C198" s="21"/>
      <c r="D198" s="55"/>
      <c r="E198" s="21"/>
      <c r="F198" s="21"/>
      <c r="G198" s="55"/>
      <c r="H198" s="21"/>
      <c r="I198" s="21"/>
      <c r="J198" s="55"/>
      <c r="K198" s="44"/>
      <c r="L198" s="21"/>
      <c r="M198" s="55"/>
      <c r="N198" s="21"/>
      <c r="O198" s="21"/>
      <c r="P198" s="55"/>
      <c r="Q198" s="21"/>
      <c r="R198" s="21"/>
      <c r="S198" s="55"/>
      <c r="T198" s="138">
        <v>2</v>
      </c>
    </row>
    <row r="199" spans="1:21" ht="17.25" hidden="1" x14ac:dyDescent="0.35">
      <c r="B199" s="30" t="s">
        <v>1880</v>
      </c>
      <c r="C199" s="21"/>
      <c r="D199" s="55"/>
      <c r="E199" s="21"/>
      <c r="F199" s="21"/>
      <c r="G199" s="55"/>
      <c r="H199" s="21"/>
      <c r="I199" s="21"/>
      <c r="J199" s="55"/>
      <c r="K199" s="44"/>
      <c r="L199" s="21"/>
      <c r="M199" s="55"/>
      <c r="N199" s="21"/>
      <c r="O199" s="21"/>
      <c r="P199" s="55"/>
      <c r="Q199" s="21"/>
      <c r="R199" s="21"/>
      <c r="S199" s="55"/>
      <c r="T199" s="152">
        <v>2</v>
      </c>
      <c r="U199" s="19"/>
    </row>
    <row r="200" spans="1:21" hidden="1" x14ac:dyDescent="0.3">
      <c r="A200" s="19" t="s">
        <v>1628</v>
      </c>
      <c r="B200" s="19" t="s">
        <v>1881</v>
      </c>
      <c r="C200" s="21">
        <v>0</v>
      </c>
      <c r="D200" s="38" t="s">
        <v>2230</v>
      </c>
      <c r="E200" s="21">
        <v>0</v>
      </c>
      <c r="F200" s="21">
        <v>0</v>
      </c>
      <c r="G200" s="38" t="s">
        <v>2230</v>
      </c>
      <c r="H200" s="21">
        <v>0</v>
      </c>
      <c r="I200" s="21">
        <v>0</v>
      </c>
      <c r="J200" s="38" t="s">
        <v>2230</v>
      </c>
      <c r="K200" s="44"/>
      <c r="L200" s="21">
        <v>0</v>
      </c>
      <c r="M200" s="38" t="s">
        <v>2230</v>
      </c>
      <c r="N200" s="21">
        <v>0</v>
      </c>
      <c r="O200" s="21">
        <v>0</v>
      </c>
      <c r="P200" s="38" t="s">
        <v>2230</v>
      </c>
      <c r="Q200" s="21">
        <v>0</v>
      </c>
      <c r="R200" s="21">
        <v>0</v>
      </c>
      <c r="S200" s="38" t="s">
        <v>2230</v>
      </c>
      <c r="T200" s="138">
        <v>2</v>
      </c>
    </row>
    <row r="201" spans="1:21" hidden="1" x14ac:dyDescent="0.3">
      <c r="A201" s="19" t="s">
        <v>1629</v>
      </c>
      <c r="B201" s="19" t="s">
        <v>1882</v>
      </c>
      <c r="C201" s="21">
        <v>0</v>
      </c>
      <c r="D201" s="38" t="s">
        <v>2230</v>
      </c>
      <c r="E201" s="21">
        <v>0</v>
      </c>
      <c r="F201" s="21">
        <v>0</v>
      </c>
      <c r="G201" s="38" t="s">
        <v>2230</v>
      </c>
      <c r="H201" s="21">
        <v>0</v>
      </c>
      <c r="I201" s="21">
        <v>0</v>
      </c>
      <c r="J201" s="38" t="s">
        <v>2230</v>
      </c>
      <c r="K201" s="44"/>
      <c r="L201" s="21">
        <v>0</v>
      </c>
      <c r="M201" s="38" t="s">
        <v>2230</v>
      </c>
      <c r="N201" s="21">
        <v>0</v>
      </c>
      <c r="O201" s="21">
        <v>0</v>
      </c>
      <c r="P201" s="38" t="s">
        <v>2230</v>
      </c>
      <c r="Q201" s="21">
        <v>0</v>
      </c>
      <c r="R201" s="21">
        <v>0</v>
      </c>
      <c r="S201" s="38" t="s">
        <v>2230</v>
      </c>
      <c r="T201" s="138">
        <v>2</v>
      </c>
    </row>
    <row r="202" spans="1:21" hidden="1" x14ac:dyDescent="0.3">
      <c r="A202" s="19" t="s">
        <v>366</v>
      </c>
      <c r="B202" s="19" t="s">
        <v>1883</v>
      </c>
      <c r="C202" s="21">
        <v>0</v>
      </c>
      <c r="D202" s="38" t="s">
        <v>2230</v>
      </c>
      <c r="E202" s="21">
        <v>0</v>
      </c>
      <c r="F202" s="21">
        <v>0</v>
      </c>
      <c r="G202" s="38" t="s">
        <v>2230</v>
      </c>
      <c r="H202" s="21">
        <v>0</v>
      </c>
      <c r="I202" s="21">
        <v>0</v>
      </c>
      <c r="J202" s="38" t="s">
        <v>2230</v>
      </c>
      <c r="K202" s="44"/>
      <c r="L202" s="21">
        <v>0</v>
      </c>
      <c r="M202" s="38" t="s">
        <v>2230</v>
      </c>
      <c r="N202" s="21">
        <v>0</v>
      </c>
      <c r="O202" s="21">
        <v>0</v>
      </c>
      <c r="P202" s="38" t="s">
        <v>2230</v>
      </c>
      <c r="Q202" s="21">
        <v>0</v>
      </c>
      <c r="R202" s="21">
        <v>0</v>
      </c>
      <c r="S202" s="38" t="s">
        <v>2230</v>
      </c>
      <c r="T202" s="138">
        <v>2</v>
      </c>
    </row>
    <row r="203" spans="1:21" hidden="1" x14ac:dyDescent="0.3">
      <c r="A203" s="19" t="s">
        <v>367</v>
      </c>
      <c r="B203" s="19" t="s">
        <v>1884</v>
      </c>
      <c r="C203" s="21">
        <v>0</v>
      </c>
      <c r="D203" s="38" t="s">
        <v>2230</v>
      </c>
      <c r="E203" s="21">
        <v>0</v>
      </c>
      <c r="F203" s="21">
        <v>0</v>
      </c>
      <c r="G203" s="38" t="s">
        <v>2230</v>
      </c>
      <c r="H203" s="21">
        <v>0</v>
      </c>
      <c r="I203" s="21">
        <v>0</v>
      </c>
      <c r="J203" s="38" t="s">
        <v>2230</v>
      </c>
      <c r="K203" s="44"/>
      <c r="L203" s="21">
        <v>0</v>
      </c>
      <c r="M203" s="38" t="s">
        <v>2230</v>
      </c>
      <c r="N203" s="21">
        <v>0</v>
      </c>
      <c r="O203" s="21">
        <v>0</v>
      </c>
      <c r="P203" s="38" t="s">
        <v>2230</v>
      </c>
      <c r="Q203" s="21">
        <v>0</v>
      </c>
      <c r="R203" s="21">
        <v>0</v>
      </c>
      <c r="S203" s="38" t="s">
        <v>2230</v>
      </c>
      <c r="T203" s="138">
        <v>2</v>
      </c>
    </row>
    <row r="204" spans="1:21" hidden="1" x14ac:dyDescent="0.3">
      <c r="A204" s="19" t="s">
        <v>369</v>
      </c>
      <c r="B204" s="19" t="s">
        <v>1885</v>
      </c>
      <c r="C204" s="21">
        <v>0</v>
      </c>
      <c r="D204" s="38" t="s">
        <v>2230</v>
      </c>
      <c r="E204" s="21">
        <v>0</v>
      </c>
      <c r="F204" s="21">
        <v>0</v>
      </c>
      <c r="G204" s="38" t="s">
        <v>2230</v>
      </c>
      <c r="H204" s="21">
        <v>0</v>
      </c>
      <c r="I204" s="21">
        <v>0</v>
      </c>
      <c r="J204" s="38" t="s">
        <v>2230</v>
      </c>
      <c r="K204" s="44"/>
      <c r="L204" s="21">
        <v>0</v>
      </c>
      <c r="M204" s="38" t="s">
        <v>2230</v>
      </c>
      <c r="N204" s="21">
        <v>0</v>
      </c>
      <c r="O204" s="21">
        <v>0</v>
      </c>
      <c r="P204" s="38" t="s">
        <v>2230</v>
      </c>
      <c r="Q204" s="21">
        <v>0</v>
      </c>
      <c r="R204" s="21">
        <v>0</v>
      </c>
      <c r="S204" s="38" t="s">
        <v>2230</v>
      </c>
      <c r="T204" s="138">
        <v>2</v>
      </c>
      <c r="U204" s="19"/>
    </row>
    <row r="205" spans="1:21" hidden="1" x14ac:dyDescent="0.3">
      <c r="A205" s="19" t="s">
        <v>1630</v>
      </c>
      <c r="B205" s="19" t="s">
        <v>1886</v>
      </c>
      <c r="C205" s="21">
        <v>0</v>
      </c>
      <c r="D205" s="38" t="s">
        <v>2230</v>
      </c>
      <c r="E205" s="21">
        <v>0</v>
      </c>
      <c r="F205" s="21">
        <v>0</v>
      </c>
      <c r="G205" s="38" t="s">
        <v>2230</v>
      </c>
      <c r="H205" s="21">
        <v>0</v>
      </c>
      <c r="I205" s="21">
        <v>0</v>
      </c>
      <c r="J205" s="38" t="s">
        <v>2230</v>
      </c>
      <c r="K205" s="44"/>
      <c r="L205" s="21">
        <v>0</v>
      </c>
      <c r="M205" s="38" t="s">
        <v>2230</v>
      </c>
      <c r="N205" s="21">
        <v>0</v>
      </c>
      <c r="O205" s="21">
        <v>0</v>
      </c>
      <c r="P205" s="38" t="s">
        <v>2230</v>
      </c>
      <c r="Q205" s="21">
        <v>0</v>
      </c>
      <c r="R205" s="21">
        <v>0</v>
      </c>
      <c r="S205" s="38" t="s">
        <v>2230</v>
      </c>
      <c r="T205" s="138">
        <v>2</v>
      </c>
      <c r="U205" s="19"/>
    </row>
    <row r="206" spans="1:21" hidden="1" x14ac:dyDescent="0.3">
      <c r="A206" s="19" t="s">
        <v>368</v>
      </c>
      <c r="B206" s="19" t="s">
        <v>1887</v>
      </c>
      <c r="C206" s="21">
        <v>0</v>
      </c>
      <c r="D206" s="38" t="s">
        <v>2230</v>
      </c>
      <c r="E206" s="21">
        <v>0</v>
      </c>
      <c r="F206" s="21">
        <v>0</v>
      </c>
      <c r="G206" s="38" t="s">
        <v>2230</v>
      </c>
      <c r="H206" s="21">
        <v>0</v>
      </c>
      <c r="I206" s="21">
        <v>0</v>
      </c>
      <c r="J206" s="38" t="s">
        <v>2230</v>
      </c>
      <c r="K206" s="44"/>
      <c r="L206" s="21">
        <v>0</v>
      </c>
      <c r="M206" s="38" t="s">
        <v>2230</v>
      </c>
      <c r="N206" s="21">
        <v>0</v>
      </c>
      <c r="O206" s="21">
        <v>0</v>
      </c>
      <c r="P206" s="38" t="s">
        <v>2230</v>
      </c>
      <c r="Q206" s="21">
        <v>0</v>
      </c>
      <c r="R206" s="21">
        <v>0</v>
      </c>
      <c r="S206" s="38" t="s">
        <v>2230</v>
      </c>
      <c r="T206" s="138">
        <v>2</v>
      </c>
    </row>
    <row r="207" spans="1:21" hidden="1" x14ac:dyDescent="0.3">
      <c r="A207" s="19" t="s">
        <v>1631</v>
      </c>
      <c r="B207" s="19" t="s">
        <v>1888</v>
      </c>
      <c r="C207" s="21">
        <v>0</v>
      </c>
      <c r="D207" s="38" t="s">
        <v>2230</v>
      </c>
      <c r="E207" s="21">
        <v>0</v>
      </c>
      <c r="F207" s="21">
        <v>0</v>
      </c>
      <c r="G207" s="38" t="s">
        <v>2230</v>
      </c>
      <c r="H207" s="21">
        <v>0</v>
      </c>
      <c r="I207" s="21">
        <v>0</v>
      </c>
      <c r="J207" s="38" t="s">
        <v>2230</v>
      </c>
      <c r="K207" s="44"/>
      <c r="L207" s="21">
        <v>0</v>
      </c>
      <c r="M207" s="38" t="s">
        <v>2230</v>
      </c>
      <c r="N207" s="21">
        <v>0</v>
      </c>
      <c r="O207" s="21">
        <v>0</v>
      </c>
      <c r="P207" s="38" t="s">
        <v>2230</v>
      </c>
      <c r="Q207" s="21">
        <v>0</v>
      </c>
      <c r="R207" s="21">
        <v>0</v>
      </c>
      <c r="S207" s="38" t="s">
        <v>2230</v>
      </c>
      <c r="T207" s="138">
        <v>2</v>
      </c>
    </row>
    <row r="208" spans="1:21" hidden="1" x14ac:dyDescent="0.3">
      <c r="A208" s="19" t="s">
        <v>1211</v>
      </c>
      <c r="B208" s="19" t="s">
        <v>1889</v>
      </c>
      <c r="C208" s="21">
        <v>0</v>
      </c>
      <c r="D208" s="38" t="s">
        <v>2230</v>
      </c>
      <c r="E208" s="21">
        <v>0</v>
      </c>
      <c r="F208" s="21">
        <v>0</v>
      </c>
      <c r="G208" s="38" t="s">
        <v>2230</v>
      </c>
      <c r="H208" s="21">
        <v>0</v>
      </c>
      <c r="I208" s="21">
        <v>0</v>
      </c>
      <c r="J208" s="38" t="s">
        <v>2230</v>
      </c>
      <c r="K208" s="44"/>
      <c r="L208" s="21">
        <v>0</v>
      </c>
      <c r="M208" s="38" t="s">
        <v>2230</v>
      </c>
      <c r="N208" s="21">
        <v>0</v>
      </c>
      <c r="O208" s="21">
        <v>0</v>
      </c>
      <c r="P208" s="38" t="s">
        <v>2230</v>
      </c>
      <c r="Q208" s="21">
        <v>0</v>
      </c>
      <c r="R208" s="21">
        <v>0</v>
      </c>
      <c r="S208" s="38" t="s">
        <v>2230</v>
      </c>
      <c r="T208" s="138">
        <v>2</v>
      </c>
    </row>
    <row r="209" spans="1:21" hidden="1" x14ac:dyDescent="0.3">
      <c r="A209" s="19" t="s">
        <v>1212</v>
      </c>
      <c r="B209" s="19" t="s">
        <v>1890</v>
      </c>
      <c r="C209" s="21">
        <v>0</v>
      </c>
      <c r="D209" s="38" t="s">
        <v>2230</v>
      </c>
      <c r="E209" s="21">
        <v>0</v>
      </c>
      <c r="F209" s="21">
        <v>0</v>
      </c>
      <c r="G209" s="38" t="s">
        <v>2230</v>
      </c>
      <c r="H209" s="21">
        <v>0</v>
      </c>
      <c r="I209" s="21">
        <v>0</v>
      </c>
      <c r="J209" s="38" t="s">
        <v>2230</v>
      </c>
      <c r="K209" s="44"/>
      <c r="L209" s="21">
        <v>0</v>
      </c>
      <c r="M209" s="38" t="s">
        <v>2230</v>
      </c>
      <c r="N209" s="21">
        <v>0</v>
      </c>
      <c r="O209" s="21">
        <v>0</v>
      </c>
      <c r="P209" s="38" t="s">
        <v>2230</v>
      </c>
      <c r="Q209" s="21">
        <v>0</v>
      </c>
      <c r="R209" s="21">
        <v>0</v>
      </c>
      <c r="S209" s="38" t="s">
        <v>2230</v>
      </c>
      <c r="T209" s="138">
        <v>2</v>
      </c>
    </row>
    <row r="210" spans="1:21" hidden="1" x14ac:dyDescent="0.3">
      <c r="A210" s="19" t="s">
        <v>1213</v>
      </c>
      <c r="B210" s="19" t="s">
        <v>1891</v>
      </c>
      <c r="C210" s="21">
        <v>0</v>
      </c>
      <c r="D210" s="38" t="s">
        <v>2230</v>
      </c>
      <c r="E210" s="21">
        <v>0</v>
      </c>
      <c r="F210" s="21">
        <v>0</v>
      </c>
      <c r="G210" s="38" t="s">
        <v>2230</v>
      </c>
      <c r="H210" s="21">
        <v>0</v>
      </c>
      <c r="I210" s="21">
        <v>0</v>
      </c>
      <c r="J210" s="38" t="s">
        <v>2230</v>
      </c>
      <c r="K210" s="44"/>
      <c r="L210" s="21">
        <v>0</v>
      </c>
      <c r="M210" s="38" t="s">
        <v>2230</v>
      </c>
      <c r="N210" s="21">
        <v>0</v>
      </c>
      <c r="O210" s="21">
        <v>0</v>
      </c>
      <c r="P210" s="38" t="s">
        <v>2230</v>
      </c>
      <c r="Q210" s="21">
        <v>0</v>
      </c>
      <c r="R210" s="21">
        <v>0</v>
      </c>
      <c r="S210" s="38" t="s">
        <v>2230</v>
      </c>
      <c r="T210" s="138">
        <v>2</v>
      </c>
    </row>
    <row r="211" spans="1:21" hidden="1" x14ac:dyDescent="0.3">
      <c r="A211" s="19" t="s">
        <v>1214</v>
      </c>
      <c r="B211" s="19" t="s">
        <v>1892</v>
      </c>
      <c r="C211" s="21">
        <v>0</v>
      </c>
      <c r="D211" s="38" t="s">
        <v>2230</v>
      </c>
      <c r="E211" s="21">
        <v>0</v>
      </c>
      <c r="F211" s="21">
        <v>0</v>
      </c>
      <c r="G211" s="38" t="s">
        <v>2230</v>
      </c>
      <c r="H211" s="21">
        <v>0</v>
      </c>
      <c r="I211" s="21">
        <v>0</v>
      </c>
      <c r="J211" s="38" t="s">
        <v>2230</v>
      </c>
      <c r="K211" s="44"/>
      <c r="L211" s="21">
        <v>0</v>
      </c>
      <c r="M211" s="38" t="s">
        <v>2230</v>
      </c>
      <c r="N211" s="21">
        <v>0</v>
      </c>
      <c r="O211" s="21">
        <v>0</v>
      </c>
      <c r="P211" s="38" t="s">
        <v>2230</v>
      </c>
      <c r="Q211" s="21">
        <v>0</v>
      </c>
      <c r="R211" s="21">
        <v>0</v>
      </c>
      <c r="S211" s="38" t="s">
        <v>2230</v>
      </c>
      <c r="T211" s="138">
        <v>2</v>
      </c>
    </row>
    <row r="212" spans="1:21" hidden="1" x14ac:dyDescent="0.3">
      <c r="A212" s="19" t="s">
        <v>1215</v>
      </c>
      <c r="B212" s="19" t="s">
        <v>1893</v>
      </c>
      <c r="C212" s="21">
        <v>0</v>
      </c>
      <c r="D212" s="38" t="s">
        <v>2230</v>
      </c>
      <c r="E212" s="21">
        <v>0</v>
      </c>
      <c r="F212" s="21">
        <v>0</v>
      </c>
      <c r="G212" s="38" t="s">
        <v>2230</v>
      </c>
      <c r="H212" s="21">
        <v>0</v>
      </c>
      <c r="I212" s="21">
        <v>0</v>
      </c>
      <c r="J212" s="38" t="s">
        <v>2230</v>
      </c>
      <c r="K212" s="44"/>
      <c r="L212" s="21">
        <v>0</v>
      </c>
      <c r="M212" s="38" t="s">
        <v>2230</v>
      </c>
      <c r="N212" s="21">
        <v>0</v>
      </c>
      <c r="O212" s="21">
        <v>0</v>
      </c>
      <c r="P212" s="38" t="s">
        <v>2230</v>
      </c>
      <c r="Q212" s="21">
        <v>0</v>
      </c>
      <c r="R212" s="21">
        <v>0</v>
      </c>
      <c r="S212" s="38" t="s">
        <v>2230</v>
      </c>
      <c r="T212" s="138">
        <v>2</v>
      </c>
    </row>
    <row r="213" spans="1:21" hidden="1" x14ac:dyDescent="0.3">
      <c r="A213" s="19" t="s">
        <v>1216</v>
      </c>
      <c r="B213" s="19" t="s">
        <v>1894</v>
      </c>
      <c r="C213" s="41">
        <v>0</v>
      </c>
      <c r="D213" s="38" t="s">
        <v>2230</v>
      </c>
      <c r="E213" s="41">
        <v>0</v>
      </c>
      <c r="F213" s="41">
        <v>0</v>
      </c>
      <c r="G213" s="38" t="s">
        <v>2230</v>
      </c>
      <c r="H213" s="41">
        <v>0</v>
      </c>
      <c r="I213" s="41">
        <v>0</v>
      </c>
      <c r="J213" s="38" t="s">
        <v>2230</v>
      </c>
      <c r="K213" s="44"/>
      <c r="L213" s="41">
        <v>0</v>
      </c>
      <c r="M213" s="38" t="s">
        <v>2230</v>
      </c>
      <c r="N213" s="41">
        <v>0</v>
      </c>
      <c r="O213" s="41">
        <v>0</v>
      </c>
      <c r="P213" s="38" t="s">
        <v>2230</v>
      </c>
      <c r="Q213" s="41">
        <v>0</v>
      </c>
      <c r="R213" s="41">
        <v>0</v>
      </c>
      <c r="S213" s="38" t="s">
        <v>2230</v>
      </c>
      <c r="T213" s="138">
        <v>2</v>
      </c>
    </row>
    <row r="214" spans="1:21" hidden="1" x14ac:dyDescent="0.3">
      <c r="B214" s="19" t="s">
        <v>1895</v>
      </c>
      <c r="C214" s="57">
        <v>0</v>
      </c>
      <c r="D214" s="38" t="s">
        <v>2230</v>
      </c>
      <c r="E214" s="57">
        <v>0</v>
      </c>
      <c r="F214" s="57">
        <v>0</v>
      </c>
      <c r="G214" s="38" t="s">
        <v>2230</v>
      </c>
      <c r="H214" s="57">
        <v>0</v>
      </c>
      <c r="I214" s="57">
        <v>0</v>
      </c>
      <c r="J214" s="38" t="s">
        <v>2230</v>
      </c>
      <c r="K214" s="44"/>
      <c r="L214" s="57">
        <v>0</v>
      </c>
      <c r="M214" s="38" t="s">
        <v>2230</v>
      </c>
      <c r="N214" s="57">
        <v>0</v>
      </c>
      <c r="O214" s="57">
        <v>0</v>
      </c>
      <c r="P214" s="38" t="s">
        <v>2230</v>
      </c>
      <c r="Q214" s="57">
        <v>0</v>
      </c>
      <c r="R214" s="57">
        <v>0</v>
      </c>
      <c r="S214" s="38" t="s">
        <v>2230</v>
      </c>
      <c r="T214" s="138">
        <v>2</v>
      </c>
    </row>
    <row r="215" spans="1:21" hidden="1" x14ac:dyDescent="0.3">
      <c r="B215" s="19" t="s">
        <v>312</v>
      </c>
      <c r="C215" s="21"/>
      <c r="D215" s="43"/>
      <c r="E215" s="21"/>
      <c r="F215" s="21"/>
      <c r="G215" s="43"/>
      <c r="H215" s="21"/>
      <c r="I215" s="21"/>
      <c r="J215" s="43"/>
      <c r="K215" s="44"/>
      <c r="L215" s="21"/>
      <c r="M215" s="43"/>
      <c r="N215" s="21"/>
      <c r="O215" s="21"/>
      <c r="P215" s="43"/>
      <c r="Q215" s="21"/>
      <c r="R215" s="21"/>
      <c r="S215" s="43"/>
      <c r="T215" s="138">
        <v>2</v>
      </c>
    </row>
    <row r="216" spans="1:21" ht="17.25" hidden="1" x14ac:dyDescent="0.35">
      <c r="B216" s="30" t="s">
        <v>1449</v>
      </c>
      <c r="C216" s="21"/>
      <c r="D216" s="55"/>
      <c r="E216" s="21"/>
      <c r="F216" s="21"/>
      <c r="G216" s="55"/>
      <c r="H216" s="21"/>
      <c r="I216" s="21"/>
      <c r="J216" s="55"/>
      <c r="K216" s="44"/>
      <c r="L216" s="21"/>
      <c r="M216" s="55"/>
      <c r="N216" s="21"/>
      <c r="O216" s="21"/>
      <c r="P216" s="55"/>
      <c r="Q216" s="21"/>
      <c r="R216" s="21"/>
      <c r="S216" s="55"/>
      <c r="T216" s="152">
        <v>2</v>
      </c>
      <c r="U216" s="19"/>
    </row>
    <row r="217" spans="1:21" hidden="1" x14ac:dyDescent="0.3">
      <c r="A217" s="19" t="s">
        <v>1466</v>
      </c>
      <c r="B217" s="19" t="s">
        <v>1896</v>
      </c>
      <c r="C217" s="21">
        <v>0</v>
      </c>
      <c r="D217" s="38" t="s">
        <v>2230</v>
      </c>
      <c r="E217" s="21">
        <v>0</v>
      </c>
      <c r="F217" s="21">
        <v>0</v>
      </c>
      <c r="G217" s="38" t="s">
        <v>2230</v>
      </c>
      <c r="H217" s="21">
        <v>0</v>
      </c>
      <c r="I217" s="21">
        <v>0</v>
      </c>
      <c r="J217" s="38" t="s">
        <v>2230</v>
      </c>
      <c r="K217" s="44"/>
      <c r="L217" s="21">
        <v>0</v>
      </c>
      <c r="M217" s="38" t="s">
        <v>2230</v>
      </c>
      <c r="N217" s="21">
        <v>0</v>
      </c>
      <c r="O217" s="21">
        <v>0</v>
      </c>
      <c r="P217" s="38" t="s">
        <v>2230</v>
      </c>
      <c r="Q217" s="21">
        <v>0</v>
      </c>
      <c r="R217" s="21">
        <v>0</v>
      </c>
      <c r="S217" s="38" t="s">
        <v>2230</v>
      </c>
      <c r="T217" s="138">
        <v>2</v>
      </c>
    </row>
    <row r="218" spans="1:21" hidden="1" x14ac:dyDescent="0.3">
      <c r="A218" s="19" t="s">
        <v>1467</v>
      </c>
      <c r="B218" s="19" t="s">
        <v>1897</v>
      </c>
      <c r="C218" s="21">
        <v>0</v>
      </c>
      <c r="D218" s="38" t="s">
        <v>2230</v>
      </c>
      <c r="E218" s="21">
        <v>0</v>
      </c>
      <c r="F218" s="21">
        <v>0</v>
      </c>
      <c r="G218" s="38" t="s">
        <v>2230</v>
      </c>
      <c r="H218" s="21">
        <v>0</v>
      </c>
      <c r="I218" s="21">
        <v>0</v>
      </c>
      <c r="J218" s="38" t="s">
        <v>2230</v>
      </c>
      <c r="K218" s="44"/>
      <c r="L218" s="21">
        <v>0</v>
      </c>
      <c r="M218" s="38" t="s">
        <v>2230</v>
      </c>
      <c r="N218" s="21">
        <v>0</v>
      </c>
      <c r="O218" s="21">
        <v>0</v>
      </c>
      <c r="P218" s="38" t="s">
        <v>2230</v>
      </c>
      <c r="Q218" s="21">
        <v>0</v>
      </c>
      <c r="R218" s="21">
        <v>0</v>
      </c>
      <c r="S218" s="38" t="s">
        <v>2230</v>
      </c>
      <c r="T218" s="138">
        <v>2</v>
      </c>
    </row>
    <row r="219" spans="1:21" hidden="1" x14ac:dyDescent="0.3">
      <c r="A219" s="19" t="s">
        <v>1468</v>
      </c>
      <c r="B219" s="19" t="s">
        <v>1898</v>
      </c>
      <c r="C219" s="21">
        <v>0</v>
      </c>
      <c r="D219" s="38" t="s">
        <v>2230</v>
      </c>
      <c r="E219" s="21">
        <v>0</v>
      </c>
      <c r="F219" s="21">
        <v>0</v>
      </c>
      <c r="G219" s="38" t="s">
        <v>2230</v>
      </c>
      <c r="H219" s="21">
        <v>0</v>
      </c>
      <c r="I219" s="21">
        <v>0</v>
      </c>
      <c r="J219" s="38" t="s">
        <v>2230</v>
      </c>
      <c r="K219" s="44"/>
      <c r="L219" s="21">
        <v>0</v>
      </c>
      <c r="M219" s="38" t="s">
        <v>2230</v>
      </c>
      <c r="N219" s="21">
        <v>0</v>
      </c>
      <c r="O219" s="21">
        <v>0</v>
      </c>
      <c r="P219" s="38" t="s">
        <v>2230</v>
      </c>
      <c r="Q219" s="21">
        <v>0</v>
      </c>
      <c r="R219" s="21">
        <v>0</v>
      </c>
      <c r="S219" s="38" t="s">
        <v>2230</v>
      </c>
      <c r="T219" s="138">
        <v>2</v>
      </c>
    </row>
    <row r="220" spans="1:21" hidden="1" x14ac:dyDescent="0.3">
      <c r="A220" s="19" t="s">
        <v>1469</v>
      </c>
      <c r="B220" s="19" t="s">
        <v>1899</v>
      </c>
      <c r="C220" s="21">
        <v>0</v>
      </c>
      <c r="D220" s="38" t="s">
        <v>2230</v>
      </c>
      <c r="E220" s="21">
        <v>0</v>
      </c>
      <c r="F220" s="21">
        <v>0</v>
      </c>
      <c r="G220" s="38" t="s">
        <v>2230</v>
      </c>
      <c r="H220" s="21">
        <v>0</v>
      </c>
      <c r="I220" s="21">
        <v>0</v>
      </c>
      <c r="J220" s="38" t="s">
        <v>2230</v>
      </c>
      <c r="K220" s="44"/>
      <c r="L220" s="21">
        <v>0</v>
      </c>
      <c r="M220" s="38" t="s">
        <v>2230</v>
      </c>
      <c r="N220" s="21">
        <v>0</v>
      </c>
      <c r="O220" s="21">
        <v>0</v>
      </c>
      <c r="P220" s="38" t="s">
        <v>2230</v>
      </c>
      <c r="Q220" s="21">
        <v>0</v>
      </c>
      <c r="R220" s="21">
        <v>0</v>
      </c>
      <c r="S220" s="38" t="s">
        <v>2230</v>
      </c>
      <c r="T220" s="138">
        <v>2</v>
      </c>
    </row>
    <row r="221" spans="1:21" hidden="1" x14ac:dyDescent="0.3">
      <c r="A221" s="19" t="s">
        <v>1470</v>
      </c>
      <c r="B221" s="19" t="s">
        <v>1900</v>
      </c>
      <c r="C221" s="21">
        <v>0</v>
      </c>
      <c r="D221" s="38" t="s">
        <v>2230</v>
      </c>
      <c r="E221" s="21">
        <v>0</v>
      </c>
      <c r="F221" s="21">
        <v>0</v>
      </c>
      <c r="G221" s="38" t="s">
        <v>2230</v>
      </c>
      <c r="H221" s="21">
        <v>0</v>
      </c>
      <c r="I221" s="21">
        <v>0</v>
      </c>
      <c r="J221" s="38" t="s">
        <v>2230</v>
      </c>
      <c r="K221" s="44"/>
      <c r="L221" s="21">
        <v>0</v>
      </c>
      <c r="M221" s="38" t="s">
        <v>2230</v>
      </c>
      <c r="N221" s="21">
        <v>0</v>
      </c>
      <c r="O221" s="21">
        <v>0</v>
      </c>
      <c r="P221" s="38" t="s">
        <v>2230</v>
      </c>
      <c r="Q221" s="21">
        <v>0</v>
      </c>
      <c r="R221" s="21">
        <v>0</v>
      </c>
      <c r="S221" s="38" t="s">
        <v>2230</v>
      </c>
      <c r="T221" s="138">
        <v>2</v>
      </c>
      <c r="U221" s="19"/>
    </row>
    <row r="222" spans="1:21" hidden="1" x14ac:dyDescent="0.3">
      <c r="A222" s="19" t="s">
        <v>1471</v>
      </c>
      <c r="B222" s="19" t="s">
        <v>1901</v>
      </c>
      <c r="C222" s="21">
        <v>0</v>
      </c>
      <c r="D222" s="38" t="s">
        <v>2230</v>
      </c>
      <c r="E222" s="21">
        <v>0</v>
      </c>
      <c r="F222" s="21">
        <v>0</v>
      </c>
      <c r="G222" s="38" t="s">
        <v>2230</v>
      </c>
      <c r="H222" s="21">
        <v>0</v>
      </c>
      <c r="I222" s="21">
        <v>0</v>
      </c>
      <c r="J222" s="38" t="s">
        <v>2230</v>
      </c>
      <c r="K222" s="44"/>
      <c r="L222" s="21">
        <v>0</v>
      </c>
      <c r="M222" s="38" t="s">
        <v>2230</v>
      </c>
      <c r="N222" s="21">
        <v>0</v>
      </c>
      <c r="O222" s="21">
        <v>0</v>
      </c>
      <c r="P222" s="38" t="s">
        <v>2230</v>
      </c>
      <c r="Q222" s="21">
        <v>0</v>
      </c>
      <c r="R222" s="21">
        <v>0</v>
      </c>
      <c r="S222" s="38" t="s">
        <v>2230</v>
      </c>
      <c r="T222" s="138">
        <v>2</v>
      </c>
      <c r="U222" s="19"/>
    </row>
    <row r="223" spans="1:21" hidden="1" x14ac:dyDescent="0.3">
      <c r="A223" s="19" t="s">
        <v>1472</v>
      </c>
      <c r="B223" s="19" t="s">
        <v>1902</v>
      </c>
      <c r="C223" s="21">
        <v>0</v>
      </c>
      <c r="D223" s="38" t="s">
        <v>2230</v>
      </c>
      <c r="E223" s="21">
        <v>0</v>
      </c>
      <c r="F223" s="21">
        <v>0</v>
      </c>
      <c r="G223" s="38" t="s">
        <v>2230</v>
      </c>
      <c r="H223" s="21">
        <v>0</v>
      </c>
      <c r="I223" s="21">
        <v>0</v>
      </c>
      <c r="J223" s="38" t="s">
        <v>2230</v>
      </c>
      <c r="K223" s="44"/>
      <c r="L223" s="21">
        <v>0</v>
      </c>
      <c r="M223" s="38" t="s">
        <v>2230</v>
      </c>
      <c r="N223" s="21">
        <v>0</v>
      </c>
      <c r="O223" s="21">
        <v>0</v>
      </c>
      <c r="P223" s="38" t="s">
        <v>2230</v>
      </c>
      <c r="Q223" s="21">
        <v>0</v>
      </c>
      <c r="R223" s="21">
        <v>0</v>
      </c>
      <c r="S223" s="38" t="s">
        <v>2230</v>
      </c>
      <c r="T223" s="138">
        <v>2</v>
      </c>
    </row>
    <row r="224" spans="1:21" hidden="1" x14ac:dyDescent="0.3">
      <c r="A224" s="19" t="s">
        <v>1473</v>
      </c>
      <c r="B224" s="19" t="s">
        <v>1903</v>
      </c>
      <c r="C224" s="21">
        <v>0</v>
      </c>
      <c r="D224" s="38" t="s">
        <v>2230</v>
      </c>
      <c r="E224" s="21">
        <v>0</v>
      </c>
      <c r="F224" s="21">
        <v>0</v>
      </c>
      <c r="G224" s="38" t="s">
        <v>2230</v>
      </c>
      <c r="H224" s="21">
        <v>0</v>
      </c>
      <c r="I224" s="21">
        <v>0</v>
      </c>
      <c r="J224" s="38" t="s">
        <v>2230</v>
      </c>
      <c r="K224" s="44"/>
      <c r="L224" s="21">
        <v>0</v>
      </c>
      <c r="M224" s="38" t="s">
        <v>2230</v>
      </c>
      <c r="N224" s="21">
        <v>0</v>
      </c>
      <c r="O224" s="21">
        <v>0</v>
      </c>
      <c r="P224" s="38" t="s">
        <v>2230</v>
      </c>
      <c r="Q224" s="21">
        <v>0</v>
      </c>
      <c r="R224" s="21">
        <v>0</v>
      </c>
      <c r="S224" s="38" t="s">
        <v>2230</v>
      </c>
      <c r="T224" s="138">
        <v>2</v>
      </c>
    </row>
    <row r="225" spans="1:20" hidden="1" x14ac:dyDescent="0.3">
      <c r="A225" s="19" t="s">
        <v>1474</v>
      </c>
      <c r="B225" s="19" t="s">
        <v>1904</v>
      </c>
      <c r="C225" s="21">
        <v>0</v>
      </c>
      <c r="D225" s="38" t="s">
        <v>2230</v>
      </c>
      <c r="E225" s="21">
        <v>0</v>
      </c>
      <c r="F225" s="21">
        <v>0</v>
      </c>
      <c r="G225" s="38" t="s">
        <v>2230</v>
      </c>
      <c r="H225" s="21">
        <v>0</v>
      </c>
      <c r="I225" s="21">
        <v>0</v>
      </c>
      <c r="J225" s="38" t="s">
        <v>2230</v>
      </c>
      <c r="K225" s="44"/>
      <c r="L225" s="21">
        <v>0</v>
      </c>
      <c r="M225" s="38" t="s">
        <v>2230</v>
      </c>
      <c r="N225" s="21">
        <v>0</v>
      </c>
      <c r="O225" s="21">
        <v>0</v>
      </c>
      <c r="P225" s="38" t="s">
        <v>2230</v>
      </c>
      <c r="Q225" s="21">
        <v>0</v>
      </c>
      <c r="R225" s="21">
        <v>0</v>
      </c>
      <c r="S225" s="38" t="s">
        <v>2230</v>
      </c>
      <c r="T225" s="138">
        <v>2</v>
      </c>
    </row>
    <row r="226" spans="1:20" hidden="1" x14ac:dyDescent="0.3">
      <c r="A226" s="19" t="s">
        <v>1475</v>
      </c>
      <c r="B226" s="19" t="s">
        <v>1905</v>
      </c>
      <c r="C226" s="21">
        <v>0</v>
      </c>
      <c r="D226" s="38" t="s">
        <v>2230</v>
      </c>
      <c r="E226" s="21">
        <v>0</v>
      </c>
      <c r="F226" s="21">
        <v>0</v>
      </c>
      <c r="G226" s="38" t="s">
        <v>2230</v>
      </c>
      <c r="H226" s="21">
        <v>0</v>
      </c>
      <c r="I226" s="21">
        <v>0</v>
      </c>
      <c r="J226" s="38" t="s">
        <v>2230</v>
      </c>
      <c r="K226" s="44"/>
      <c r="L226" s="21">
        <v>0</v>
      </c>
      <c r="M226" s="38" t="s">
        <v>2230</v>
      </c>
      <c r="N226" s="21">
        <v>0</v>
      </c>
      <c r="O226" s="21">
        <v>0</v>
      </c>
      <c r="P226" s="38" t="s">
        <v>2230</v>
      </c>
      <c r="Q226" s="21">
        <v>0</v>
      </c>
      <c r="R226" s="21">
        <v>0</v>
      </c>
      <c r="S226" s="38" t="s">
        <v>2230</v>
      </c>
      <c r="T226" s="138">
        <v>2</v>
      </c>
    </row>
    <row r="227" spans="1:20" hidden="1" x14ac:dyDescent="0.3">
      <c r="A227" s="19" t="s">
        <v>1476</v>
      </c>
      <c r="B227" s="19" t="s">
        <v>1906</v>
      </c>
      <c r="C227" s="21">
        <v>0</v>
      </c>
      <c r="D227" s="38" t="s">
        <v>2230</v>
      </c>
      <c r="E227" s="21">
        <v>0</v>
      </c>
      <c r="F227" s="21">
        <v>0</v>
      </c>
      <c r="G227" s="38" t="s">
        <v>2230</v>
      </c>
      <c r="H227" s="21">
        <v>0</v>
      </c>
      <c r="I227" s="21">
        <v>0</v>
      </c>
      <c r="J227" s="38" t="s">
        <v>2230</v>
      </c>
      <c r="K227" s="44"/>
      <c r="L227" s="21">
        <v>0</v>
      </c>
      <c r="M227" s="38" t="s">
        <v>2230</v>
      </c>
      <c r="N227" s="21">
        <v>0</v>
      </c>
      <c r="O227" s="21">
        <v>0</v>
      </c>
      <c r="P227" s="38" t="s">
        <v>2230</v>
      </c>
      <c r="Q227" s="21">
        <v>0</v>
      </c>
      <c r="R227" s="21">
        <v>0</v>
      </c>
      <c r="S227" s="38" t="s">
        <v>2230</v>
      </c>
      <c r="T227" s="138">
        <v>2</v>
      </c>
    </row>
    <row r="228" spans="1:20" hidden="1" x14ac:dyDescent="0.3">
      <c r="A228" s="19" t="s">
        <v>1477</v>
      </c>
      <c r="B228" s="19" t="s">
        <v>1907</v>
      </c>
      <c r="C228" s="21">
        <v>0</v>
      </c>
      <c r="D228" s="38" t="s">
        <v>2230</v>
      </c>
      <c r="E228" s="21">
        <v>0</v>
      </c>
      <c r="F228" s="21">
        <v>0</v>
      </c>
      <c r="G228" s="38" t="s">
        <v>2230</v>
      </c>
      <c r="H228" s="21">
        <v>0</v>
      </c>
      <c r="I228" s="21">
        <v>0</v>
      </c>
      <c r="J228" s="38" t="s">
        <v>2230</v>
      </c>
      <c r="K228" s="44"/>
      <c r="L228" s="21">
        <v>0</v>
      </c>
      <c r="M228" s="38" t="s">
        <v>2230</v>
      </c>
      <c r="N228" s="21">
        <v>0</v>
      </c>
      <c r="O228" s="21">
        <v>0</v>
      </c>
      <c r="P228" s="38" t="s">
        <v>2230</v>
      </c>
      <c r="Q228" s="21">
        <v>0</v>
      </c>
      <c r="R228" s="21">
        <v>0</v>
      </c>
      <c r="S228" s="38" t="s">
        <v>2230</v>
      </c>
      <c r="T228" s="138">
        <v>2</v>
      </c>
    </row>
    <row r="229" spans="1:20" hidden="1" x14ac:dyDescent="0.3">
      <c r="A229" s="19" t="s">
        <v>1478</v>
      </c>
      <c r="B229" s="19" t="s">
        <v>1908</v>
      </c>
      <c r="C229" s="21">
        <v>0</v>
      </c>
      <c r="D229" s="38" t="s">
        <v>2230</v>
      </c>
      <c r="E229" s="21">
        <v>0</v>
      </c>
      <c r="F229" s="21">
        <v>0</v>
      </c>
      <c r="G229" s="38" t="s">
        <v>2230</v>
      </c>
      <c r="H229" s="21">
        <v>0</v>
      </c>
      <c r="I229" s="21">
        <v>0</v>
      </c>
      <c r="J229" s="38" t="s">
        <v>2230</v>
      </c>
      <c r="K229" s="44"/>
      <c r="L229" s="21">
        <v>0</v>
      </c>
      <c r="M229" s="38" t="s">
        <v>2230</v>
      </c>
      <c r="N229" s="21">
        <v>0</v>
      </c>
      <c r="O229" s="21">
        <v>0</v>
      </c>
      <c r="P229" s="38" t="s">
        <v>2230</v>
      </c>
      <c r="Q229" s="21">
        <v>0</v>
      </c>
      <c r="R229" s="21">
        <v>0</v>
      </c>
      <c r="S229" s="38" t="s">
        <v>2230</v>
      </c>
      <c r="T229" s="138">
        <v>2</v>
      </c>
    </row>
    <row r="230" spans="1:20" hidden="1" x14ac:dyDescent="0.3">
      <c r="A230" s="19" t="s">
        <v>1479</v>
      </c>
      <c r="B230" s="19" t="s">
        <v>1909</v>
      </c>
      <c r="C230" s="41">
        <v>0</v>
      </c>
      <c r="D230" s="38" t="s">
        <v>2230</v>
      </c>
      <c r="E230" s="41">
        <v>0</v>
      </c>
      <c r="F230" s="41">
        <v>0</v>
      </c>
      <c r="G230" s="38" t="s">
        <v>2230</v>
      </c>
      <c r="H230" s="41">
        <v>0</v>
      </c>
      <c r="I230" s="41">
        <v>0</v>
      </c>
      <c r="J230" s="38" t="s">
        <v>2230</v>
      </c>
      <c r="K230" s="44"/>
      <c r="L230" s="41">
        <v>0</v>
      </c>
      <c r="M230" s="38" t="s">
        <v>2230</v>
      </c>
      <c r="N230" s="41">
        <v>0</v>
      </c>
      <c r="O230" s="41">
        <v>0</v>
      </c>
      <c r="P230" s="38" t="s">
        <v>2230</v>
      </c>
      <c r="Q230" s="41">
        <v>0</v>
      </c>
      <c r="R230" s="41">
        <v>0</v>
      </c>
      <c r="S230" s="38" t="s">
        <v>2230</v>
      </c>
      <c r="T230" s="138">
        <v>2</v>
      </c>
    </row>
    <row r="231" spans="1:20" hidden="1" x14ac:dyDescent="0.3">
      <c r="B231" s="19" t="s">
        <v>259</v>
      </c>
      <c r="C231" s="57">
        <v>0</v>
      </c>
      <c r="D231" s="38" t="s">
        <v>2230</v>
      </c>
      <c r="E231" s="57">
        <v>0</v>
      </c>
      <c r="F231" s="57">
        <v>0</v>
      </c>
      <c r="G231" s="38" t="s">
        <v>2230</v>
      </c>
      <c r="H231" s="57">
        <v>0</v>
      </c>
      <c r="I231" s="57">
        <v>0</v>
      </c>
      <c r="J231" s="38" t="s">
        <v>2230</v>
      </c>
      <c r="K231" s="44"/>
      <c r="L231" s="57">
        <v>0</v>
      </c>
      <c r="M231" s="38" t="s">
        <v>2230</v>
      </c>
      <c r="N231" s="57">
        <v>0</v>
      </c>
      <c r="O231" s="57">
        <v>0</v>
      </c>
      <c r="P231" s="38" t="s">
        <v>2230</v>
      </c>
      <c r="Q231" s="57">
        <v>0</v>
      </c>
      <c r="R231" s="57">
        <v>0</v>
      </c>
      <c r="S231" s="38" t="s">
        <v>2230</v>
      </c>
      <c r="T231" s="138">
        <v>2</v>
      </c>
    </row>
    <row r="232" spans="1:20" hidden="1" x14ac:dyDescent="0.3">
      <c r="B232" s="19" t="s">
        <v>312</v>
      </c>
      <c r="C232" s="21"/>
      <c r="D232" s="43"/>
      <c r="E232" s="21"/>
      <c r="F232" s="21"/>
      <c r="G232" s="43"/>
      <c r="H232" s="21"/>
      <c r="I232" s="21"/>
      <c r="J232" s="43"/>
      <c r="K232" s="44"/>
      <c r="L232" s="21"/>
      <c r="M232" s="43"/>
      <c r="N232" s="21"/>
      <c r="O232" s="21"/>
      <c r="P232" s="43"/>
      <c r="Q232" s="21"/>
      <c r="R232" s="21"/>
      <c r="S232" s="43"/>
      <c r="T232" s="138">
        <v>2</v>
      </c>
    </row>
    <row r="233" spans="1:20" ht="17.25" x14ac:dyDescent="0.35">
      <c r="B233" s="30" t="s">
        <v>1910</v>
      </c>
      <c r="C233" s="21"/>
      <c r="D233" s="43"/>
      <c r="E233" s="21"/>
      <c r="F233" s="21"/>
      <c r="G233" s="43"/>
      <c r="H233" s="21"/>
      <c r="I233" s="21"/>
      <c r="J233" s="43"/>
      <c r="K233" s="44"/>
      <c r="L233" s="21"/>
      <c r="M233" s="43"/>
      <c r="N233" s="21"/>
      <c r="O233" s="21"/>
      <c r="P233" s="43"/>
      <c r="Q233" s="21"/>
      <c r="R233" s="21"/>
      <c r="S233" s="43"/>
      <c r="T233" s="138">
        <v>1</v>
      </c>
    </row>
    <row r="234" spans="1:20" x14ac:dyDescent="0.3">
      <c r="A234" s="19" t="s">
        <v>370</v>
      </c>
      <c r="B234" s="19" t="s">
        <v>1911</v>
      </c>
      <c r="C234" s="21">
        <v>6738.7</v>
      </c>
      <c r="D234" s="55">
        <v>3.5863225119744544</v>
      </c>
      <c r="E234" s="21">
        <v>4104</v>
      </c>
      <c r="F234" s="21">
        <v>-2634.7</v>
      </c>
      <c r="G234" s="55">
        <v>2.0748230535894843</v>
      </c>
      <c r="H234" s="21">
        <v>3201.4900000000002</v>
      </c>
      <c r="I234" s="21">
        <v>-3537.2099999999996</v>
      </c>
      <c r="J234" s="55">
        <v>3.2802151639344266</v>
      </c>
      <c r="K234" s="44"/>
      <c r="L234" s="21">
        <v>66831</v>
      </c>
      <c r="M234" s="55">
        <v>2.6192827748383305</v>
      </c>
      <c r="N234" s="21">
        <v>55728</v>
      </c>
      <c r="O234" s="21">
        <v>-11103</v>
      </c>
      <c r="P234" s="55">
        <v>2.0872691861118393</v>
      </c>
      <c r="Q234" s="21">
        <v>56122.65</v>
      </c>
      <c r="R234" s="21">
        <v>-10708.349999999999</v>
      </c>
      <c r="S234" s="55">
        <v>4.0036132115851046</v>
      </c>
      <c r="T234" s="138">
        <v>1</v>
      </c>
    </row>
    <row r="235" spans="1:20" hidden="1" x14ac:dyDescent="0.3">
      <c r="A235" s="19" t="s">
        <v>1552</v>
      </c>
      <c r="B235" s="19" t="s">
        <v>1912</v>
      </c>
      <c r="C235" s="21">
        <v>0</v>
      </c>
      <c r="D235" s="55">
        <v>0</v>
      </c>
      <c r="E235" s="21">
        <v>0</v>
      </c>
      <c r="F235" s="21">
        <v>0</v>
      </c>
      <c r="G235" s="55">
        <v>0</v>
      </c>
      <c r="H235" s="21">
        <v>0</v>
      </c>
      <c r="I235" s="21">
        <v>0</v>
      </c>
      <c r="J235" s="55">
        <v>0</v>
      </c>
      <c r="K235" s="44"/>
      <c r="L235" s="21">
        <v>0</v>
      </c>
      <c r="M235" s="55">
        <v>0</v>
      </c>
      <c r="N235" s="21">
        <v>0</v>
      </c>
      <c r="O235" s="21">
        <v>0</v>
      </c>
      <c r="P235" s="55">
        <v>0</v>
      </c>
      <c r="Q235" s="21">
        <v>0</v>
      </c>
      <c r="R235" s="21">
        <v>0</v>
      </c>
      <c r="S235" s="55">
        <v>0</v>
      </c>
      <c r="T235" s="138">
        <v>2</v>
      </c>
    </row>
    <row r="236" spans="1:20" hidden="1" x14ac:dyDescent="0.3">
      <c r="A236" s="19" t="s">
        <v>371</v>
      </c>
      <c r="B236" s="19" t="s">
        <v>1913</v>
      </c>
      <c r="C236" s="21">
        <v>0</v>
      </c>
      <c r="D236" s="55">
        <v>0</v>
      </c>
      <c r="E236" s="21">
        <v>0</v>
      </c>
      <c r="F236" s="21">
        <v>0</v>
      </c>
      <c r="G236" s="55">
        <v>0</v>
      </c>
      <c r="H236" s="21">
        <v>0</v>
      </c>
      <c r="I236" s="21">
        <v>0</v>
      </c>
      <c r="J236" s="55">
        <v>0</v>
      </c>
      <c r="K236" s="44"/>
      <c r="L236" s="21">
        <v>0</v>
      </c>
      <c r="M236" s="55">
        <v>0</v>
      </c>
      <c r="N236" s="21">
        <v>0</v>
      </c>
      <c r="O236" s="21">
        <v>0</v>
      </c>
      <c r="P236" s="55">
        <v>0</v>
      </c>
      <c r="Q236" s="21">
        <v>0</v>
      </c>
      <c r="R236" s="21">
        <v>0</v>
      </c>
      <c r="S236" s="55">
        <v>0</v>
      </c>
      <c r="T236" s="138">
        <v>2</v>
      </c>
    </row>
    <row r="237" spans="1:20" hidden="1" x14ac:dyDescent="0.3">
      <c r="A237" s="19" t="s">
        <v>372</v>
      </c>
      <c r="B237" s="19" t="s">
        <v>1914</v>
      </c>
      <c r="C237" s="21">
        <v>0</v>
      </c>
      <c r="D237" s="55">
        <v>0</v>
      </c>
      <c r="E237" s="21">
        <v>0</v>
      </c>
      <c r="F237" s="21">
        <v>0</v>
      </c>
      <c r="G237" s="55">
        <v>0</v>
      </c>
      <c r="H237" s="21">
        <v>0</v>
      </c>
      <c r="I237" s="21">
        <v>0</v>
      </c>
      <c r="J237" s="55">
        <v>0</v>
      </c>
      <c r="K237" s="44"/>
      <c r="L237" s="21">
        <v>0</v>
      </c>
      <c r="M237" s="55">
        <v>0</v>
      </c>
      <c r="N237" s="21">
        <v>0</v>
      </c>
      <c r="O237" s="21">
        <v>0</v>
      </c>
      <c r="P237" s="55">
        <v>0</v>
      </c>
      <c r="Q237" s="21">
        <v>0</v>
      </c>
      <c r="R237" s="21">
        <v>0</v>
      </c>
      <c r="S237" s="55">
        <v>0</v>
      </c>
      <c r="T237" s="138">
        <v>2</v>
      </c>
    </row>
    <row r="238" spans="1:20" x14ac:dyDescent="0.3">
      <c r="A238" s="19" t="s">
        <v>373</v>
      </c>
      <c r="B238" s="19" t="s">
        <v>1915</v>
      </c>
      <c r="C238" s="21">
        <v>3391.74</v>
      </c>
      <c r="D238" s="55">
        <v>1.8050771687067588</v>
      </c>
      <c r="E238" s="21">
        <v>3472</v>
      </c>
      <c r="F238" s="21">
        <v>80.260000000000218</v>
      </c>
      <c r="G238" s="55">
        <v>1.7553083923154702</v>
      </c>
      <c r="H238" s="21">
        <v>3697.7400000000002</v>
      </c>
      <c r="I238" s="21">
        <v>306.00000000000045</v>
      </c>
      <c r="J238" s="55">
        <v>3.7886680327868856</v>
      </c>
      <c r="K238" s="44"/>
      <c r="L238" s="21">
        <v>41291.97</v>
      </c>
      <c r="M238" s="55">
        <v>1.6183409758965315</v>
      </c>
      <c r="N238" s="21">
        <v>40880</v>
      </c>
      <c r="O238" s="21">
        <v>-411.97000000000116</v>
      </c>
      <c r="P238" s="55">
        <v>1.5311434885201693</v>
      </c>
      <c r="Q238" s="21">
        <v>39176.839999999997</v>
      </c>
      <c r="R238" s="21">
        <v>-2115.1300000000047</v>
      </c>
      <c r="S238" s="55">
        <v>2.7947524611214152</v>
      </c>
      <c r="T238" s="138">
        <v>1</v>
      </c>
    </row>
    <row r="239" spans="1:20" hidden="1" x14ac:dyDescent="0.3">
      <c r="A239" s="19" t="s">
        <v>374</v>
      </c>
      <c r="B239" s="19" t="s">
        <v>1916</v>
      </c>
      <c r="C239" s="21">
        <v>0</v>
      </c>
      <c r="D239" s="55">
        <v>0</v>
      </c>
      <c r="E239" s="21">
        <v>0</v>
      </c>
      <c r="F239" s="21">
        <v>0</v>
      </c>
      <c r="G239" s="55">
        <v>0</v>
      </c>
      <c r="H239" s="21">
        <v>0</v>
      </c>
      <c r="I239" s="21">
        <v>0</v>
      </c>
      <c r="J239" s="55">
        <v>0</v>
      </c>
      <c r="K239" s="44"/>
      <c r="L239" s="21">
        <v>0</v>
      </c>
      <c r="M239" s="55">
        <v>0</v>
      </c>
      <c r="N239" s="21">
        <v>0</v>
      </c>
      <c r="O239" s="21">
        <v>0</v>
      </c>
      <c r="P239" s="55">
        <v>0</v>
      </c>
      <c r="Q239" s="21">
        <v>0</v>
      </c>
      <c r="R239" s="21">
        <v>0</v>
      </c>
      <c r="S239" s="55">
        <v>0</v>
      </c>
      <c r="T239" s="138">
        <v>2</v>
      </c>
    </row>
    <row r="240" spans="1:20" x14ac:dyDescent="0.3">
      <c r="A240" s="19" t="s">
        <v>375</v>
      </c>
      <c r="B240" s="19" t="s">
        <v>1917</v>
      </c>
      <c r="C240" s="21">
        <v>3374.9799999999996</v>
      </c>
      <c r="D240" s="55">
        <v>1.7961575306013835</v>
      </c>
      <c r="E240" s="21">
        <v>3900</v>
      </c>
      <c r="F240" s="21">
        <v>525.02000000000044</v>
      </c>
      <c r="G240" s="55">
        <v>1.9716885743174923</v>
      </c>
      <c r="H240" s="21">
        <v>3831.6</v>
      </c>
      <c r="I240" s="21">
        <v>456.62000000000035</v>
      </c>
      <c r="J240" s="55">
        <v>3.9258196721311474</v>
      </c>
      <c r="K240" s="44"/>
      <c r="L240" s="21">
        <v>44343.639999999985</v>
      </c>
      <c r="M240" s="55">
        <v>1.7379439545365465</v>
      </c>
      <c r="N240" s="21">
        <v>45600</v>
      </c>
      <c r="O240" s="21">
        <v>1256.3600000000151</v>
      </c>
      <c r="P240" s="55">
        <v>1.7079291359226938</v>
      </c>
      <c r="Q240" s="21">
        <v>40814.39</v>
      </c>
      <c r="R240" s="21">
        <v>-3529.2499999999854</v>
      </c>
      <c r="S240" s="55">
        <v>2.9115701241261234</v>
      </c>
      <c r="T240" s="138">
        <v>1</v>
      </c>
    </row>
    <row r="241" spans="1:20" hidden="1" x14ac:dyDescent="0.3">
      <c r="A241" s="19" t="s">
        <v>1174</v>
      </c>
      <c r="B241" s="19" t="s">
        <v>1918</v>
      </c>
      <c r="C241" s="21">
        <v>0</v>
      </c>
      <c r="D241" s="55">
        <v>0</v>
      </c>
      <c r="E241" s="21">
        <v>0</v>
      </c>
      <c r="F241" s="21">
        <v>0</v>
      </c>
      <c r="G241" s="55">
        <v>0</v>
      </c>
      <c r="H241" s="21">
        <v>0</v>
      </c>
      <c r="I241" s="21">
        <v>0</v>
      </c>
      <c r="J241" s="55">
        <v>0</v>
      </c>
      <c r="K241" s="44"/>
      <c r="L241" s="21">
        <v>0</v>
      </c>
      <c r="M241" s="55">
        <v>0</v>
      </c>
      <c r="N241" s="21">
        <v>0</v>
      </c>
      <c r="O241" s="21">
        <v>0</v>
      </c>
      <c r="P241" s="55">
        <v>0</v>
      </c>
      <c r="Q241" s="21">
        <v>0</v>
      </c>
      <c r="R241" s="21">
        <v>0</v>
      </c>
      <c r="S241" s="55">
        <v>0</v>
      </c>
      <c r="T241" s="138">
        <v>2</v>
      </c>
    </row>
    <row r="242" spans="1:20" hidden="1" x14ac:dyDescent="0.3">
      <c r="A242" s="19" t="s">
        <v>1173</v>
      </c>
      <c r="B242" s="19" t="s">
        <v>1919</v>
      </c>
      <c r="C242" s="21">
        <v>0</v>
      </c>
      <c r="D242" s="55">
        <v>0</v>
      </c>
      <c r="E242" s="21">
        <v>0</v>
      </c>
      <c r="F242" s="21">
        <v>0</v>
      </c>
      <c r="G242" s="55">
        <v>0</v>
      </c>
      <c r="H242" s="21">
        <v>0</v>
      </c>
      <c r="I242" s="21">
        <v>0</v>
      </c>
      <c r="J242" s="55">
        <v>0</v>
      </c>
      <c r="K242" s="44"/>
      <c r="L242" s="21">
        <v>0</v>
      </c>
      <c r="M242" s="55">
        <v>0</v>
      </c>
      <c r="N242" s="21">
        <v>0</v>
      </c>
      <c r="O242" s="21">
        <v>0</v>
      </c>
      <c r="P242" s="55">
        <v>0</v>
      </c>
      <c r="Q242" s="21">
        <v>0</v>
      </c>
      <c r="R242" s="21">
        <v>0</v>
      </c>
      <c r="S242" s="55">
        <v>0</v>
      </c>
      <c r="T242" s="138">
        <v>2</v>
      </c>
    </row>
    <row r="243" spans="1:20" x14ac:dyDescent="0.3">
      <c r="A243" s="19" t="s">
        <v>376</v>
      </c>
      <c r="B243" s="19" t="s">
        <v>1920</v>
      </c>
      <c r="C243" s="21">
        <v>2781.99</v>
      </c>
      <c r="D243" s="55">
        <v>1.480569451836083</v>
      </c>
      <c r="E243" s="21">
        <v>896</v>
      </c>
      <c r="F243" s="21">
        <v>-1885.9899999999998</v>
      </c>
      <c r="G243" s="55">
        <v>0.45298281092012133</v>
      </c>
      <c r="H243" s="21">
        <v>153</v>
      </c>
      <c r="I243" s="21">
        <v>-2628.99</v>
      </c>
      <c r="J243" s="55">
        <v>0.15676229508196721</v>
      </c>
      <c r="K243" s="44"/>
      <c r="L243" s="21">
        <v>19542.449999999997</v>
      </c>
      <c r="M243" s="55">
        <v>0.76592004703115801</v>
      </c>
      <c r="N243" s="21">
        <v>10752</v>
      </c>
      <c r="O243" s="21">
        <v>-8790.4499999999971</v>
      </c>
      <c r="P243" s="55">
        <v>0.40271171204914041</v>
      </c>
      <c r="Q243" s="21">
        <v>8822.7000000000007</v>
      </c>
      <c r="R243" s="21">
        <v>-10719.749999999996</v>
      </c>
      <c r="S243" s="55">
        <v>0.62938364959338</v>
      </c>
      <c r="T243" s="138">
        <v>1</v>
      </c>
    </row>
    <row r="244" spans="1:20" hidden="1" x14ac:dyDescent="0.3">
      <c r="A244" s="19" t="s">
        <v>377</v>
      </c>
      <c r="B244" s="19" t="s">
        <v>1921</v>
      </c>
      <c r="C244" s="21">
        <v>0</v>
      </c>
      <c r="D244" s="55">
        <v>0</v>
      </c>
      <c r="E244" s="21">
        <v>0</v>
      </c>
      <c r="F244" s="21">
        <v>0</v>
      </c>
      <c r="G244" s="55">
        <v>0</v>
      </c>
      <c r="H244" s="21">
        <v>0</v>
      </c>
      <c r="I244" s="21">
        <v>0</v>
      </c>
      <c r="J244" s="55">
        <v>0</v>
      </c>
      <c r="K244" s="44"/>
      <c r="L244" s="21">
        <v>0</v>
      </c>
      <c r="M244" s="55">
        <v>0</v>
      </c>
      <c r="N244" s="21">
        <v>0</v>
      </c>
      <c r="O244" s="21">
        <v>0</v>
      </c>
      <c r="P244" s="55">
        <v>0</v>
      </c>
      <c r="Q244" s="21">
        <v>0</v>
      </c>
      <c r="R244" s="21">
        <v>0</v>
      </c>
      <c r="S244" s="55">
        <v>0</v>
      </c>
      <c r="T244" s="138">
        <v>2</v>
      </c>
    </row>
    <row r="245" spans="1:20" hidden="1" x14ac:dyDescent="0.3">
      <c r="A245" s="19" t="s">
        <v>1555</v>
      </c>
      <c r="B245" s="19" t="s">
        <v>1922</v>
      </c>
      <c r="C245" s="21">
        <v>0</v>
      </c>
      <c r="D245" s="55">
        <v>0</v>
      </c>
      <c r="E245" s="21">
        <v>0</v>
      </c>
      <c r="F245" s="21">
        <v>0</v>
      </c>
      <c r="G245" s="55">
        <v>0</v>
      </c>
      <c r="H245" s="21">
        <v>0</v>
      </c>
      <c r="I245" s="21">
        <v>0</v>
      </c>
      <c r="J245" s="55">
        <v>0</v>
      </c>
      <c r="K245" s="44"/>
      <c r="L245" s="21">
        <v>0</v>
      </c>
      <c r="M245" s="55">
        <v>0</v>
      </c>
      <c r="N245" s="21">
        <v>0</v>
      </c>
      <c r="O245" s="21">
        <v>0</v>
      </c>
      <c r="P245" s="55">
        <v>0</v>
      </c>
      <c r="Q245" s="21">
        <v>0</v>
      </c>
      <c r="R245" s="21">
        <v>0</v>
      </c>
      <c r="S245" s="55">
        <v>0</v>
      </c>
      <c r="T245" s="138">
        <v>2</v>
      </c>
    </row>
    <row r="246" spans="1:20" x14ac:dyDescent="0.3">
      <c r="A246" s="19" t="s">
        <v>378</v>
      </c>
      <c r="B246" s="19" t="s">
        <v>1923</v>
      </c>
      <c r="C246" s="21">
        <v>9558.0099999999984</v>
      </c>
      <c r="D246" s="55">
        <v>5.0867535923363478</v>
      </c>
      <c r="E246" s="21">
        <v>8308</v>
      </c>
      <c r="F246" s="21">
        <v>-1250.0099999999984</v>
      </c>
      <c r="G246" s="55">
        <v>4.2002022244691606</v>
      </c>
      <c r="H246" s="21">
        <v>2837.82</v>
      </c>
      <c r="I246" s="21">
        <v>-6720.1899999999987</v>
      </c>
      <c r="J246" s="55">
        <v>2.9076024590163936</v>
      </c>
      <c r="K246" s="44"/>
      <c r="L246" s="21">
        <v>155603.33000000002</v>
      </c>
      <c r="M246" s="55">
        <v>6.0985040172447587</v>
      </c>
      <c r="N246" s="21">
        <v>123362</v>
      </c>
      <c r="O246" s="21">
        <v>-32241.330000000016</v>
      </c>
      <c r="P246" s="55">
        <v>4.6204726768792836</v>
      </c>
      <c r="Q246" s="21">
        <v>58178.55</v>
      </c>
      <c r="R246" s="21">
        <v>-97424.780000000013</v>
      </c>
      <c r="S246" s="55">
        <v>4.15027464688258</v>
      </c>
      <c r="T246" s="138">
        <v>1</v>
      </c>
    </row>
    <row r="247" spans="1:20" hidden="1" x14ac:dyDescent="0.3">
      <c r="A247" s="19" t="s">
        <v>379</v>
      </c>
      <c r="B247" s="19" t="s">
        <v>1924</v>
      </c>
      <c r="C247" s="21">
        <v>0</v>
      </c>
      <c r="D247" s="55">
        <v>0</v>
      </c>
      <c r="E247" s="21">
        <v>0</v>
      </c>
      <c r="F247" s="21">
        <v>0</v>
      </c>
      <c r="G247" s="55">
        <v>0</v>
      </c>
      <c r="H247" s="21">
        <v>0</v>
      </c>
      <c r="I247" s="21">
        <v>0</v>
      </c>
      <c r="J247" s="55">
        <v>0</v>
      </c>
      <c r="K247" s="44"/>
      <c r="L247" s="21">
        <v>0</v>
      </c>
      <c r="M247" s="55">
        <v>0</v>
      </c>
      <c r="N247" s="21">
        <v>0</v>
      </c>
      <c r="O247" s="21">
        <v>0</v>
      </c>
      <c r="P247" s="55">
        <v>0</v>
      </c>
      <c r="Q247" s="21">
        <v>0</v>
      </c>
      <c r="R247" s="21">
        <v>0</v>
      </c>
      <c r="S247" s="55">
        <v>0</v>
      </c>
      <c r="T247" s="138">
        <v>2</v>
      </c>
    </row>
    <row r="248" spans="1:20" x14ac:dyDescent="0.3">
      <c r="A248" s="19" t="s">
        <v>380</v>
      </c>
      <c r="B248" s="19" t="s">
        <v>1925</v>
      </c>
      <c r="C248" s="21">
        <v>887.30000000000007</v>
      </c>
      <c r="D248" s="55">
        <v>0.47221926556679089</v>
      </c>
      <c r="E248" s="21">
        <v>1481</v>
      </c>
      <c r="F248" s="21">
        <v>593.69999999999993</v>
      </c>
      <c r="G248" s="55">
        <v>0.74873609706774524</v>
      </c>
      <c r="H248" s="21">
        <v>280</v>
      </c>
      <c r="I248" s="21">
        <v>-607.30000000000007</v>
      </c>
      <c r="J248" s="55">
        <v>0.28688524590163933</v>
      </c>
      <c r="K248" s="44"/>
      <c r="L248" s="21">
        <v>27179.469999999998</v>
      </c>
      <c r="M248" s="55">
        <v>1.0652349598275523</v>
      </c>
      <c r="N248" s="21">
        <v>29023</v>
      </c>
      <c r="O248" s="21">
        <v>1843.5300000000025</v>
      </c>
      <c r="P248" s="55">
        <v>1.0870444585939549</v>
      </c>
      <c r="Q248" s="21">
        <v>16965.62</v>
      </c>
      <c r="R248" s="21">
        <v>-10213.849999999999</v>
      </c>
      <c r="S248" s="55">
        <v>1.2102739335140533</v>
      </c>
      <c r="T248" s="138">
        <v>1</v>
      </c>
    </row>
    <row r="249" spans="1:20" hidden="1" x14ac:dyDescent="0.3">
      <c r="A249" s="19" t="s">
        <v>1556</v>
      </c>
      <c r="B249" s="19" t="s">
        <v>1926</v>
      </c>
      <c r="C249" s="21">
        <v>0</v>
      </c>
      <c r="D249" s="55">
        <v>0</v>
      </c>
      <c r="E249" s="21">
        <v>0</v>
      </c>
      <c r="F249" s="21">
        <v>0</v>
      </c>
      <c r="G249" s="55">
        <v>0</v>
      </c>
      <c r="H249" s="21">
        <v>0</v>
      </c>
      <c r="I249" s="21">
        <v>0</v>
      </c>
      <c r="J249" s="55">
        <v>0</v>
      </c>
      <c r="K249" s="44"/>
      <c r="L249" s="21">
        <v>0</v>
      </c>
      <c r="M249" s="55">
        <v>0</v>
      </c>
      <c r="N249" s="21">
        <v>0</v>
      </c>
      <c r="O249" s="21">
        <v>0</v>
      </c>
      <c r="P249" s="55">
        <v>0</v>
      </c>
      <c r="Q249" s="21">
        <v>0</v>
      </c>
      <c r="R249" s="21">
        <v>0</v>
      </c>
      <c r="S249" s="55">
        <v>0</v>
      </c>
      <c r="T249" s="138">
        <v>2</v>
      </c>
    </row>
    <row r="250" spans="1:20" hidden="1" x14ac:dyDescent="0.3">
      <c r="A250" s="19" t="s">
        <v>381</v>
      </c>
      <c r="B250" s="19" t="s">
        <v>1927</v>
      </c>
      <c r="C250" s="21">
        <v>0</v>
      </c>
      <c r="D250" s="55">
        <v>0</v>
      </c>
      <c r="E250" s="21">
        <v>0</v>
      </c>
      <c r="F250" s="21">
        <v>0</v>
      </c>
      <c r="G250" s="55">
        <v>0</v>
      </c>
      <c r="H250" s="21">
        <v>0</v>
      </c>
      <c r="I250" s="21">
        <v>0</v>
      </c>
      <c r="J250" s="55">
        <v>0</v>
      </c>
      <c r="K250" s="44"/>
      <c r="L250" s="21">
        <v>0</v>
      </c>
      <c r="M250" s="55">
        <v>0</v>
      </c>
      <c r="N250" s="21">
        <v>0</v>
      </c>
      <c r="O250" s="21">
        <v>0</v>
      </c>
      <c r="P250" s="55">
        <v>0</v>
      </c>
      <c r="Q250" s="21">
        <v>0</v>
      </c>
      <c r="R250" s="21">
        <v>0</v>
      </c>
      <c r="S250" s="55">
        <v>0</v>
      </c>
      <c r="T250" s="138">
        <v>2</v>
      </c>
    </row>
    <row r="251" spans="1:20" x14ac:dyDescent="0.3">
      <c r="A251" s="19" t="s">
        <v>382</v>
      </c>
      <c r="B251" s="19" t="s">
        <v>1928</v>
      </c>
      <c r="C251" s="21">
        <v>2192.79</v>
      </c>
      <c r="D251" s="55">
        <v>1.166998403406067</v>
      </c>
      <c r="E251" s="21">
        <v>1481</v>
      </c>
      <c r="F251" s="21">
        <v>-711.79</v>
      </c>
      <c r="G251" s="55">
        <v>0.74873609706774524</v>
      </c>
      <c r="H251" s="21">
        <v>686.1099999999999</v>
      </c>
      <c r="I251" s="21">
        <v>-1506.68</v>
      </c>
      <c r="J251" s="55">
        <v>0.70298155737704904</v>
      </c>
      <c r="K251" s="44"/>
      <c r="L251" s="21">
        <v>26071.59</v>
      </c>
      <c r="M251" s="55">
        <v>1.0218142269253381</v>
      </c>
      <c r="N251" s="21">
        <v>24548</v>
      </c>
      <c r="O251" s="21">
        <v>-1523.5900000000001</v>
      </c>
      <c r="P251" s="55">
        <v>0.91943518483838349</v>
      </c>
      <c r="Q251" s="21">
        <v>11824.130000000001</v>
      </c>
      <c r="R251" s="21">
        <v>-14247.46</v>
      </c>
      <c r="S251" s="55">
        <v>0.84349621914681128</v>
      </c>
      <c r="T251" s="138">
        <v>1</v>
      </c>
    </row>
    <row r="252" spans="1:20" hidden="1" x14ac:dyDescent="0.3">
      <c r="A252" s="19" t="s">
        <v>383</v>
      </c>
      <c r="B252" s="19" t="s">
        <v>1929</v>
      </c>
      <c r="C252" s="21">
        <v>0</v>
      </c>
      <c r="D252" s="55">
        <v>0</v>
      </c>
      <c r="E252" s="21">
        <v>0</v>
      </c>
      <c r="F252" s="21">
        <v>0</v>
      </c>
      <c r="G252" s="55">
        <v>0</v>
      </c>
      <c r="H252" s="21">
        <v>0</v>
      </c>
      <c r="I252" s="21">
        <v>0</v>
      </c>
      <c r="J252" s="55">
        <v>0</v>
      </c>
      <c r="K252" s="44"/>
      <c r="L252" s="21">
        <v>0</v>
      </c>
      <c r="M252" s="55">
        <v>0</v>
      </c>
      <c r="N252" s="21">
        <v>0</v>
      </c>
      <c r="O252" s="21">
        <v>0</v>
      </c>
      <c r="P252" s="55">
        <v>0</v>
      </c>
      <c r="Q252" s="21">
        <v>0</v>
      </c>
      <c r="R252" s="21">
        <v>0</v>
      </c>
      <c r="S252" s="55">
        <v>0</v>
      </c>
      <c r="T252" s="138">
        <v>2</v>
      </c>
    </row>
    <row r="253" spans="1:20" hidden="1" x14ac:dyDescent="0.3">
      <c r="A253" s="19" t="s">
        <v>384</v>
      </c>
      <c r="B253" s="19" t="s">
        <v>1930</v>
      </c>
      <c r="C253" s="21">
        <v>0</v>
      </c>
      <c r="D253" s="55">
        <v>0</v>
      </c>
      <c r="E253" s="21">
        <v>0</v>
      </c>
      <c r="F253" s="21">
        <v>0</v>
      </c>
      <c r="G253" s="55">
        <v>0</v>
      </c>
      <c r="H253" s="21">
        <v>0</v>
      </c>
      <c r="I253" s="21">
        <v>0</v>
      </c>
      <c r="J253" s="55">
        <v>0</v>
      </c>
      <c r="K253" s="44"/>
      <c r="L253" s="21">
        <v>0</v>
      </c>
      <c r="M253" s="55">
        <v>0</v>
      </c>
      <c r="N253" s="21">
        <v>0</v>
      </c>
      <c r="O253" s="21">
        <v>0</v>
      </c>
      <c r="P253" s="55">
        <v>0</v>
      </c>
      <c r="Q253" s="21">
        <v>0</v>
      </c>
      <c r="R253" s="21">
        <v>0</v>
      </c>
      <c r="S253" s="55">
        <v>0</v>
      </c>
      <c r="T253" s="138">
        <v>2</v>
      </c>
    </row>
    <row r="254" spans="1:20" hidden="1" x14ac:dyDescent="0.3">
      <c r="A254" s="19" t="s">
        <v>1553</v>
      </c>
      <c r="B254" s="19" t="s">
        <v>1931</v>
      </c>
      <c r="C254" s="21">
        <v>0</v>
      </c>
      <c r="D254" s="55">
        <v>0</v>
      </c>
      <c r="E254" s="21">
        <v>0</v>
      </c>
      <c r="F254" s="21">
        <v>0</v>
      </c>
      <c r="G254" s="55">
        <v>0</v>
      </c>
      <c r="H254" s="21">
        <v>0</v>
      </c>
      <c r="I254" s="21">
        <v>0</v>
      </c>
      <c r="J254" s="55">
        <v>0</v>
      </c>
      <c r="K254" s="44"/>
      <c r="L254" s="21">
        <v>0</v>
      </c>
      <c r="M254" s="55">
        <v>0</v>
      </c>
      <c r="N254" s="21">
        <v>0</v>
      </c>
      <c r="O254" s="21">
        <v>0</v>
      </c>
      <c r="P254" s="55">
        <v>0</v>
      </c>
      <c r="Q254" s="21">
        <v>0</v>
      </c>
      <c r="R254" s="21">
        <v>0</v>
      </c>
      <c r="S254" s="55">
        <v>0</v>
      </c>
      <c r="T254" s="138">
        <v>2</v>
      </c>
    </row>
    <row r="255" spans="1:20" x14ac:dyDescent="0.3">
      <c r="A255" s="19" t="s">
        <v>385</v>
      </c>
      <c r="B255" s="19" t="s">
        <v>1932</v>
      </c>
      <c r="C255" s="21">
        <v>6780.8499999999995</v>
      </c>
      <c r="D255" s="55">
        <v>3.6087546567323043</v>
      </c>
      <c r="E255" s="21">
        <v>0</v>
      </c>
      <c r="F255" s="21">
        <v>-6780.8499999999995</v>
      </c>
      <c r="G255" s="55">
        <v>0</v>
      </c>
      <c r="H255" s="21">
        <v>0</v>
      </c>
      <c r="I255" s="21">
        <v>-6780.8499999999995</v>
      </c>
      <c r="J255" s="55">
        <v>0</v>
      </c>
      <c r="K255" s="44"/>
      <c r="L255" s="21">
        <v>33964.93</v>
      </c>
      <c r="M255" s="55">
        <v>1.3311749951009211</v>
      </c>
      <c r="N255" s="21">
        <v>0</v>
      </c>
      <c r="O255" s="21">
        <v>-33964.93</v>
      </c>
      <c r="P255" s="55">
        <v>0</v>
      </c>
      <c r="Q255" s="21">
        <v>0</v>
      </c>
      <c r="R255" s="21">
        <v>-33964.93</v>
      </c>
      <c r="S255" s="55">
        <v>0</v>
      </c>
      <c r="T255" s="138">
        <v>1</v>
      </c>
    </row>
    <row r="256" spans="1:20" hidden="1" x14ac:dyDescent="0.3">
      <c r="A256" s="19" t="s">
        <v>1554</v>
      </c>
      <c r="B256" s="19" t="s">
        <v>1933</v>
      </c>
      <c r="C256" s="21">
        <v>0</v>
      </c>
      <c r="D256" s="55">
        <v>0</v>
      </c>
      <c r="E256" s="21">
        <v>0</v>
      </c>
      <c r="F256" s="21">
        <v>0</v>
      </c>
      <c r="G256" s="55">
        <v>0</v>
      </c>
      <c r="H256" s="21">
        <v>0</v>
      </c>
      <c r="I256" s="21">
        <v>0</v>
      </c>
      <c r="J256" s="55">
        <v>0</v>
      </c>
      <c r="K256" s="44"/>
      <c r="L256" s="21">
        <v>0</v>
      </c>
      <c r="M256" s="55">
        <v>0</v>
      </c>
      <c r="N256" s="21">
        <v>0</v>
      </c>
      <c r="O256" s="21">
        <v>0</v>
      </c>
      <c r="P256" s="55">
        <v>0</v>
      </c>
      <c r="Q256" s="21">
        <v>0</v>
      </c>
      <c r="R256" s="21">
        <v>0</v>
      </c>
      <c r="S256" s="55">
        <v>0</v>
      </c>
      <c r="T256" s="138">
        <v>2</v>
      </c>
    </row>
    <row r="257" spans="1:20" hidden="1" x14ac:dyDescent="0.3">
      <c r="A257" s="19" t="s">
        <v>386</v>
      </c>
      <c r="B257" s="19" t="s">
        <v>1934</v>
      </c>
      <c r="C257" s="21">
        <v>0</v>
      </c>
      <c r="D257" s="55">
        <v>0</v>
      </c>
      <c r="E257" s="21">
        <v>0</v>
      </c>
      <c r="F257" s="21">
        <v>0</v>
      </c>
      <c r="G257" s="55">
        <v>0</v>
      </c>
      <c r="H257" s="21">
        <v>0</v>
      </c>
      <c r="I257" s="21">
        <v>0</v>
      </c>
      <c r="J257" s="55">
        <v>0</v>
      </c>
      <c r="K257" s="44"/>
      <c r="L257" s="21">
        <v>0</v>
      </c>
      <c r="M257" s="55">
        <v>0</v>
      </c>
      <c r="N257" s="21">
        <v>0</v>
      </c>
      <c r="O257" s="21">
        <v>0</v>
      </c>
      <c r="P257" s="55">
        <v>0</v>
      </c>
      <c r="Q257" s="21">
        <v>0</v>
      </c>
      <c r="R257" s="21">
        <v>0</v>
      </c>
      <c r="S257" s="55">
        <v>0</v>
      </c>
      <c r="T257" s="138">
        <v>2</v>
      </c>
    </row>
    <row r="258" spans="1:20" hidden="1" x14ac:dyDescent="0.3">
      <c r="A258" s="19" t="s">
        <v>1462</v>
      </c>
      <c r="B258" s="19" t="s">
        <v>1935</v>
      </c>
      <c r="C258" s="21">
        <v>0</v>
      </c>
      <c r="D258" s="55">
        <v>0</v>
      </c>
      <c r="E258" s="21">
        <v>0</v>
      </c>
      <c r="F258" s="21">
        <v>0</v>
      </c>
      <c r="G258" s="55">
        <v>0</v>
      </c>
      <c r="H258" s="21">
        <v>0</v>
      </c>
      <c r="I258" s="21">
        <v>0</v>
      </c>
      <c r="J258" s="55">
        <v>0</v>
      </c>
      <c r="K258" s="44"/>
      <c r="L258" s="21">
        <v>0</v>
      </c>
      <c r="M258" s="55">
        <v>0</v>
      </c>
      <c r="N258" s="21">
        <v>0</v>
      </c>
      <c r="O258" s="21">
        <v>0</v>
      </c>
      <c r="P258" s="55">
        <v>0</v>
      </c>
      <c r="Q258" s="21">
        <v>0</v>
      </c>
      <c r="R258" s="21">
        <v>0</v>
      </c>
      <c r="S258" s="55">
        <v>0</v>
      </c>
      <c r="T258" s="138">
        <v>2</v>
      </c>
    </row>
    <row r="259" spans="1:20" hidden="1" x14ac:dyDescent="0.3">
      <c r="A259" s="19" t="s">
        <v>1188</v>
      </c>
      <c r="B259" s="19" t="s">
        <v>1936</v>
      </c>
      <c r="C259" s="21">
        <v>0</v>
      </c>
      <c r="D259" s="55">
        <v>0</v>
      </c>
      <c r="E259" s="21">
        <v>0</v>
      </c>
      <c r="F259" s="21">
        <v>0</v>
      </c>
      <c r="G259" s="55">
        <v>0</v>
      </c>
      <c r="H259" s="21">
        <v>0</v>
      </c>
      <c r="I259" s="21">
        <v>0</v>
      </c>
      <c r="J259" s="55">
        <v>0</v>
      </c>
      <c r="K259" s="44"/>
      <c r="L259" s="21">
        <v>0</v>
      </c>
      <c r="M259" s="55">
        <v>0</v>
      </c>
      <c r="N259" s="21">
        <v>0</v>
      </c>
      <c r="O259" s="21">
        <v>0</v>
      </c>
      <c r="P259" s="55">
        <v>0</v>
      </c>
      <c r="Q259" s="21">
        <v>0</v>
      </c>
      <c r="R259" s="21">
        <v>0</v>
      </c>
      <c r="S259" s="55">
        <v>0</v>
      </c>
      <c r="T259" s="138">
        <v>2</v>
      </c>
    </row>
    <row r="260" spans="1:20" hidden="1" x14ac:dyDescent="0.3">
      <c r="A260" s="19" t="s">
        <v>387</v>
      </c>
      <c r="B260" s="19" t="s">
        <v>1937</v>
      </c>
      <c r="C260" s="41">
        <v>0</v>
      </c>
      <c r="D260" s="55">
        <v>0</v>
      </c>
      <c r="E260" s="41">
        <v>0</v>
      </c>
      <c r="F260" s="41">
        <v>0</v>
      </c>
      <c r="G260" s="55">
        <v>0</v>
      </c>
      <c r="H260" s="41">
        <v>0</v>
      </c>
      <c r="I260" s="41">
        <v>0</v>
      </c>
      <c r="J260" s="55">
        <v>0</v>
      </c>
      <c r="K260" s="44"/>
      <c r="L260" s="41">
        <v>0</v>
      </c>
      <c r="M260" s="55">
        <v>0</v>
      </c>
      <c r="N260" s="41">
        <v>0</v>
      </c>
      <c r="O260" s="41">
        <v>0</v>
      </c>
      <c r="P260" s="55">
        <v>0</v>
      </c>
      <c r="Q260" s="41">
        <v>0</v>
      </c>
      <c r="R260" s="41">
        <v>0</v>
      </c>
      <c r="S260" s="55">
        <v>0</v>
      </c>
      <c r="T260" s="138">
        <v>2</v>
      </c>
    </row>
    <row r="261" spans="1:20" x14ac:dyDescent="0.3">
      <c r="B261" s="19" t="s">
        <v>1938</v>
      </c>
      <c r="C261" s="45">
        <v>35706.36</v>
      </c>
      <c r="D261" s="56">
        <v>19.002852581160191</v>
      </c>
      <c r="E261" s="45">
        <v>23642</v>
      </c>
      <c r="F261" s="45">
        <v>-12064.36</v>
      </c>
      <c r="G261" s="56">
        <v>11.95247724974722</v>
      </c>
      <c r="H261" s="45">
        <v>14687.76</v>
      </c>
      <c r="I261" s="45">
        <v>-21018.6</v>
      </c>
      <c r="J261" s="55">
        <v>15.048934426229508</v>
      </c>
      <c r="K261" s="44"/>
      <c r="L261" s="45">
        <v>414828.38</v>
      </c>
      <c r="M261" s="56">
        <v>16.258215951401137</v>
      </c>
      <c r="N261" s="45">
        <v>329893</v>
      </c>
      <c r="O261" s="45">
        <v>-84935.38</v>
      </c>
      <c r="P261" s="56">
        <v>12.356005842915465</v>
      </c>
      <c r="Q261" s="45">
        <v>231904.88</v>
      </c>
      <c r="R261" s="45">
        <v>-182923.5</v>
      </c>
      <c r="S261" s="55">
        <v>16.543364245969467</v>
      </c>
      <c r="T261" s="138">
        <v>1</v>
      </c>
    </row>
    <row r="262" spans="1:20" x14ac:dyDescent="0.3">
      <c r="B262" s="19" t="s">
        <v>312</v>
      </c>
      <c r="C262" s="21"/>
      <c r="D262" s="56"/>
      <c r="E262" s="21"/>
      <c r="F262" s="21"/>
      <c r="G262" s="56"/>
      <c r="H262" s="21"/>
      <c r="I262" s="21"/>
      <c r="J262" s="55"/>
      <c r="K262" s="44"/>
      <c r="L262" s="21"/>
      <c r="M262" s="56"/>
      <c r="N262" s="21"/>
      <c r="O262" s="21"/>
      <c r="P262" s="56"/>
      <c r="Q262" s="21"/>
      <c r="R262" s="21"/>
      <c r="S262" s="55"/>
      <c r="T262" s="138">
        <v>1</v>
      </c>
    </row>
    <row r="263" spans="1:20" x14ac:dyDescent="0.3">
      <c r="A263" s="19" t="s">
        <v>388</v>
      </c>
      <c r="B263" s="19" t="s">
        <v>389</v>
      </c>
      <c r="C263" s="21">
        <v>1767.11</v>
      </c>
      <c r="D263" s="55">
        <v>0.94045236828100043</v>
      </c>
      <c r="E263" s="21">
        <v>1029</v>
      </c>
      <c r="F263" s="21">
        <v>-738.1099999999999</v>
      </c>
      <c r="G263" s="55">
        <v>0.52022244691607689</v>
      </c>
      <c r="H263" s="21">
        <v>587.50999999999976</v>
      </c>
      <c r="I263" s="21">
        <v>-1179.6000000000001</v>
      </c>
      <c r="J263" s="55">
        <v>0.60195696721311454</v>
      </c>
      <c r="K263" s="44"/>
      <c r="L263" s="21">
        <v>18094.920000000002</v>
      </c>
      <c r="M263" s="56">
        <v>0.70918753674309243</v>
      </c>
      <c r="N263" s="21">
        <v>13884</v>
      </c>
      <c r="O263" s="21">
        <v>-4210.9200000000019</v>
      </c>
      <c r="P263" s="55">
        <v>0.52001947638488333</v>
      </c>
      <c r="Q263" s="21">
        <v>8514.6500000000015</v>
      </c>
      <c r="R263" s="21">
        <v>-9580.27</v>
      </c>
      <c r="S263" s="55">
        <v>0.60740833214438594</v>
      </c>
      <c r="T263" s="138">
        <v>1</v>
      </c>
    </row>
    <row r="264" spans="1:20" x14ac:dyDescent="0.3">
      <c r="A264" s="19" t="s">
        <v>390</v>
      </c>
      <c r="B264" s="19" t="s">
        <v>555</v>
      </c>
      <c r="C264" s="21">
        <v>3808</v>
      </c>
      <c r="D264" s="55">
        <v>2.0266098988823842</v>
      </c>
      <c r="E264" s="21">
        <v>1157</v>
      </c>
      <c r="F264" s="21">
        <v>-2651</v>
      </c>
      <c r="G264" s="55">
        <v>0.58493427704752277</v>
      </c>
      <c r="H264" s="21">
        <v>1213.28</v>
      </c>
      <c r="I264" s="21">
        <v>-2594.7200000000003</v>
      </c>
      <c r="J264" s="55">
        <v>1.2431147540983607</v>
      </c>
      <c r="K264" s="44"/>
      <c r="L264" s="21">
        <v>7252.6399999999994</v>
      </c>
      <c r="M264" s="56">
        <v>0.28425004899078971</v>
      </c>
      <c r="N264" s="21">
        <v>7344</v>
      </c>
      <c r="O264" s="21">
        <v>91.360000000000582</v>
      </c>
      <c r="P264" s="55">
        <v>0.27506648189070754</v>
      </c>
      <c r="Q264" s="21">
        <v>6344.6399999999994</v>
      </c>
      <c r="R264" s="21">
        <v>-908</v>
      </c>
      <c r="S264" s="55">
        <v>0.45260664859466399</v>
      </c>
      <c r="T264" s="138">
        <v>1</v>
      </c>
    </row>
    <row r="265" spans="1:20" x14ac:dyDescent="0.3">
      <c r="A265" s="19" t="s">
        <v>392</v>
      </c>
      <c r="B265" s="19" t="s">
        <v>557</v>
      </c>
      <c r="C265" s="41">
        <v>1946.92</v>
      </c>
      <c r="D265" s="55">
        <v>1.0361468866418309</v>
      </c>
      <c r="E265" s="41">
        <v>277</v>
      </c>
      <c r="F265" s="41">
        <v>-1669.92</v>
      </c>
      <c r="G265" s="55">
        <v>0.14004044489383216</v>
      </c>
      <c r="H265" s="41">
        <v>411.52</v>
      </c>
      <c r="I265" s="41">
        <v>-1535.4</v>
      </c>
      <c r="J265" s="55">
        <v>0.42163934426229505</v>
      </c>
      <c r="K265" s="44"/>
      <c r="L265" s="41">
        <v>4390.2800000000007</v>
      </c>
      <c r="M265" s="55">
        <v>0.17206662747403489</v>
      </c>
      <c r="N265" s="41">
        <v>3737</v>
      </c>
      <c r="O265" s="41">
        <v>-653.28000000000065</v>
      </c>
      <c r="P265" s="55">
        <v>0.13996778905576987</v>
      </c>
      <c r="Q265" s="41">
        <v>6575.76</v>
      </c>
      <c r="R265" s="41">
        <v>2185.4799999999996</v>
      </c>
      <c r="S265" s="55">
        <v>0.4690940219717506</v>
      </c>
      <c r="T265" s="138">
        <v>1</v>
      </c>
    </row>
    <row r="266" spans="1:20" x14ac:dyDescent="0.3">
      <c r="B266" s="19" t="s">
        <v>394</v>
      </c>
      <c r="C266" s="57">
        <v>7522.03</v>
      </c>
      <c r="D266" s="55">
        <v>4.0032091538052157</v>
      </c>
      <c r="E266" s="57">
        <v>2463</v>
      </c>
      <c r="F266" s="57">
        <v>-5059.03</v>
      </c>
      <c r="G266" s="55">
        <v>1.2451971688574317</v>
      </c>
      <c r="H266" s="57">
        <v>2212.3099999999995</v>
      </c>
      <c r="I266" s="57">
        <v>-5309.7200000000012</v>
      </c>
      <c r="J266" s="55">
        <v>2.2667110655737699</v>
      </c>
      <c r="K266" s="44"/>
      <c r="L266" s="57">
        <v>29737.840000000004</v>
      </c>
      <c r="M266" s="55">
        <v>1.165504213207917</v>
      </c>
      <c r="N266" s="57">
        <v>24965</v>
      </c>
      <c r="O266" s="57">
        <v>-4772.8400000000038</v>
      </c>
      <c r="P266" s="55">
        <v>0.93505374733136071</v>
      </c>
      <c r="Q266" s="57">
        <v>21435.050000000003</v>
      </c>
      <c r="R266" s="57">
        <v>-8302.7900000000009</v>
      </c>
      <c r="S266" s="55">
        <v>1.5291090027108005</v>
      </c>
      <c r="T266" s="138">
        <v>1</v>
      </c>
    </row>
    <row r="267" spans="1:20" x14ac:dyDescent="0.3">
      <c r="B267" s="19" t="s">
        <v>1939</v>
      </c>
      <c r="C267" s="57">
        <v>43228.39</v>
      </c>
      <c r="D267" s="55">
        <v>23.006061734965407</v>
      </c>
      <c r="E267" s="57">
        <v>26105</v>
      </c>
      <c r="F267" s="57">
        <v>-17123.39</v>
      </c>
      <c r="G267" s="55">
        <v>13.197674418604651</v>
      </c>
      <c r="H267" s="57">
        <v>16900.07</v>
      </c>
      <c r="I267" s="57">
        <v>-26328.32</v>
      </c>
      <c r="J267" s="55">
        <v>17.315645491803277</v>
      </c>
      <c r="K267" s="44"/>
      <c r="L267" s="57">
        <v>444566.22000000003</v>
      </c>
      <c r="M267" s="55">
        <v>17.423720164609055</v>
      </c>
      <c r="N267" s="57">
        <v>354858</v>
      </c>
      <c r="O267" s="57">
        <v>-89708.22000000003</v>
      </c>
      <c r="P267" s="55">
        <v>13.291059590246826</v>
      </c>
      <c r="Q267" s="57">
        <v>253339.93</v>
      </c>
      <c r="R267" s="57">
        <v>-191226.29000000004</v>
      </c>
      <c r="S267" s="55">
        <v>18.072473248680268</v>
      </c>
      <c r="T267" s="138">
        <v>1</v>
      </c>
    </row>
    <row r="268" spans="1:20" x14ac:dyDescent="0.3">
      <c r="B268" s="19" t="s">
        <v>312</v>
      </c>
      <c r="C268" s="21"/>
      <c r="D268" s="43"/>
      <c r="E268" s="21"/>
      <c r="F268" s="21"/>
      <c r="G268" s="43"/>
      <c r="H268" s="21"/>
      <c r="I268" s="21"/>
      <c r="J268" s="43"/>
      <c r="K268" s="44"/>
      <c r="L268" s="21"/>
      <c r="M268" s="43"/>
      <c r="N268" s="21"/>
      <c r="O268" s="21"/>
      <c r="P268" s="43"/>
      <c r="Q268" s="21"/>
      <c r="R268" s="21"/>
      <c r="S268" s="43"/>
      <c r="T268" s="138">
        <v>1</v>
      </c>
    </row>
    <row r="269" spans="1:20" x14ac:dyDescent="0.3">
      <c r="A269" s="19" t="s">
        <v>395</v>
      </c>
      <c r="B269" s="19" t="s">
        <v>1940</v>
      </c>
      <c r="C269" s="21">
        <v>546.98</v>
      </c>
      <c r="D269" s="51">
        <v>1.2653258657100114E-2</v>
      </c>
      <c r="E269" s="21">
        <v>0</v>
      </c>
      <c r="F269" s="21">
        <v>-546.98</v>
      </c>
      <c r="G269" s="51">
        <v>0</v>
      </c>
      <c r="H269" s="21">
        <v>0</v>
      </c>
      <c r="I269" s="21">
        <v>-546.98</v>
      </c>
      <c r="J269" s="51">
        <v>0</v>
      </c>
      <c r="K269" s="44"/>
      <c r="L269" s="21">
        <v>1465.62</v>
      </c>
      <c r="M269" s="51">
        <v>3.296741709255372E-3</v>
      </c>
      <c r="N269" s="21">
        <v>0</v>
      </c>
      <c r="O269" s="21">
        <v>-1465.62</v>
      </c>
      <c r="P269" s="51">
        <v>0</v>
      </c>
      <c r="Q269" s="21">
        <v>0</v>
      </c>
      <c r="R269" s="21">
        <v>-1465.62</v>
      </c>
      <c r="S269" s="51">
        <v>0</v>
      </c>
      <c r="T269" s="138">
        <v>1</v>
      </c>
    </row>
    <row r="270" spans="1:20" hidden="1" x14ac:dyDescent="0.3">
      <c r="A270" s="19" t="s">
        <v>397</v>
      </c>
      <c r="B270" s="19" t="s">
        <v>1941</v>
      </c>
      <c r="C270" s="21">
        <v>0</v>
      </c>
      <c r="D270" s="51">
        <v>0</v>
      </c>
      <c r="E270" s="21">
        <v>0</v>
      </c>
      <c r="F270" s="21">
        <v>0</v>
      </c>
      <c r="G270" s="51">
        <v>0</v>
      </c>
      <c r="H270" s="21">
        <v>0</v>
      </c>
      <c r="I270" s="21">
        <v>0</v>
      </c>
      <c r="J270" s="51">
        <v>0</v>
      </c>
      <c r="K270" s="44"/>
      <c r="L270" s="21">
        <v>0</v>
      </c>
      <c r="M270" s="51">
        <v>0</v>
      </c>
      <c r="N270" s="21">
        <v>0</v>
      </c>
      <c r="O270" s="21">
        <v>0</v>
      </c>
      <c r="P270" s="51">
        <v>0</v>
      </c>
      <c r="Q270" s="21">
        <v>0</v>
      </c>
      <c r="R270" s="21">
        <v>0</v>
      </c>
      <c r="S270" s="51">
        <v>0</v>
      </c>
      <c r="T270" s="138">
        <v>2</v>
      </c>
    </row>
    <row r="271" spans="1:20" hidden="1" x14ac:dyDescent="0.3">
      <c r="A271" s="19" t="s">
        <v>398</v>
      </c>
      <c r="B271" s="19" t="s">
        <v>1942</v>
      </c>
      <c r="C271" s="21">
        <v>0</v>
      </c>
      <c r="D271" s="51">
        <v>0</v>
      </c>
      <c r="E271" s="21">
        <v>0</v>
      </c>
      <c r="F271" s="21">
        <v>0</v>
      </c>
      <c r="G271" s="51">
        <v>0</v>
      </c>
      <c r="H271" s="21">
        <v>0</v>
      </c>
      <c r="I271" s="21">
        <v>0</v>
      </c>
      <c r="J271" s="51">
        <v>0</v>
      </c>
      <c r="K271" s="44"/>
      <c r="L271" s="21">
        <v>0</v>
      </c>
      <c r="M271" s="51">
        <v>0</v>
      </c>
      <c r="N271" s="21">
        <v>0</v>
      </c>
      <c r="O271" s="21">
        <v>0</v>
      </c>
      <c r="P271" s="51">
        <v>0</v>
      </c>
      <c r="Q271" s="21">
        <v>0</v>
      </c>
      <c r="R271" s="21">
        <v>0</v>
      </c>
      <c r="S271" s="51">
        <v>0</v>
      </c>
      <c r="T271" s="138">
        <v>2</v>
      </c>
    </row>
    <row r="272" spans="1:20" x14ac:dyDescent="0.3">
      <c r="A272" s="19" t="s">
        <v>399</v>
      </c>
      <c r="B272" s="19" t="s">
        <v>1943</v>
      </c>
      <c r="C272" s="21">
        <v>3000</v>
      </c>
      <c r="D272" s="51">
        <v>6.9398837199349778E-2</v>
      </c>
      <c r="E272" s="21">
        <v>52</v>
      </c>
      <c r="F272" s="21">
        <v>-2948</v>
      </c>
      <c r="G272" s="51">
        <v>1.9919555640681864E-3</v>
      </c>
      <c r="H272" s="21">
        <v>0</v>
      </c>
      <c r="I272" s="21">
        <v>-3000</v>
      </c>
      <c r="J272" s="51">
        <v>0</v>
      </c>
      <c r="K272" s="44"/>
      <c r="L272" s="21">
        <v>4700</v>
      </c>
      <c r="M272" s="51">
        <v>1.0572103296557259E-2</v>
      </c>
      <c r="N272" s="21">
        <v>710</v>
      </c>
      <c r="O272" s="21">
        <v>-3990</v>
      </c>
      <c r="P272" s="51">
        <v>2.0008003201280513E-3</v>
      </c>
      <c r="Q272" s="21">
        <v>710.2</v>
      </c>
      <c r="R272" s="21">
        <v>-3989.8</v>
      </c>
      <c r="S272" s="51">
        <v>2.8033480549236752E-3</v>
      </c>
      <c r="T272" s="138">
        <v>1</v>
      </c>
    </row>
    <row r="273" spans="1:20" x14ac:dyDescent="0.3">
      <c r="A273" s="19" t="s">
        <v>400</v>
      </c>
      <c r="B273" s="19" t="s">
        <v>1944</v>
      </c>
      <c r="C273" s="21">
        <v>3581.79</v>
      </c>
      <c r="D273" s="51">
        <v>8.2857353697419686E-2</v>
      </c>
      <c r="E273" s="21">
        <v>1906</v>
      </c>
      <c r="F273" s="21">
        <v>-1675.79</v>
      </c>
      <c r="G273" s="51">
        <v>7.3012832790653126E-2</v>
      </c>
      <c r="H273" s="21">
        <v>1178.54</v>
      </c>
      <c r="I273" s="21">
        <v>-2403.25</v>
      </c>
      <c r="J273" s="51">
        <v>6.9735805828023203E-2</v>
      </c>
      <c r="K273" s="44"/>
      <c r="L273" s="21">
        <v>35383.54</v>
      </c>
      <c r="M273" s="51">
        <v>7.9591157420822484E-2</v>
      </c>
      <c r="N273" s="21">
        <v>25905</v>
      </c>
      <c r="O273" s="21">
        <v>-9478.5400000000009</v>
      </c>
      <c r="P273" s="51">
        <v>7.3001031398474886E-2</v>
      </c>
      <c r="Q273" s="21">
        <v>18209.3</v>
      </c>
      <c r="R273" s="21">
        <v>-17174.240000000002</v>
      </c>
      <c r="S273" s="51">
        <v>7.1876944151677946E-2</v>
      </c>
      <c r="T273" s="138">
        <v>1</v>
      </c>
    </row>
    <row r="274" spans="1:20" x14ac:dyDescent="0.3">
      <c r="A274" s="19" t="s">
        <v>402</v>
      </c>
      <c r="B274" s="19" t="s">
        <v>1945</v>
      </c>
      <c r="C274" s="21">
        <v>145.15</v>
      </c>
      <c r="D274" s="51">
        <v>3.3577470731618736E-3</v>
      </c>
      <c r="E274" s="21">
        <v>52</v>
      </c>
      <c r="F274" s="21">
        <v>-93.15</v>
      </c>
      <c r="G274" s="51">
        <v>1.9919555640681864E-3</v>
      </c>
      <c r="H274" s="21">
        <v>46.5</v>
      </c>
      <c r="I274" s="21">
        <v>-98.65</v>
      </c>
      <c r="J274" s="51">
        <v>2.7514678933282526E-3</v>
      </c>
      <c r="K274" s="44"/>
      <c r="L274" s="21">
        <v>1224.8600000000001</v>
      </c>
      <c r="M274" s="51">
        <v>2.7551800944300266E-3</v>
      </c>
      <c r="N274" s="21">
        <v>710</v>
      </c>
      <c r="O274" s="21">
        <v>-514.86000000000013</v>
      </c>
      <c r="P274" s="51">
        <v>2.0008003201280513E-3</v>
      </c>
      <c r="Q274" s="21">
        <v>800.43999999999994</v>
      </c>
      <c r="R274" s="21">
        <v>-424.42000000000019</v>
      </c>
      <c r="S274" s="51">
        <v>3.1595493059463622E-3</v>
      </c>
      <c r="T274" s="138">
        <v>1</v>
      </c>
    </row>
    <row r="275" spans="1:20" x14ac:dyDescent="0.3">
      <c r="A275" s="19" t="s">
        <v>404</v>
      </c>
      <c r="B275" s="19" t="s">
        <v>1946</v>
      </c>
      <c r="C275" s="21">
        <v>1154.54</v>
      </c>
      <c r="D275" s="51">
        <v>2.6707911166712429E-2</v>
      </c>
      <c r="E275" s="21">
        <v>209</v>
      </c>
      <c r="F275" s="21">
        <v>-945.54</v>
      </c>
      <c r="G275" s="51">
        <v>8.006129094043286E-3</v>
      </c>
      <c r="H275" s="21">
        <v>150.91</v>
      </c>
      <c r="I275" s="21">
        <v>-1003.63</v>
      </c>
      <c r="J275" s="51">
        <v>8.9295488125197119E-3</v>
      </c>
      <c r="K275" s="44"/>
      <c r="L275" s="21">
        <v>6374.93</v>
      </c>
      <c r="M275" s="51">
        <v>1.4339663503898249E-2</v>
      </c>
      <c r="N275" s="21">
        <v>2838</v>
      </c>
      <c r="O275" s="21">
        <v>-3536.9300000000003</v>
      </c>
      <c r="P275" s="51">
        <v>7.9975652232724074E-3</v>
      </c>
      <c r="Q275" s="21">
        <v>2949.02</v>
      </c>
      <c r="R275" s="21">
        <v>-3425.9100000000003</v>
      </c>
      <c r="S275" s="51">
        <v>1.1640565306858655E-2</v>
      </c>
      <c r="T275" s="138">
        <v>1</v>
      </c>
    </row>
    <row r="276" spans="1:20" hidden="1" x14ac:dyDescent="0.3">
      <c r="A276" s="19" t="s">
        <v>406</v>
      </c>
      <c r="B276" s="19" t="s">
        <v>1947</v>
      </c>
      <c r="C276" s="21">
        <v>0</v>
      </c>
      <c r="D276" s="51">
        <v>0</v>
      </c>
      <c r="E276" s="21">
        <v>0</v>
      </c>
      <c r="F276" s="21">
        <v>0</v>
      </c>
      <c r="G276" s="51">
        <v>0</v>
      </c>
      <c r="H276" s="21">
        <v>0</v>
      </c>
      <c r="I276" s="21">
        <v>0</v>
      </c>
      <c r="J276" s="51">
        <v>0</v>
      </c>
      <c r="K276" s="44"/>
      <c r="L276" s="21">
        <v>0</v>
      </c>
      <c r="M276" s="51">
        <v>0</v>
      </c>
      <c r="N276" s="21">
        <v>0</v>
      </c>
      <c r="O276" s="21">
        <v>0</v>
      </c>
      <c r="P276" s="51">
        <v>0</v>
      </c>
      <c r="Q276" s="21">
        <v>0</v>
      </c>
      <c r="R276" s="21">
        <v>0</v>
      </c>
      <c r="S276" s="51">
        <v>0</v>
      </c>
      <c r="T276" s="138">
        <v>2</v>
      </c>
    </row>
    <row r="277" spans="1:20" x14ac:dyDescent="0.3">
      <c r="A277" s="19" t="s">
        <v>407</v>
      </c>
      <c r="B277" s="19" t="s">
        <v>1948</v>
      </c>
      <c r="C277" s="21">
        <v>4426.88</v>
      </c>
      <c r="D277" s="51">
        <v>0.10240677480701919</v>
      </c>
      <c r="E277" s="21">
        <v>2239</v>
      </c>
      <c r="F277" s="21">
        <v>-2187.88</v>
      </c>
      <c r="G277" s="51">
        <v>8.5769009768243629E-2</v>
      </c>
      <c r="H277" s="21">
        <v>218.77999999999997</v>
      </c>
      <c r="I277" s="21">
        <v>-4208.1000000000004</v>
      </c>
      <c r="J277" s="51">
        <v>1.2945508509728065E-2</v>
      </c>
      <c r="K277" s="44"/>
      <c r="L277" s="21">
        <v>23204.650000000005</v>
      </c>
      <c r="M277" s="51">
        <v>5.2196161012863292E-2</v>
      </c>
      <c r="N277" s="21">
        <v>26868</v>
      </c>
      <c r="O277" s="21">
        <v>3663.3499999999949</v>
      </c>
      <c r="P277" s="51">
        <v>7.5714792959437296E-2</v>
      </c>
      <c r="Q277" s="21">
        <v>16031.750000000002</v>
      </c>
      <c r="R277" s="21">
        <v>-7172.9000000000033</v>
      </c>
      <c r="S277" s="51">
        <v>6.3281575865281089E-2</v>
      </c>
      <c r="T277" s="138">
        <v>1</v>
      </c>
    </row>
    <row r="278" spans="1:20" x14ac:dyDescent="0.3">
      <c r="A278" s="19" t="s">
        <v>409</v>
      </c>
      <c r="B278" s="19" t="s">
        <v>1949</v>
      </c>
      <c r="C278" s="21">
        <v>1324.12</v>
      </c>
      <c r="D278" s="51">
        <v>3.0630796104134342E-2</v>
      </c>
      <c r="E278" s="21">
        <v>914</v>
      </c>
      <c r="F278" s="21">
        <v>-410.11999999999989</v>
      </c>
      <c r="G278" s="51">
        <v>3.5012449722275428E-2</v>
      </c>
      <c r="H278" s="21">
        <v>590.81999999999994</v>
      </c>
      <c r="I278" s="21">
        <v>-733.3</v>
      </c>
      <c r="J278" s="51">
        <v>3.495961851045587E-2</v>
      </c>
      <c r="K278" s="44"/>
      <c r="L278" s="21">
        <v>13950.32</v>
      </c>
      <c r="M278" s="51">
        <v>3.1379622140431628E-2</v>
      </c>
      <c r="N278" s="21">
        <v>12419</v>
      </c>
      <c r="O278" s="21">
        <v>-1531.3199999999997</v>
      </c>
      <c r="P278" s="51">
        <v>3.4997097430521505E-2</v>
      </c>
      <c r="Q278" s="21">
        <v>8978.4599999999991</v>
      </c>
      <c r="R278" s="21">
        <v>-4971.8600000000006</v>
      </c>
      <c r="S278" s="51">
        <v>3.5440366625190116E-2</v>
      </c>
      <c r="T278" s="138">
        <v>1</v>
      </c>
    </row>
    <row r="279" spans="1:20" x14ac:dyDescent="0.3">
      <c r="A279" s="19" t="s">
        <v>411</v>
      </c>
      <c r="B279" s="19" t="s">
        <v>1950</v>
      </c>
      <c r="C279" s="21">
        <v>539.08000000000004</v>
      </c>
      <c r="D279" s="51">
        <v>1.2470508385808494E-2</v>
      </c>
      <c r="E279" s="21">
        <v>183</v>
      </c>
      <c r="F279" s="21">
        <v>-356.08000000000004</v>
      </c>
      <c r="G279" s="51">
        <v>7.0101513120091937E-3</v>
      </c>
      <c r="H279" s="21">
        <v>338.74</v>
      </c>
      <c r="I279" s="21">
        <v>-200.34000000000003</v>
      </c>
      <c r="J279" s="51">
        <v>2.0043703960989513E-2</v>
      </c>
      <c r="K279" s="44"/>
      <c r="L279" s="21">
        <v>4074.69</v>
      </c>
      <c r="M279" s="51">
        <v>9.1655411875423195E-3</v>
      </c>
      <c r="N279" s="21">
        <v>2485</v>
      </c>
      <c r="O279" s="21">
        <v>-1589.69</v>
      </c>
      <c r="P279" s="51">
        <v>7.0028011204481795E-3</v>
      </c>
      <c r="Q279" s="21">
        <v>2239.8199999999997</v>
      </c>
      <c r="R279" s="21">
        <v>-1834.8700000000003</v>
      </c>
      <c r="S279" s="51">
        <v>8.8411645175713108E-3</v>
      </c>
      <c r="T279" s="138">
        <v>1</v>
      </c>
    </row>
    <row r="280" spans="1:20" hidden="1" x14ac:dyDescent="0.3">
      <c r="A280" s="19" t="s">
        <v>1189</v>
      </c>
      <c r="B280" s="19" t="s">
        <v>1951</v>
      </c>
      <c r="C280" s="21">
        <v>0</v>
      </c>
      <c r="D280" s="51">
        <v>0</v>
      </c>
      <c r="E280" s="21">
        <v>0</v>
      </c>
      <c r="F280" s="21">
        <v>0</v>
      </c>
      <c r="G280" s="51">
        <v>0</v>
      </c>
      <c r="H280" s="21">
        <v>0</v>
      </c>
      <c r="I280" s="21">
        <v>0</v>
      </c>
      <c r="J280" s="51">
        <v>0</v>
      </c>
      <c r="K280" s="44"/>
      <c r="L280" s="21">
        <v>0</v>
      </c>
      <c r="M280" s="51">
        <v>0</v>
      </c>
      <c r="N280" s="21">
        <v>0</v>
      </c>
      <c r="O280" s="21">
        <v>0</v>
      </c>
      <c r="P280" s="51">
        <v>0</v>
      </c>
      <c r="Q280" s="21">
        <v>0</v>
      </c>
      <c r="R280" s="21">
        <v>0</v>
      </c>
      <c r="S280" s="51">
        <v>0</v>
      </c>
      <c r="T280" s="138">
        <v>2</v>
      </c>
    </row>
    <row r="281" spans="1:20" hidden="1" x14ac:dyDescent="0.3">
      <c r="A281" s="19" t="s">
        <v>413</v>
      </c>
      <c r="B281" s="19" t="s">
        <v>1952</v>
      </c>
      <c r="C281" s="41">
        <v>0</v>
      </c>
      <c r="D281" s="51">
        <v>0</v>
      </c>
      <c r="E281" s="41">
        <v>0</v>
      </c>
      <c r="F281" s="41">
        <v>0</v>
      </c>
      <c r="G281" s="51">
        <v>0</v>
      </c>
      <c r="H281" s="41">
        <v>0</v>
      </c>
      <c r="I281" s="41">
        <v>0</v>
      </c>
      <c r="J281" s="51">
        <v>0</v>
      </c>
      <c r="K281" s="44"/>
      <c r="L281" s="41">
        <v>0</v>
      </c>
      <c r="M281" s="51">
        <v>0</v>
      </c>
      <c r="N281" s="41">
        <v>0</v>
      </c>
      <c r="O281" s="41">
        <v>0</v>
      </c>
      <c r="P281" s="51">
        <v>0</v>
      </c>
      <c r="Q281" s="41">
        <v>0</v>
      </c>
      <c r="R281" s="41">
        <v>0</v>
      </c>
      <c r="S281" s="51">
        <v>0</v>
      </c>
      <c r="T281" s="138">
        <v>2</v>
      </c>
    </row>
    <row r="282" spans="1:20" x14ac:dyDescent="0.3">
      <c r="B282" s="19" t="s">
        <v>414</v>
      </c>
      <c r="C282" s="45">
        <v>14718.539999999999</v>
      </c>
      <c r="D282" s="51">
        <v>0.34048318709070591</v>
      </c>
      <c r="E282" s="45">
        <v>5555</v>
      </c>
      <c r="F282" s="45">
        <v>-9163.5399999999991</v>
      </c>
      <c r="G282" s="51">
        <v>0.21279448381536104</v>
      </c>
      <c r="H282" s="45">
        <v>2524.29</v>
      </c>
      <c r="I282" s="45">
        <v>-12194.25</v>
      </c>
      <c r="J282" s="51">
        <v>0.14936565351504461</v>
      </c>
      <c r="K282" s="44"/>
      <c r="L282" s="45">
        <v>90378.610000000015</v>
      </c>
      <c r="M282" s="51">
        <v>0.20329617036580064</v>
      </c>
      <c r="N282" s="45">
        <v>71935</v>
      </c>
      <c r="O282" s="45">
        <v>-18443.610000000015</v>
      </c>
      <c r="P282" s="51">
        <v>0.20271488877241037</v>
      </c>
      <c r="Q282" s="45">
        <v>49918.99</v>
      </c>
      <c r="R282" s="45">
        <v>-40459.620000000017</v>
      </c>
      <c r="S282" s="51">
        <v>0.19704351382744914</v>
      </c>
      <c r="T282" s="138">
        <v>1</v>
      </c>
    </row>
    <row r="283" spans="1:20" x14ac:dyDescent="0.3">
      <c r="B283" s="19" t="s">
        <v>415</v>
      </c>
      <c r="C283" s="45">
        <v>43228.39</v>
      </c>
      <c r="D283" s="56">
        <v>23.006061734965407</v>
      </c>
      <c r="E283" s="45">
        <v>26105</v>
      </c>
      <c r="F283" s="45">
        <v>-17123.39</v>
      </c>
      <c r="G283" s="55">
        <v>13.197674418604651</v>
      </c>
      <c r="H283" s="45">
        <v>16900.07</v>
      </c>
      <c r="I283" s="45">
        <v>-26328.32</v>
      </c>
      <c r="J283" s="55">
        <v>17.315645491803277</v>
      </c>
      <c r="K283" s="44"/>
      <c r="L283" s="45">
        <v>444566.22000000003</v>
      </c>
      <c r="M283" s="56">
        <v>17.423720164609055</v>
      </c>
      <c r="N283" s="45">
        <v>354858</v>
      </c>
      <c r="O283" s="45">
        <v>-89708.22000000003</v>
      </c>
      <c r="P283" s="55">
        <v>13.291059590246826</v>
      </c>
      <c r="Q283" s="45">
        <v>253339.93</v>
      </c>
      <c r="R283" s="45">
        <v>-191226.29000000004</v>
      </c>
      <c r="S283" s="55">
        <v>18.072473248680268</v>
      </c>
      <c r="T283" s="138">
        <v>1</v>
      </c>
    </row>
    <row r="284" spans="1:20" x14ac:dyDescent="0.3">
      <c r="B284" s="19" t="s">
        <v>416</v>
      </c>
      <c r="C284" s="21">
        <v>57946.93</v>
      </c>
      <c r="D284" s="56">
        <v>30.839238956891965</v>
      </c>
      <c r="E284" s="21">
        <v>31660</v>
      </c>
      <c r="F284" s="21">
        <v>-26286.93</v>
      </c>
      <c r="G284" s="55">
        <v>16.006066734074825</v>
      </c>
      <c r="H284" s="21">
        <v>19424.36</v>
      </c>
      <c r="I284" s="21">
        <v>-38522.57</v>
      </c>
      <c r="J284" s="55">
        <v>19.902008196721312</v>
      </c>
      <c r="K284" s="44"/>
      <c r="L284" s="21">
        <v>534944.83000000007</v>
      </c>
      <c r="M284" s="56">
        <v>20.965895747599454</v>
      </c>
      <c r="N284" s="21">
        <v>426793</v>
      </c>
      <c r="O284" s="21">
        <v>-108151.83000000007</v>
      </c>
      <c r="P284" s="55">
        <v>15.985355256751189</v>
      </c>
      <c r="Q284" s="21">
        <v>303258.92</v>
      </c>
      <c r="R284" s="21">
        <v>-231685.91000000009</v>
      </c>
      <c r="S284" s="55">
        <v>21.633536881152803</v>
      </c>
      <c r="T284" s="138">
        <v>1</v>
      </c>
    </row>
    <row r="285" spans="1:20" x14ac:dyDescent="0.3">
      <c r="C285" s="21"/>
      <c r="D285" s="43"/>
      <c r="E285" s="21"/>
      <c r="F285" s="21"/>
      <c r="G285" s="43"/>
      <c r="H285" s="21"/>
      <c r="I285" s="21"/>
      <c r="J285" s="43"/>
      <c r="K285" s="44"/>
      <c r="L285" s="21"/>
      <c r="M285" s="43"/>
      <c r="N285" s="21"/>
      <c r="O285" s="21"/>
      <c r="P285" s="43"/>
      <c r="Q285" s="21"/>
      <c r="R285" s="21"/>
      <c r="S285" s="43"/>
      <c r="T285" s="138">
        <v>1</v>
      </c>
    </row>
    <row r="286" spans="1:20" ht="17.25" x14ac:dyDescent="0.35">
      <c r="B286" s="30" t="s">
        <v>417</v>
      </c>
      <c r="C286" s="21"/>
      <c r="D286" s="43"/>
      <c r="E286" s="21"/>
      <c r="F286" s="21"/>
      <c r="G286" s="43"/>
      <c r="H286" s="21"/>
      <c r="I286" s="21"/>
      <c r="J286" s="43"/>
      <c r="K286" s="44"/>
      <c r="L286" s="21"/>
      <c r="M286" s="43"/>
      <c r="N286" s="21"/>
      <c r="O286" s="21"/>
      <c r="P286" s="43"/>
      <c r="Q286" s="21"/>
      <c r="R286" s="21"/>
      <c r="S286" s="43"/>
      <c r="T286" s="138">
        <v>1</v>
      </c>
    </row>
    <row r="287" spans="1:20" x14ac:dyDescent="0.3">
      <c r="A287" s="19" t="s">
        <v>418</v>
      </c>
      <c r="B287" s="19" t="s">
        <v>1953</v>
      </c>
      <c r="C287" s="21">
        <v>1780.0899999999997</v>
      </c>
      <c r="D287" s="51">
        <v>0.23332254161909791</v>
      </c>
      <c r="E287" s="21">
        <v>1820</v>
      </c>
      <c r="F287" s="21">
        <v>39.910000000000309</v>
      </c>
      <c r="G287" s="51">
        <v>0.1936994465730098</v>
      </c>
      <c r="H287" s="21">
        <v>0</v>
      </c>
      <c r="I287" s="21">
        <v>-1780.0899999999997</v>
      </c>
      <c r="J287" s="51">
        <v>0</v>
      </c>
      <c r="K287" s="44"/>
      <c r="L287" s="21">
        <v>22257.960000000003</v>
      </c>
      <c r="M287" s="51">
        <v>0.29087855334640972</v>
      </c>
      <c r="N287" s="21">
        <v>16380</v>
      </c>
      <c r="O287" s="21">
        <v>-5877.9600000000028</v>
      </c>
      <c r="P287" s="51">
        <v>0.1517439436750197</v>
      </c>
      <c r="Q287" s="21">
        <v>11537.989999999998</v>
      </c>
      <c r="R287" s="21">
        <v>-10719.970000000005</v>
      </c>
      <c r="S287" s="51">
        <v>0.37587216556372072</v>
      </c>
      <c r="T287" s="138">
        <v>1</v>
      </c>
    </row>
    <row r="288" spans="1:20" hidden="1" x14ac:dyDescent="0.3">
      <c r="A288" s="19" t="s">
        <v>1558</v>
      </c>
      <c r="B288" s="19" t="s">
        <v>1954</v>
      </c>
      <c r="C288" s="21">
        <v>0</v>
      </c>
      <c r="D288" s="51">
        <v>0</v>
      </c>
      <c r="E288" s="21">
        <v>0</v>
      </c>
      <c r="F288" s="21">
        <v>0</v>
      </c>
      <c r="G288" s="51">
        <v>0</v>
      </c>
      <c r="H288" s="21">
        <v>0</v>
      </c>
      <c r="I288" s="21">
        <v>0</v>
      </c>
      <c r="J288" s="51">
        <v>0</v>
      </c>
      <c r="K288" s="44"/>
      <c r="L288" s="21">
        <v>0</v>
      </c>
      <c r="M288" s="51">
        <v>0</v>
      </c>
      <c r="N288" s="21">
        <v>0</v>
      </c>
      <c r="O288" s="21">
        <v>0</v>
      </c>
      <c r="P288" s="51">
        <v>0</v>
      </c>
      <c r="Q288" s="21">
        <v>0</v>
      </c>
      <c r="R288" s="21">
        <v>0</v>
      </c>
      <c r="S288" s="51">
        <v>0</v>
      </c>
      <c r="T288" s="138">
        <v>2</v>
      </c>
    </row>
    <row r="289" spans="1:20" hidden="1" x14ac:dyDescent="0.3">
      <c r="A289" s="19" t="s">
        <v>419</v>
      </c>
      <c r="B289" s="19" t="s">
        <v>1955</v>
      </c>
      <c r="C289" s="21">
        <v>0</v>
      </c>
      <c r="D289" s="51">
        <v>0</v>
      </c>
      <c r="E289" s="21">
        <v>0</v>
      </c>
      <c r="F289" s="21">
        <v>0</v>
      </c>
      <c r="G289" s="51">
        <v>0</v>
      </c>
      <c r="H289" s="21">
        <v>0</v>
      </c>
      <c r="I289" s="21">
        <v>0</v>
      </c>
      <c r="J289" s="51">
        <v>0</v>
      </c>
      <c r="K289" s="44"/>
      <c r="L289" s="21">
        <v>0</v>
      </c>
      <c r="M289" s="51">
        <v>0</v>
      </c>
      <c r="N289" s="21">
        <v>0</v>
      </c>
      <c r="O289" s="21">
        <v>0</v>
      </c>
      <c r="P289" s="51">
        <v>0</v>
      </c>
      <c r="Q289" s="21">
        <v>0</v>
      </c>
      <c r="R289" s="21">
        <v>0</v>
      </c>
      <c r="S289" s="51">
        <v>0</v>
      </c>
      <c r="T289" s="138">
        <v>2</v>
      </c>
    </row>
    <row r="290" spans="1:20" hidden="1" x14ac:dyDescent="0.3">
      <c r="A290" s="19" t="s">
        <v>1559</v>
      </c>
      <c r="B290" s="19" t="s">
        <v>1956</v>
      </c>
      <c r="C290" s="21">
        <v>0</v>
      </c>
      <c r="D290" s="51">
        <v>0</v>
      </c>
      <c r="E290" s="21">
        <v>0</v>
      </c>
      <c r="F290" s="21">
        <v>0</v>
      </c>
      <c r="G290" s="51">
        <v>0</v>
      </c>
      <c r="H290" s="21">
        <v>0</v>
      </c>
      <c r="I290" s="21">
        <v>0</v>
      </c>
      <c r="J290" s="51">
        <v>0</v>
      </c>
      <c r="K290" s="44"/>
      <c r="L290" s="21">
        <v>0</v>
      </c>
      <c r="M290" s="51">
        <v>0</v>
      </c>
      <c r="N290" s="21">
        <v>0</v>
      </c>
      <c r="O290" s="21">
        <v>0</v>
      </c>
      <c r="P290" s="51">
        <v>0</v>
      </c>
      <c r="Q290" s="21">
        <v>0</v>
      </c>
      <c r="R290" s="21">
        <v>0</v>
      </c>
      <c r="S290" s="51">
        <v>0</v>
      </c>
      <c r="T290" s="138">
        <v>2</v>
      </c>
    </row>
    <row r="291" spans="1:20" hidden="1" x14ac:dyDescent="0.3">
      <c r="A291" s="19" t="s">
        <v>420</v>
      </c>
      <c r="B291" s="19" t="s">
        <v>1957</v>
      </c>
      <c r="C291" s="21">
        <v>0</v>
      </c>
      <c r="D291" s="51">
        <v>0</v>
      </c>
      <c r="E291" s="21">
        <v>0</v>
      </c>
      <c r="F291" s="21">
        <v>0</v>
      </c>
      <c r="G291" s="51">
        <v>0</v>
      </c>
      <c r="H291" s="21">
        <v>0</v>
      </c>
      <c r="I291" s="21">
        <v>0</v>
      </c>
      <c r="J291" s="51">
        <v>0</v>
      </c>
      <c r="K291" s="44"/>
      <c r="L291" s="21">
        <v>0</v>
      </c>
      <c r="M291" s="51">
        <v>0</v>
      </c>
      <c r="N291" s="21">
        <v>0</v>
      </c>
      <c r="O291" s="21">
        <v>0</v>
      </c>
      <c r="P291" s="51">
        <v>0</v>
      </c>
      <c r="Q291" s="21">
        <v>0</v>
      </c>
      <c r="R291" s="21">
        <v>0</v>
      </c>
      <c r="S291" s="51">
        <v>0</v>
      </c>
      <c r="T291" s="138">
        <v>2</v>
      </c>
    </row>
    <row r="292" spans="1:20" hidden="1" x14ac:dyDescent="0.3">
      <c r="A292" s="19" t="s">
        <v>1566</v>
      </c>
      <c r="B292" s="19" t="s">
        <v>1958</v>
      </c>
      <c r="C292" s="21">
        <v>0</v>
      </c>
      <c r="D292" s="51">
        <v>0</v>
      </c>
      <c r="E292" s="21">
        <v>0</v>
      </c>
      <c r="F292" s="21">
        <v>0</v>
      </c>
      <c r="G292" s="51">
        <v>0</v>
      </c>
      <c r="H292" s="21">
        <v>0</v>
      </c>
      <c r="I292" s="21">
        <v>0</v>
      </c>
      <c r="J292" s="51">
        <v>0</v>
      </c>
      <c r="K292" s="44"/>
      <c r="L292" s="21">
        <v>0</v>
      </c>
      <c r="M292" s="51">
        <v>0</v>
      </c>
      <c r="N292" s="21">
        <v>0</v>
      </c>
      <c r="O292" s="21">
        <v>0</v>
      </c>
      <c r="P292" s="51">
        <v>0</v>
      </c>
      <c r="Q292" s="21">
        <v>0</v>
      </c>
      <c r="R292" s="21">
        <v>0</v>
      </c>
      <c r="S292" s="51">
        <v>0</v>
      </c>
      <c r="T292" s="138">
        <v>2</v>
      </c>
    </row>
    <row r="293" spans="1:20" x14ac:dyDescent="0.3">
      <c r="A293" s="19" t="s">
        <v>421</v>
      </c>
      <c r="B293" s="19" t="s">
        <v>1959</v>
      </c>
      <c r="C293" s="21">
        <v>1432.8</v>
      </c>
      <c r="D293" s="51">
        <v>0.18451291706319517</v>
      </c>
      <c r="E293" s="21">
        <v>0</v>
      </c>
      <c r="F293" s="21">
        <v>-1432.8</v>
      </c>
      <c r="G293" s="51">
        <v>0</v>
      </c>
      <c r="H293" s="21">
        <v>0</v>
      </c>
      <c r="I293" s="21">
        <v>-1432.8</v>
      </c>
      <c r="J293" s="51">
        <v>0</v>
      </c>
      <c r="K293" s="44"/>
      <c r="L293" s="21">
        <v>1432.8</v>
      </c>
      <c r="M293" s="51">
        <v>1.7012874951450728E-2</v>
      </c>
      <c r="N293" s="21">
        <v>0</v>
      </c>
      <c r="O293" s="21">
        <v>-1432.8</v>
      </c>
      <c r="P293" s="51">
        <v>0</v>
      </c>
      <c r="Q293" s="21">
        <v>0</v>
      </c>
      <c r="R293" s="21">
        <v>-1432.8</v>
      </c>
      <c r="S293" s="51">
        <v>0</v>
      </c>
      <c r="T293" s="138">
        <v>1</v>
      </c>
    </row>
    <row r="294" spans="1:20" hidden="1" x14ac:dyDescent="0.3">
      <c r="A294" s="19" t="s">
        <v>422</v>
      </c>
      <c r="B294" s="19" t="s">
        <v>1960</v>
      </c>
      <c r="C294" s="21">
        <v>0</v>
      </c>
      <c r="D294" s="51">
        <v>0</v>
      </c>
      <c r="E294" s="21">
        <v>0</v>
      </c>
      <c r="F294" s="21">
        <v>0</v>
      </c>
      <c r="G294" s="51">
        <v>0</v>
      </c>
      <c r="H294" s="21">
        <v>0</v>
      </c>
      <c r="I294" s="21">
        <v>0</v>
      </c>
      <c r="J294" s="51">
        <v>0</v>
      </c>
      <c r="K294" s="44"/>
      <c r="L294" s="21">
        <v>0</v>
      </c>
      <c r="M294" s="51">
        <v>0</v>
      </c>
      <c r="N294" s="21">
        <v>0</v>
      </c>
      <c r="O294" s="21">
        <v>0</v>
      </c>
      <c r="P294" s="51">
        <v>0</v>
      </c>
      <c r="Q294" s="21">
        <v>0</v>
      </c>
      <c r="R294" s="21">
        <v>0</v>
      </c>
      <c r="S294" s="51">
        <v>0</v>
      </c>
      <c r="T294" s="138">
        <v>2</v>
      </c>
    </row>
    <row r="295" spans="1:20" x14ac:dyDescent="0.3">
      <c r="A295" s="19" t="s">
        <v>423</v>
      </c>
      <c r="B295" s="19" t="s">
        <v>1961</v>
      </c>
      <c r="C295" s="21">
        <v>0</v>
      </c>
      <c r="D295" s="51">
        <v>0</v>
      </c>
      <c r="E295" s="21">
        <v>1680</v>
      </c>
      <c r="F295" s="21">
        <v>1680</v>
      </c>
      <c r="G295" s="51">
        <v>0.17326732673267325</v>
      </c>
      <c r="H295" s="21">
        <v>0</v>
      </c>
      <c r="I295" s="21">
        <v>0</v>
      </c>
      <c r="J295" s="51">
        <v>0</v>
      </c>
      <c r="K295" s="44"/>
      <c r="L295" s="21">
        <v>429.25</v>
      </c>
      <c r="M295" s="51">
        <v>5.0968569045995431E-3</v>
      </c>
      <c r="N295" s="21">
        <v>13200</v>
      </c>
      <c r="O295" s="21">
        <v>12770.75</v>
      </c>
      <c r="P295" s="51">
        <v>0.11163262717239629</v>
      </c>
      <c r="Q295" s="21">
        <v>6855.71</v>
      </c>
      <c r="R295" s="21">
        <v>6426.46</v>
      </c>
      <c r="S295" s="51">
        <v>0.18633667155359065</v>
      </c>
      <c r="T295" s="138">
        <v>1</v>
      </c>
    </row>
    <row r="296" spans="1:20" hidden="1" x14ac:dyDescent="0.3">
      <c r="A296" s="19" t="s">
        <v>1557</v>
      </c>
      <c r="B296" s="19" t="s">
        <v>1962</v>
      </c>
      <c r="C296" s="21">
        <v>0</v>
      </c>
      <c r="D296" s="51">
        <v>0</v>
      </c>
      <c r="E296" s="21">
        <v>0</v>
      </c>
      <c r="F296" s="21">
        <v>0</v>
      </c>
      <c r="G296" s="51">
        <v>0</v>
      </c>
      <c r="H296" s="21">
        <v>0</v>
      </c>
      <c r="I296" s="21">
        <v>0</v>
      </c>
      <c r="J296" s="51">
        <v>0</v>
      </c>
      <c r="K296" s="44"/>
      <c r="L296" s="21">
        <v>0</v>
      </c>
      <c r="M296" s="51">
        <v>0</v>
      </c>
      <c r="N296" s="21">
        <v>0</v>
      </c>
      <c r="O296" s="21">
        <v>0</v>
      </c>
      <c r="P296" s="51">
        <v>0</v>
      </c>
      <c r="Q296" s="21">
        <v>0</v>
      </c>
      <c r="R296" s="21">
        <v>0</v>
      </c>
      <c r="S296" s="51">
        <v>0</v>
      </c>
      <c r="T296" s="138">
        <v>2</v>
      </c>
    </row>
    <row r="297" spans="1:20" hidden="1" x14ac:dyDescent="0.3">
      <c r="A297" s="19" t="s">
        <v>424</v>
      </c>
      <c r="B297" s="19" t="s">
        <v>1963</v>
      </c>
      <c r="C297" s="21">
        <v>0</v>
      </c>
      <c r="D297" s="51">
        <v>0</v>
      </c>
      <c r="E297" s="21">
        <v>0</v>
      </c>
      <c r="F297" s="21">
        <v>0</v>
      </c>
      <c r="G297" s="51">
        <v>0</v>
      </c>
      <c r="H297" s="21">
        <v>0</v>
      </c>
      <c r="I297" s="21">
        <v>0</v>
      </c>
      <c r="J297" s="51">
        <v>0</v>
      </c>
      <c r="K297" s="44"/>
      <c r="L297" s="21">
        <v>0</v>
      </c>
      <c r="M297" s="51">
        <v>0</v>
      </c>
      <c r="N297" s="21">
        <v>0</v>
      </c>
      <c r="O297" s="21">
        <v>0</v>
      </c>
      <c r="P297" s="51">
        <v>0</v>
      </c>
      <c r="Q297" s="21">
        <v>0</v>
      </c>
      <c r="R297" s="21">
        <v>0</v>
      </c>
      <c r="S297" s="51">
        <v>0</v>
      </c>
      <c r="T297" s="138">
        <v>2</v>
      </c>
    </row>
    <row r="298" spans="1:20" hidden="1" x14ac:dyDescent="0.3">
      <c r="A298" s="19" t="s">
        <v>425</v>
      </c>
      <c r="B298" s="19" t="s">
        <v>1964</v>
      </c>
      <c r="C298" s="21">
        <v>0</v>
      </c>
      <c r="D298" s="51">
        <v>0</v>
      </c>
      <c r="E298" s="21">
        <v>0</v>
      </c>
      <c r="F298" s="21">
        <v>0</v>
      </c>
      <c r="G298" s="51">
        <v>0</v>
      </c>
      <c r="H298" s="21">
        <v>0</v>
      </c>
      <c r="I298" s="21">
        <v>0</v>
      </c>
      <c r="J298" s="51">
        <v>0</v>
      </c>
      <c r="K298" s="44"/>
      <c r="L298" s="21">
        <v>0</v>
      </c>
      <c r="M298" s="51">
        <v>0</v>
      </c>
      <c r="N298" s="21">
        <v>0</v>
      </c>
      <c r="O298" s="21">
        <v>0</v>
      </c>
      <c r="P298" s="51">
        <v>0</v>
      </c>
      <c r="Q298" s="21">
        <v>0</v>
      </c>
      <c r="R298" s="21">
        <v>0</v>
      </c>
      <c r="S298" s="51">
        <v>0</v>
      </c>
      <c r="T298" s="138">
        <v>2</v>
      </c>
    </row>
    <row r="299" spans="1:20" hidden="1" x14ac:dyDescent="0.3">
      <c r="A299" s="19" t="s">
        <v>433</v>
      </c>
      <c r="B299" s="19" t="s">
        <v>1965</v>
      </c>
      <c r="C299" s="21">
        <v>0</v>
      </c>
      <c r="D299" s="51">
        <v>0</v>
      </c>
      <c r="E299" s="21">
        <v>0</v>
      </c>
      <c r="F299" s="21">
        <v>0</v>
      </c>
      <c r="G299" s="51">
        <v>0</v>
      </c>
      <c r="H299" s="21">
        <v>0</v>
      </c>
      <c r="I299" s="21">
        <v>0</v>
      </c>
      <c r="J299" s="51">
        <v>0</v>
      </c>
      <c r="K299" s="44"/>
      <c r="L299" s="21">
        <v>0</v>
      </c>
      <c r="M299" s="51">
        <v>0</v>
      </c>
      <c r="N299" s="21">
        <v>0</v>
      </c>
      <c r="O299" s="21">
        <v>0</v>
      </c>
      <c r="P299" s="51">
        <v>0</v>
      </c>
      <c r="Q299" s="21">
        <v>0</v>
      </c>
      <c r="R299" s="21">
        <v>0</v>
      </c>
      <c r="S299" s="51">
        <v>0</v>
      </c>
      <c r="T299" s="138">
        <v>2</v>
      </c>
    </row>
    <row r="300" spans="1:20" hidden="1" x14ac:dyDescent="0.3">
      <c r="A300" s="19" t="s">
        <v>426</v>
      </c>
      <c r="B300" s="19" t="s">
        <v>1966</v>
      </c>
      <c r="C300" s="21">
        <v>0</v>
      </c>
      <c r="D300" s="51">
        <v>0</v>
      </c>
      <c r="E300" s="21">
        <v>0</v>
      </c>
      <c r="F300" s="21">
        <v>0</v>
      </c>
      <c r="G300" s="51">
        <v>0</v>
      </c>
      <c r="H300" s="21">
        <v>0</v>
      </c>
      <c r="I300" s="21">
        <v>0</v>
      </c>
      <c r="J300" s="51">
        <v>0</v>
      </c>
      <c r="K300" s="44"/>
      <c r="L300" s="21">
        <v>0</v>
      </c>
      <c r="M300" s="51">
        <v>0</v>
      </c>
      <c r="N300" s="21">
        <v>0</v>
      </c>
      <c r="O300" s="21">
        <v>0</v>
      </c>
      <c r="P300" s="51">
        <v>0</v>
      </c>
      <c r="Q300" s="21">
        <v>0</v>
      </c>
      <c r="R300" s="21">
        <v>0</v>
      </c>
      <c r="S300" s="51">
        <v>0</v>
      </c>
      <c r="T300" s="138">
        <v>2</v>
      </c>
    </row>
    <row r="301" spans="1:20" hidden="1" x14ac:dyDescent="0.3">
      <c r="A301" s="19" t="s">
        <v>427</v>
      </c>
      <c r="B301" s="19" t="s">
        <v>1967</v>
      </c>
      <c r="C301" s="21">
        <v>0</v>
      </c>
      <c r="D301" s="51">
        <v>0</v>
      </c>
      <c r="E301" s="21">
        <v>0</v>
      </c>
      <c r="F301" s="21">
        <v>0</v>
      </c>
      <c r="G301" s="51">
        <v>0</v>
      </c>
      <c r="H301" s="21">
        <v>0</v>
      </c>
      <c r="I301" s="21">
        <v>0</v>
      </c>
      <c r="J301" s="51">
        <v>0</v>
      </c>
      <c r="K301" s="44"/>
      <c r="L301" s="21">
        <v>0</v>
      </c>
      <c r="M301" s="51">
        <v>0</v>
      </c>
      <c r="N301" s="21">
        <v>0</v>
      </c>
      <c r="O301" s="21">
        <v>0</v>
      </c>
      <c r="P301" s="51">
        <v>0</v>
      </c>
      <c r="Q301" s="21">
        <v>0</v>
      </c>
      <c r="R301" s="21">
        <v>0</v>
      </c>
      <c r="S301" s="51">
        <v>0</v>
      </c>
      <c r="T301" s="138">
        <v>2</v>
      </c>
    </row>
    <row r="302" spans="1:20" hidden="1" x14ac:dyDescent="0.3">
      <c r="A302" s="19" t="s">
        <v>428</v>
      </c>
      <c r="B302" s="19" t="s">
        <v>1968</v>
      </c>
      <c r="C302" s="21">
        <v>0</v>
      </c>
      <c r="D302" s="51">
        <v>0</v>
      </c>
      <c r="E302" s="21">
        <v>0</v>
      </c>
      <c r="F302" s="21">
        <v>0</v>
      </c>
      <c r="G302" s="51">
        <v>0</v>
      </c>
      <c r="H302" s="21">
        <v>0</v>
      </c>
      <c r="I302" s="21">
        <v>0</v>
      </c>
      <c r="J302" s="51">
        <v>0</v>
      </c>
      <c r="K302" s="44"/>
      <c r="L302" s="21">
        <v>0</v>
      </c>
      <c r="M302" s="51">
        <v>0</v>
      </c>
      <c r="N302" s="21">
        <v>0</v>
      </c>
      <c r="O302" s="21">
        <v>0</v>
      </c>
      <c r="P302" s="51">
        <v>0</v>
      </c>
      <c r="Q302" s="21">
        <v>0</v>
      </c>
      <c r="R302" s="21">
        <v>0</v>
      </c>
      <c r="S302" s="51">
        <v>0</v>
      </c>
      <c r="T302" s="138">
        <v>2</v>
      </c>
    </row>
    <row r="303" spans="1:20" hidden="1" x14ac:dyDescent="0.3">
      <c r="A303" s="19" t="s">
        <v>429</v>
      </c>
      <c r="B303" s="19" t="s">
        <v>1969</v>
      </c>
      <c r="C303" s="21">
        <v>0</v>
      </c>
      <c r="D303" s="51">
        <v>0</v>
      </c>
      <c r="E303" s="21">
        <v>0</v>
      </c>
      <c r="F303" s="21">
        <v>0</v>
      </c>
      <c r="G303" s="51">
        <v>0</v>
      </c>
      <c r="H303" s="21">
        <v>0</v>
      </c>
      <c r="I303" s="21">
        <v>0</v>
      </c>
      <c r="J303" s="51">
        <v>0</v>
      </c>
      <c r="K303" s="44"/>
      <c r="L303" s="21">
        <v>0</v>
      </c>
      <c r="M303" s="51">
        <v>0</v>
      </c>
      <c r="N303" s="21">
        <v>0</v>
      </c>
      <c r="O303" s="21">
        <v>0</v>
      </c>
      <c r="P303" s="51">
        <v>0</v>
      </c>
      <c r="Q303" s="21">
        <v>0</v>
      </c>
      <c r="R303" s="21">
        <v>0</v>
      </c>
      <c r="S303" s="51">
        <v>0</v>
      </c>
      <c r="T303" s="138">
        <v>2</v>
      </c>
    </row>
    <row r="304" spans="1:20" hidden="1" x14ac:dyDescent="0.3">
      <c r="A304" s="19" t="s">
        <v>1560</v>
      </c>
      <c r="B304" s="19" t="s">
        <v>1970</v>
      </c>
      <c r="C304" s="21">
        <v>0</v>
      </c>
      <c r="D304" s="51">
        <v>0</v>
      </c>
      <c r="E304" s="21">
        <v>0</v>
      </c>
      <c r="F304" s="21">
        <v>0</v>
      </c>
      <c r="G304" s="51">
        <v>0</v>
      </c>
      <c r="H304" s="21">
        <v>0</v>
      </c>
      <c r="I304" s="21">
        <v>0</v>
      </c>
      <c r="J304" s="51">
        <v>0</v>
      </c>
      <c r="K304" s="44"/>
      <c r="L304" s="21">
        <v>0</v>
      </c>
      <c r="M304" s="51">
        <v>0</v>
      </c>
      <c r="N304" s="21">
        <v>0</v>
      </c>
      <c r="O304" s="21">
        <v>0</v>
      </c>
      <c r="P304" s="51">
        <v>0</v>
      </c>
      <c r="Q304" s="21">
        <v>0</v>
      </c>
      <c r="R304" s="21">
        <v>0</v>
      </c>
      <c r="S304" s="51">
        <v>0</v>
      </c>
      <c r="T304" s="138">
        <v>2</v>
      </c>
    </row>
    <row r="305" spans="1:20" hidden="1" x14ac:dyDescent="0.3">
      <c r="A305" s="19" t="s">
        <v>430</v>
      </c>
      <c r="B305" s="19" t="s">
        <v>1971</v>
      </c>
      <c r="C305" s="21">
        <v>0</v>
      </c>
      <c r="D305" s="51">
        <v>0</v>
      </c>
      <c r="E305" s="21">
        <v>0</v>
      </c>
      <c r="F305" s="21">
        <v>0</v>
      </c>
      <c r="G305" s="51">
        <v>0</v>
      </c>
      <c r="H305" s="21">
        <v>0</v>
      </c>
      <c r="I305" s="21">
        <v>0</v>
      </c>
      <c r="J305" s="51">
        <v>0</v>
      </c>
      <c r="K305" s="44"/>
      <c r="L305" s="21">
        <v>0</v>
      </c>
      <c r="M305" s="51">
        <v>0</v>
      </c>
      <c r="N305" s="21">
        <v>0</v>
      </c>
      <c r="O305" s="21">
        <v>0</v>
      </c>
      <c r="P305" s="51">
        <v>0</v>
      </c>
      <c r="Q305" s="21">
        <v>0</v>
      </c>
      <c r="R305" s="21">
        <v>0</v>
      </c>
      <c r="S305" s="51">
        <v>0</v>
      </c>
      <c r="T305" s="138">
        <v>2</v>
      </c>
    </row>
    <row r="306" spans="1:20" hidden="1" x14ac:dyDescent="0.3">
      <c r="A306" s="19" t="s">
        <v>1561</v>
      </c>
      <c r="B306" s="19" t="s">
        <v>1972</v>
      </c>
      <c r="C306" s="21">
        <v>0</v>
      </c>
      <c r="D306" s="51">
        <v>0</v>
      </c>
      <c r="E306" s="21">
        <v>0</v>
      </c>
      <c r="F306" s="21">
        <v>0</v>
      </c>
      <c r="G306" s="51">
        <v>0</v>
      </c>
      <c r="H306" s="21">
        <v>0</v>
      </c>
      <c r="I306" s="21">
        <v>0</v>
      </c>
      <c r="J306" s="51">
        <v>0</v>
      </c>
      <c r="K306" s="44"/>
      <c r="L306" s="21">
        <v>0</v>
      </c>
      <c r="M306" s="51">
        <v>0</v>
      </c>
      <c r="N306" s="21">
        <v>0</v>
      </c>
      <c r="O306" s="21">
        <v>0</v>
      </c>
      <c r="P306" s="51">
        <v>0</v>
      </c>
      <c r="Q306" s="21">
        <v>0</v>
      </c>
      <c r="R306" s="21">
        <v>0</v>
      </c>
      <c r="S306" s="51">
        <v>0</v>
      </c>
      <c r="T306" s="138">
        <v>2</v>
      </c>
    </row>
    <row r="307" spans="1:20" hidden="1" x14ac:dyDescent="0.3">
      <c r="A307" s="19" t="s">
        <v>431</v>
      </c>
      <c r="B307" s="19" t="s">
        <v>1973</v>
      </c>
      <c r="C307" s="21">
        <v>0</v>
      </c>
      <c r="D307" s="51">
        <v>0</v>
      </c>
      <c r="E307" s="21">
        <v>0</v>
      </c>
      <c r="F307" s="21">
        <v>0</v>
      </c>
      <c r="G307" s="51">
        <v>0</v>
      </c>
      <c r="H307" s="21">
        <v>0</v>
      </c>
      <c r="I307" s="21">
        <v>0</v>
      </c>
      <c r="J307" s="51">
        <v>0</v>
      </c>
      <c r="K307" s="44"/>
      <c r="L307" s="21">
        <v>0</v>
      </c>
      <c r="M307" s="51">
        <v>0</v>
      </c>
      <c r="N307" s="21">
        <v>0</v>
      </c>
      <c r="O307" s="21">
        <v>0</v>
      </c>
      <c r="P307" s="51">
        <v>0</v>
      </c>
      <c r="Q307" s="21">
        <v>0</v>
      </c>
      <c r="R307" s="21">
        <v>0</v>
      </c>
      <c r="S307" s="51">
        <v>0</v>
      </c>
      <c r="T307" s="138">
        <v>2</v>
      </c>
    </row>
    <row r="308" spans="1:20" hidden="1" x14ac:dyDescent="0.3">
      <c r="A308" s="19" t="s">
        <v>1562</v>
      </c>
      <c r="B308" s="19" t="s">
        <v>1974</v>
      </c>
      <c r="C308" s="21">
        <v>0</v>
      </c>
      <c r="D308" s="51">
        <v>0</v>
      </c>
      <c r="E308" s="21">
        <v>0</v>
      </c>
      <c r="F308" s="21">
        <v>0</v>
      </c>
      <c r="G308" s="51">
        <v>0</v>
      </c>
      <c r="H308" s="21">
        <v>0</v>
      </c>
      <c r="I308" s="21">
        <v>0</v>
      </c>
      <c r="J308" s="51">
        <v>0</v>
      </c>
      <c r="K308" s="44"/>
      <c r="L308" s="21">
        <v>0</v>
      </c>
      <c r="M308" s="51">
        <v>0</v>
      </c>
      <c r="N308" s="21">
        <v>0</v>
      </c>
      <c r="O308" s="21">
        <v>0</v>
      </c>
      <c r="P308" s="51">
        <v>0</v>
      </c>
      <c r="Q308" s="21">
        <v>0</v>
      </c>
      <c r="R308" s="21">
        <v>0</v>
      </c>
      <c r="S308" s="51">
        <v>0</v>
      </c>
      <c r="T308" s="138">
        <v>2</v>
      </c>
    </row>
    <row r="309" spans="1:20" hidden="1" x14ac:dyDescent="0.3">
      <c r="A309" s="19" t="s">
        <v>432</v>
      </c>
      <c r="B309" s="19" t="s">
        <v>1975</v>
      </c>
      <c r="C309" s="21">
        <v>0</v>
      </c>
      <c r="D309" s="51">
        <v>0</v>
      </c>
      <c r="E309" s="21">
        <v>0</v>
      </c>
      <c r="F309" s="21">
        <v>0</v>
      </c>
      <c r="G309" s="51">
        <v>0</v>
      </c>
      <c r="H309" s="21">
        <v>0</v>
      </c>
      <c r="I309" s="21">
        <v>0</v>
      </c>
      <c r="J309" s="51">
        <v>0</v>
      </c>
      <c r="K309" s="44"/>
      <c r="L309" s="21">
        <v>0</v>
      </c>
      <c r="M309" s="51">
        <v>0</v>
      </c>
      <c r="N309" s="21">
        <v>0</v>
      </c>
      <c r="O309" s="21">
        <v>0</v>
      </c>
      <c r="P309" s="51">
        <v>0</v>
      </c>
      <c r="Q309" s="21">
        <v>0</v>
      </c>
      <c r="R309" s="21">
        <v>0</v>
      </c>
      <c r="S309" s="51">
        <v>0</v>
      </c>
      <c r="T309" s="138">
        <v>2</v>
      </c>
    </row>
    <row r="310" spans="1:20" hidden="1" x14ac:dyDescent="0.3">
      <c r="A310" s="19" t="s">
        <v>434</v>
      </c>
      <c r="B310" s="19" t="s">
        <v>1976</v>
      </c>
      <c r="C310" s="21">
        <v>0</v>
      </c>
      <c r="D310" s="51">
        <v>0</v>
      </c>
      <c r="E310" s="21">
        <v>0</v>
      </c>
      <c r="F310" s="21">
        <v>0</v>
      </c>
      <c r="G310" s="51">
        <v>0</v>
      </c>
      <c r="H310" s="21">
        <v>0</v>
      </c>
      <c r="I310" s="21">
        <v>0</v>
      </c>
      <c r="J310" s="51">
        <v>0</v>
      </c>
      <c r="K310" s="44"/>
      <c r="L310" s="21">
        <v>0</v>
      </c>
      <c r="M310" s="51">
        <v>0</v>
      </c>
      <c r="N310" s="21">
        <v>0</v>
      </c>
      <c r="O310" s="21">
        <v>0</v>
      </c>
      <c r="P310" s="51">
        <v>0</v>
      </c>
      <c r="Q310" s="21">
        <v>0</v>
      </c>
      <c r="R310" s="21">
        <v>0</v>
      </c>
      <c r="S310" s="51">
        <v>0</v>
      </c>
      <c r="T310" s="138">
        <v>2</v>
      </c>
    </row>
    <row r="311" spans="1:20" hidden="1" x14ac:dyDescent="0.3">
      <c r="A311" s="19" t="s">
        <v>435</v>
      </c>
      <c r="B311" s="19" t="s">
        <v>1977</v>
      </c>
      <c r="C311" s="21">
        <v>0</v>
      </c>
      <c r="D311" s="51">
        <v>0</v>
      </c>
      <c r="E311" s="21">
        <v>0</v>
      </c>
      <c r="F311" s="21">
        <v>0</v>
      </c>
      <c r="G311" s="51">
        <v>0</v>
      </c>
      <c r="H311" s="21">
        <v>0</v>
      </c>
      <c r="I311" s="21">
        <v>0</v>
      </c>
      <c r="J311" s="51">
        <v>0</v>
      </c>
      <c r="K311" s="44"/>
      <c r="L311" s="21">
        <v>0</v>
      </c>
      <c r="M311" s="51">
        <v>0</v>
      </c>
      <c r="N311" s="21">
        <v>0</v>
      </c>
      <c r="O311" s="21">
        <v>0</v>
      </c>
      <c r="P311" s="51">
        <v>0</v>
      </c>
      <c r="Q311" s="21">
        <v>0</v>
      </c>
      <c r="R311" s="21">
        <v>0</v>
      </c>
      <c r="S311" s="51">
        <v>0</v>
      </c>
      <c r="T311" s="138">
        <v>2</v>
      </c>
    </row>
    <row r="312" spans="1:20" hidden="1" x14ac:dyDescent="0.3">
      <c r="A312" s="19" t="s">
        <v>436</v>
      </c>
      <c r="B312" s="19" t="s">
        <v>1978</v>
      </c>
      <c r="C312" s="21">
        <v>0</v>
      </c>
      <c r="D312" s="51">
        <v>0</v>
      </c>
      <c r="E312" s="21">
        <v>0</v>
      </c>
      <c r="F312" s="21">
        <v>0</v>
      </c>
      <c r="G312" s="51">
        <v>0</v>
      </c>
      <c r="H312" s="21">
        <v>0</v>
      </c>
      <c r="I312" s="21">
        <v>0</v>
      </c>
      <c r="J312" s="51">
        <v>0</v>
      </c>
      <c r="K312" s="44"/>
      <c r="L312" s="21">
        <v>0</v>
      </c>
      <c r="M312" s="51">
        <v>0</v>
      </c>
      <c r="N312" s="21">
        <v>0</v>
      </c>
      <c r="O312" s="21">
        <v>0</v>
      </c>
      <c r="P312" s="51">
        <v>0</v>
      </c>
      <c r="Q312" s="21">
        <v>0</v>
      </c>
      <c r="R312" s="21">
        <v>0</v>
      </c>
      <c r="S312" s="51">
        <v>0</v>
      </c>
      <c r="T312" s="138">
        <v>2</v>
      </c>
    </row>
    <row r="313" spans="1:20" hidden="1" x14ac:dyDescent="0.3">
      <c r="A313" s="19" t="s">
        <v>437</v>
      </c>
      <c r="B313" s="19" t="s">
        <v>1979</v>
      </c>
      <c r="C313" s="21">
        <v>0</v>
      </c>
      <c r="D313" s="51">
        <v>0</v>
      </c>
      <c r="E313" s="21">
        <v>0</v>
      </c>
      <c r="F313" s="21">
        <v>0</v>
      </c>
      <c r="G313" s="51">
        <v>0</v>
      </c>
      <c r="H313" s="21">
        <v>0</v>
      </c>
      <c r="I313" s="21">
        <v>0</v>
      </c>
      <c r="J313" s="51">
        <v>0</v>
      </c>
      <c r="K313" s="44"/>
      <c r="L313" s="21">
        <v>0</v>
      </c>
      <c r="M313" s="51">
        <v>0</v>
      </c>
      <c r="N313" s="21">
        <v>0</v>
      </c>
      <c r="O313" s="21">
        <v>0</v>
      </c>
      <c r="P313" s="51">
        <v>0</v>
      </c>
      <c r="Q313" s="21">
        <v>0</v>
      </c>
      <c r="R313" s="21">
        <v>0</v>
      </c>
      <c r="S313" s="51">
        <v>0</v>
      </c>
      <c r="T313" s="138">
        <v>2</v>
      </c>
    </row>
    <row r="314" spans="1:20" hidden="1" x14ac:dyDescent="0.3">
      <c r="A314" s="19" t="s">
        <v>438</v>
      </c>
      <c r="B314" s="19" t="s">
        <v>1980</v>
      </c>
      <c r="C314" s="21">
        <v>0</v>
      </c>
      <c r="D314" s="51">
        <v>0</v>
      </c>
      <c r="E314" s="21">
        <v>0</v>
      </c>
      <c r="F314" s="21">
        <v>0</v>
      </c>
      <c r="G314" s="51">
        <v>0</v>
      </c>
      <c r="H314" s="21">
        <v>0</v>
      </c>
      <c r="I314" s="21">
        <v>0</v>
      </c>
      <c r="J314" s="51">
        <v>0</v>
      </c>
      <c r="K314" s="44"/>
      <c r="L314" s="21">
        <v>0</v>
      </c>
      <c r="M314" s="51">
        <v>0</v>
      </c>
      <c r="N314" s="21">
        <v>0</v>
      </c>
      <c r="O314" s="21">
        <v>0</v>
      </c>
      <c r="P314" s="51">
        <v>0</v>
      </c>
      <c r="Q314" s="21">
        <v>0</v>
      </c>
      <c r="R314" s="21">
        <v>0</v>
      </c>
      <c r="S314" s="51">
        <v>0</v>
      </c>
      <c r="T314" s="138">
        <v>2</v>
      </c>
    </row>
    <row r="315" spans="1:20" hidden="1" x14ac:dyDescent="0.3">
      <c r="A315" s="19" t="s">
        <v>1190</v>
      </c>
      <c r="B315" s="19" t="s">
        <v>1981</v>
      </c>
      <c r="C315" s="21">
        <v>0</v>
      </c>
      <c r="D315" s="51">
        <v>0</v>
      </c>
      <c r="E315" s="21">
        <v>0</v>
      </c>
      <c r="F315" s="21">
        <v>0</v>
      </c>
      <c r="G315" s="51">
        <v>0</v>
      </c>
      <c r="H315" s="21">
        <v>0</v>
      </c>
      <c r="I315" s="21">
        <v>0</v>
      </c>
      <c r="J315" s="51">
        <v>0</v>
      </c>
      <c r="K315" s="44"/>
      <c r="L315" s="21">
        <v>0</v>
      </c>
      <c r="M315" s="51">
        <v>0</v>
      </c>
      <c r="N315" s="21">
        <v>0</v>
      </c>
      <c r="O315" s="21">
        <v>0</v>
      </c>
      <c r="P315" s="51">
        <v>0</v>
      </c>
      <c r="Q315" s="21">
        <v>0</v>
      </c>
      <c r="R315" s="21">
        <v>0</v>
      </c>
      <c r="S315" s="51">
        <v>0</v>
      </c>
      <c r="T315" s="138">
        <v>2</v>
      </c>
    </row>
    <row r="316" spans="1:20" x14ac:dyDescent="0.3">
      <c r="A316" s="19" t="s">
        <v>439</v>
      </c>
      <c r="B316" s="19" t="s">
        <v>1982</v>
      </c>
      <c r="C316" s="41">
        <v>114.26000000000022</v>
      </c>
      <c r="D316" s="51">
        <v>1.2109829989687697E-2</v>
      </c>
      <c r="E316" s="41">
        <v>-150</v>
      </c>
      <c r="F316" s="41">
        <v>-264.26000000000022</v>
      </c>
      <c r="G316" s="51">
        <v>-1.4857369255150554E-2</v>
      </c>
      <c r="H316" s="41">
        <v>-20</v>
      </c>
      <c r="I316" s="41">
        <v>-134.26000000000022</v>
      </c>
      <c r="J316" s="51">
        <v>-2.4257125530624622E-2</v>
      </c>
      <c r="K316" s="44"/>
      <c r="L316" s="41">
        <v>-450.70000000000005</v>
      </c>
      <c r="M316" s="51">
        <v>-3.9838968185750894E-3</v>
      </c>
      <c r="N316" s="41">
        <v>-1350</v>
      </c>
      <c r="O316" s="41">
        <v>-899.3</v>
      </c>
      <c r="P316" s="51">
        <v>-1.0778873408120084E-2</v>
      </c>
      <c r="Q316" s="41">
        <v>467</v>
      </c>
      <c r="R316" s="41">
        <v>917.7</v>
      </c>
      <c r="S316" s="51">
        <v>1.1134418418569254E-2</v>
      </c>
      <c r="T316" s="138">
        <v>1</v>
      </c>
    </row>
    <row r="317" spans="1:20" x14ac:dyDescent="0.3">
      <c r="B317" s="19" t="s">
        <v>440</v>
      </c>
      <c r="C317" s="21">
        <v>3327.1499999999996</v>
      </c>
      <c r="D317" s="51">
        <v>0.35262752363197392</v>
      </c>
      <c r="E317" s="21">
        <v>3350</v>
      </c>
      <c r="F317" s="21">
        <v>22.850000000000364</v>
      </c>
      <c r="G317" s="51">
        <v>0.33181458003169573</v>
      </c>
      <c r="H317" s="21">
        <v>-20</v>
      </c>
      <c r="I317" s="21">
        <v>-3347.1499999999996</v>
      </c>
      <c r="J317" s="51">
        <v>-2.4257125530624622E-2</v>
      </c>
      <c r="K317" s="44"/>
      <c r="L317" s="21">
        <v>23669.31</v>
      </c>
      <c r="M317" s="51">
        <v>0.20922140849094198</v>
      </c>
      <c r="N317" s="21">
        <v>28230</v>
      </c>
      <c r="O317" s="21">
        <v>4560.6899999999987</v>
      </c>
      <c r="P317" s="51">
        <v>0.22539821948979999</v>
      </c>
      <c r="Q317" s="21">
        <v>18860.699999999997</v>
      </c>
      <c r="R317" s="21">
        <v>-4808.6100000000042</v>
      </c>
      <c r="S317" s="51">
        <v>0.4496850652400623</v>
      </c>
      <c r="T317" s="138">
        <v>1</v>
      </c>
    </row>
    <row r="318" spans="1:20" x14ac:dyDescent="0.3">
      <c r="B318" s="19" t="s">
        <v>312</v>
      </c>
      <c r="C318" s="21"/>
      <c r="D318" s="43"/>
      <c r="E318" s="21"/>
      <c r="F318" s="21"/>
      <c r="G318" s="43"/>
      <c r="H318" s="21"/>
      <c r="I318" s="21"/>
      <c r="J318" s="43"/>
      <c r="K318" s="44"/>
      <c r="L318" s="21"/>
      <c r="M318" s="43"/>
      <c r="N318" s="21"/>
      <c r="O318" s="21"/>
      <c r="P318" s="43"/>
      <c r="Q318" s="21"/>
      <c r="R318" s="21"/>
      <c r="S318" s="43"/>
      <c r="T318" s="138">
        <v>1</v>
      </c>
    </row>
    <row r="319" spans="1:20" x14ac:dyDescent="0.3">
      <c r="A319" s="19" t="s">
        <v>441</v>
      </c>
      <c r="B319" s="19" t="s">
        <v>1983</v>
      </c>
      <c r="C319" s="21">
        <v>0</v>
      </c>
      <c r="D319" s="51">
        <v>0</v>
      </c>
      <c r="E319" s="21">
        <v>101</v>
      </c>
      <c r="F319" s="21">
        <v>101</v>
      </c>
      <c r="G319" s="51">
        <v>1.0003961965134707E-2</v>
      </c>
      <c r="H319" s="21">
        <v>0</v>
      </c>
      <c r="I319" s="21">
        <v>0</v>
      </c>
      <c r="J319" s="51">
        <v>0</v>
      </c>
      <c r="K319" s="44"/>
      <c r="L319" s="21">
        <v>836.29</v>
      </c>
      <c r="M319" s="51">
        <v>7.3922633024321302E-3</v>
      </c>
      <c r="N319" s="21">
        <v>1233</v>
      </c>
      <c r="O319" s="21">
        <v>396.71000000000004</v>
      </c>
      <c r="P319" s="51">
        <v>9.8447043794163448E-3</v>
      </c>
      <c r="Q319" s="21">
        <v>579.70000000000027</v>
      </c>
      <c r="R319" s="21">
        <v>-256.58999999999969</v>
      </c>
      <c r="S319" s="51">
        <v>1.3821461150416702E-2</v>
      </c>
      <c r="T319" s="138">
        <v>1</v>
      </c>
    </row>
    <row r="320" spans="1:20" x14ac:dyDescent="0.3">
      <c r="A320" s="19" t="s">
        <v>442</v>
      </c>
      <c r="B320" s="19" t="s">
        <v>1984</v>
      </c>
      <c r="C320" s="21">
        <v>358.15</v>
      </c>
      <c r="D320" s="51">
        <v>3.7958477251939786E-2</v>
      </c>
      <c r="E320" s="21">
        <v>528</v>
      </c>
      <c r="F320" s="21">
        <v>169.85000000000002</v>
      </c>
      <c r="G320" s="51">
        <v>5.2297939778129951E-2</v>
      </c>
      <c r="H320" s="21">
        <v>0</v>
      </c>
      <c r="I320" s="21">
        <v>-358.15</v>
      </c>
      <c r="J320" s="51">
        <v>0</v>
      </c>
      <c r="K320" s="44"/>
      <c r="L320" s="21">
        <v>460.60999999999996</v>
      </c>
      <c r="M320" s="51">
        <v>4.071494816072491E-3</v>
      </c>
      <c r="N320" s="21">
        <v>1851</v>
      </c>
      <c r="O320" s="21">
        <v>1390.39</v>
      </c>
      <c r="P320" s="51">
        <v>1.4779033095133539E-2</v>
      </c>
      <c r="Q320" s="21">
        <v>793.91000000000008</v>
      </c>
      <c r="R320" s="21">
        <v>333.30000000000013</v>
      </c>
      <c r="S320" s="51">
        <v>1.8928749735945005E-2</v>
      </c>
      <c r="T320" s="138">
        <v>1</v>
      </c>
    </row>
    <row r="321" spans="1:20" x14ac:dyDescent="0.3">
      <c r="A321" s="19" t="s">
        <v>443</v>
      </c>
      <c r="B321" s="19" t="s">
        <v>1985</v>
      </c>
      <c r="C321" s="41">
        <v>0</v>
      </c>
      <c r="D321" s="51">
        <v>0</v>
      </c>
      <c r="E321" s="41">
        <v>50</v>
      </c>
      <c r="F321" s="41">
        <v>50</v>
      </c>
      <c r="G321" s="51">
        <v>4.952456418383518E-3</v>
      </c>
      <c r="H321" s="41">
        <v>0</v>
      </c>
      <c r="I321" s="41">
        <v>0</v>
      </c>
      <c r="J321" s="51">
        <v>0</v>
      </c>
      <c r="K321" s="44"/>
      <c r="L321" s="41">
        <v>0</v>
      </c>
      <c r="M321" s="51">
        <v>0</v>
      </c>
      <c r="N321" s="41">
        <v>615</v>
      </c>
      <c r="O321" s="41">
        <v>615</v>
      </c>
      <c r="P321" s="51">
        <v>4.9103756636991493E-3</v>
      </c>
      <c r="Q321" s="41">
        <v>93.87</v>
      </c>
      <c r="R321" s="41">
        <v>93.87</v>
      </c>
      <c r="S321" s="51">
        <v>2.2380896294456015E-3</v>
      </c>
      <c r="T321" s="138">
        <v>1</v>
      </c>
    </row>
    <row r="322" spans="1:20" x14ac:dyDescent="0.3">
      <c r="B322" s="19" t="s">
        <v>394</v>
      </c>
      <c r="C322" s="45">
        <v>358.15</v>
      </c>
      <c r="D322" s="51">
        <v>3.7958477251939786E-2</v>
      </c>
      <c r="E322" s="45">
        <v>679</v>
      </c>
      <c r="F322" s="45">
        <v>320.85000000000002</v>
      </c>
      <c r="G322" s="51">
        <v>6.7254358161648181E-2</v>
      </c>
      <c r="H322" s="45">
        <v>0</v>
      </c>
      <c r="I322" s="45">
        <v>-358.15</v>
      </c>
      <c r="J322" s="51">
        <v>0</v>
      </c>
      <c r="K322" s="44"/>
      <c r="L322" s="45">
        <v>1296.8999999999999</v>
      </c>
      <c r="M322" s="51">
        <v>1.146375811850462E-2</v>
      </c>
      <c r="N322" s="45">
        <v>3699</v>
      </c>
      <c r="O322" s="45">
        <v>2402.1000000000004</v>
      </c>
      <c r="P322" s="51">
        <v>2.9534113138249031E-2</v>
      </c>
      <c r="Q322" s="45">
        <v>1467.4800000000005</v>
      </c>
      <c r="R322" s="45">
        <v>170.58000000000061</v>
      </c>
      <c r="S322" s="51">
        <v>3.4988300515807313E-2</v>
      </c>
      <c r="T322" s="138">
        <v>1</v>
      </c>
    </row>
    <row r="323" spans="1:20" x14ac:dyDescent="0.3">
      <c r="B323" s="19" t="s">
        <v>444</v>
      </c>
      <c r="C323" s="21">
        <v>3685.2999999999997</v>
      </c>
      <c r="D323" s="51">
        <v>0.39058600088391371</v>
      </c>
      <c r="E323" s="21">
        <v>4029</v>
      </c>
      <c r="F323" s="21">
        <v>343.70000000000027</v>
      </c>
      <c r="G323" s="51">
        <v>0.39906893819334388</v>
      </c>
      <c r="H323" s="21">
        <v>-20</v>
      </c>
      <c r="I323" s="21">
        <v>-3705.2999999999997</v>
      </c>
      <c r="J323" s="51">
        <v>-2.4257125530624622E-2</v>
      </c>
      <c r="K323" s="44"/>
      <c r="L323" s="21">
        <v>24966.210000000003</v>
      </c>
      <c r="M323" s="51">
        <v>0.22068516660944659</v>
      </c>
      <c r="N323" s="21">
        <v>31929</v>
      </c>
      <c r="O323" s="21">
        <v>6962.7899999999972</v>
      </c>
      <c r="P323" s="51">
        <v>0.25493233262804904</v>
      </c>
      <c r="Q323" s="21">
        <v>20328.179999999997</v>
      </c>
      <c r="R323" s="21">
        <v>-4638.0300000000061</v>
      </c>
      <c r="S323" s="51">
        <v>0.48467336575586961</v>
      </c>
      <c r="T323" s="138">
        <v>1</v>
      </c>
    </row>
    <row r="324" spans="1:20" x14ac:dyDescent="0.3">
      <c r="B324" s="19" t="s">
        <v>312</v>
      </c>
      <c r="C324" s="21"/>
      <c r="D324" s="43"/>
      <c r="E324" s="21"/>
      <c r="F324" s="21"/>
      <c r="G324" s="43"/>
      <c r="H324" s="21"/>
      <c r="I324" s="21"/>
      <c r="J324" s="43"/>
      <c r="K324" s="44"/>
      <c r="L324" s="21"/>
      <c r="M324" s="43"/>
      <c r="N324" s="21"/>
      <c r="O324" s="21"/>
      <c r="P324" s="43"/>
      <c r="Q324" s="21"/>
      <c r="R324" s="21"/>
      <c r="S324" s="43"/>
      <c r="T324" s="138">
        <v>1</v>
      </c>
    </row>
    <row r="325" spans="1:20" ht="17.25" hidden="1" customHeight="1" x14ac:dyDescent="0.3">
      <c r="A325" s="19" t="s">
        <v>445</v>
      </c>
      <c r="B325" s="19" t="s">
        <v>1986</v>
      </c>
      <c r="C325" s="21">
        <v>0</v>
      </c>
      <c r="D325" s="51">
        <v>0</v>
      </c>
      <c r="E325" s="21">
        <v>0</v>
      </c>
      <c r="F325" s="21">
        <v>0</v>
      </c>
      <c r="G325" s="51">
        <v>0</v>
      </c>
      <c r="H325" s="21">
        <v>0</v>
      </c>
      <c r="I325" s="21">
        <v>0</v>
      </c>
      <c r="J325" s="51">
        <v>0</v>
      </c>
      <c r="K325" s="44"/>
      <c r="L325" s="21">
        <v>0</v>
      </c>
      <c r="M325" s="51">
        <v>0</v>
      </c>
      <c r="N325" s="21">
        <v>0</v>
      </c>
      <c r="O325" s="21">
        <v>0</v>
      </c>
      <c r="P325" s="51">
        <v>0</v>
      </c>
      <c r="Q325" s="21">
        <v>0</v>
      </c>
      <c r="R325" s="21">
        <v>0</v>
      </c>
      <c r="S325" s="51">
        <v>0</v>
      </c>
      <c r="T325" s="138">
        <v>2</v>
      </c>
    </row>
    <row r="326" spans="1:20" ht="17.25" hidden="1" customHeight="1" x14ac:dyDescent="0.3">
      <c r="A326" s="19" t="s">
        <v>446</v>
      </c>
      <c r="B326" s="19" t="s">
        <v>1987</v>
      </c>
      <c r="C326" s="21">
        <v>0</v>
      </c>
      <c r="D326" s="51">
        <v>0</v>
      </c>
      <c r="E326" s="21">
        <v>0</v>
      </c>
      <c r="F326" s="21">
        <v>0</v>
      </c>
      <c r="G326" s="51">
        <v>0</v>
      </c>
      <c r="H326" s="21">
        <v>0</v>
      </c>
      <c r="I326" s="21">
        <v>0</v>
      </c>
      <c r="J326" s="51">
        <v>0</v>
      </c>
      <c r="K326" s="44"/>
      <c r="L326" s="21">
        <v>0</v>
      </c>
      <c r="M326" s="51">
        <v>0</v>
      </c>
      <c r="N326" s="21">
        <v>0</v>
      </c>
      <c r="O326" s="21">
        <v>0</v>
      </c>
      <c r="P326" s="51">
        <v>0</v>
      </c>
      <c r="Q326" s="21">
        <v>0</v>
      </c>
      <c r="R326" s="21">
        <v>0</v>
      </c>
      <c r="S326" s="51">
        <v>0</v>
      </c>
      <c r="T326" s="138">
        <v>2</v>
      </c>
    </row>
    <row r="327" spans="1:20" ht="17.25" hidden="1" customHeight="1" x14ac:dyDescent="0.3">
      <c r="A327" s="19" t="s">
        <v>447</v>
      </c>
      <c r="B327" s="19" t="s">
        <v>1988</v>
      </c>
      <c r="C327" s="21">
        <v>0</v>
      </c>
      <c r="D327" s="51">
        <v>0</v>
      </c>
      <c r="E327" s="21">
        <v>0</v>
      </c>
      <c r="F327" s="21">
        <v>0</v>
      </c>
      <c r="G327" s="51">
        <v>0</v>
      </c>
      <c r="H327" s="21">
        <v>0</v>
      </c>
      <c r="I327" s="21">
        <v>0</v>
      </c>
      <c r="J327" s="51">
        <v>0</v>
      </c>
      <c r="K327" s="44"/>
      <c r="L327" s="21">
        <v>0</v>
      </c>
      <c r="M327" s="51">
        <v>0</v>
      </c>
      <c r="N327" s="21">
        <v>0</v>
      </c>
      <c r="O327" s="21">
        <v>0</v>
      </c>
      <c r="P327" s="51">
        <v>0</v>
      </c>
      <c r="Q327" s="21">
        <v>0</v>
      </c>
      <c r="R327" s="21">
        <v>0</v>
      </c>
      <c r="S327" s="51">
        <v>0</v>
      </c>
      <c r="T327" s="138">
        <v>2</v>
      </c>
    </row>
    <row r="328" spans="1:20" ht="17.25" customHeight="1" x14ac:dyDescent="0.3">
      <c r="A328" s="19" t="s">
        <v>448</v>
      </c>
      <c r="B328" s="19" t="s">
        <v>1989</v>
      </c>
      <c r="C328" s="21">
        <v>0</v>
      </c>
      <c r="D328" s="51">
        <v>0</v>
      </c>
      <c r="E328" s="21">
        <v>0</v>
      </c>
      <c r="F328" s="21">
        <v>0</v>
      </c>
      <c r="G328" s="51">
        <v>0</v>
      </c>
      <c r="H328" s="21">
        <v>0</v>
      </c>
      <c r="I328" s="21">
        <v>0</v>
      </c>
      <c r="J328" s="51">
        <v>0</v>
      </c>
      <c r="K328" s="44"/>
      <c r="L328" s="21">
        <v>0</v>
      </c>
      <c r="M328" s="51">
        <v>0</v>
      </c>
      <c r="N328" s="21">
        <v>0</v>
      </c>
      <c r="O328" s="21">
        <v>0</v>
      </c>
      <c r="P328" s="51">
        <v>0</v>
      </c>
      <c r="Q328" s="21">
        <v>60</v>
      </c>
      <c r="R328" s="21">
        <v>60</v>
      </c>
      <c r="S328" s="51">
        <v>3.020968542654566E-3</v>
      </c>
      <c r="T328" s="138">
        <v>1</v>
      </c>
    </row>
    <row r="329" spans="1:20" ht="17.25" customHeight="1" x14ac:dyDescent="0.3">
      <c r="A329" s="19" t="s">
        <v>449</v>
      </c>
      <c r="B329" s="19" t="s">
        <v>1990</v>
      </c>
      <c r="C329" s="21">
        <v>261.02</v>
      </c>
      <c r="D329" s="51">
        <v>7.3093552578520543E-2</v>
      </c>
      <c r="E329" s="21">
        <v>312</v>
      </c>
      <c r="F329" s="21">
        <v>50.980000000000018</v>
      </c>
      <c r="G329" s="51">
        <v>7.4659009332376167E-2</v>
      </c>
      <c r="H329" s="21">
        <v>0</v>
      </c>
      <c r="I329" s="21">
        <v>-261.02</v>
      </c>
      <c r="J329" s="51">
        <v>0</v>
      </c>
      <c r="K329" s="44"/>
      <c r="L329" s="21">
        <v>2959.48</v>
      </c>
      <c r="M329" s="51">
        <v>0.11643744263169675</v>
      </c>
      <c r="N329" s="21">
        <v>2636</v>
      </c>
      <c r="O329" s="21">
        <v>-323.48</v>
      </c>
      <c r="P329" s="51">
        <v>7.9209110850686618E-2</v>
      </c>
      <c r="Q329" s="21">
        <v>1719.0500000000002</v>
      </c>
      <c r="R329" s="21">
        <v>-1240.4299999999998</v>
      </c>
      <c r="S329" s="51">
        <v>8.6553266220838865E-2</v>
      </c>
      <c r="T329" s="138">
        <v>1</v>
      </c>
    </row>
    <row r="330" spans="1:20" ht="17.25" customHeight="1" x14ac:dyDescent="0.3">
      <c r="A330" s="19" t="s">
        <v>450</v>
      </c>
      <c r="B330" s="19" t="s">
        <v>1991</v>
      </c>
      <c r="C330" s="21">
        <v>17.98</v>
      </c>
      <c r="D330" s="51">
        <v>5.0349478023208934E-3</v>
      </c>
      <c r="E330" s="21">
        <v>11</v>
      </c>
      <c r="F330" s="21">
        <v>-6.98</v>
      </c>
      <c r="G330" s="51">
        <v>2.632208662359416E-3</v>
      </c>
      <c r="H330" s="21">
        <v>0</v>
      </c>
      <c r="I330" s="21">
        <v>-17.98</v>
      </c>
      <c r="J330" s="51">
        <v>0</v>
      </c>
      <c r="K330" s="44"/>
      <c r="L330" s="21">
        <v>134.07</v>
      </c>
      <c r="M330" s="51">
        <v>5.2748347458443992E-3</v>
      </c>
      <c r="N330" s="21">
        <v>93</v>
      </c>
      <c r="O330" s="21">
        <v>-41.069999999999993</v>
      </c>
      <c r="P330" s="51">
        <v>2.7945551248535114E-3</v>
      </c>
      <c r="Q330" s="21">
        <v>106.14</v>
      </c>
      <c r="R330" s="21">
        <v>-27.929999999999993</v>
      </c>
      <c r="S330" s="51">
        <v>5.3440933519559274E-3</v>
      </c>
      <c r="T330" s="138">
        <v>1</v>
      </c>
    </row>
    <row r="331" spans="1:20" x14ac:dyDescent="0.3">
      <c r="A331" s="19" t="s">
        <v>451</v>
      </c>
      <c r="B331" s="19" t="s">
        <v>1992</v>
      </c>
      <c r="C331" s="21">
        <v>111.42</v>
      </c>
      <c r="D331" s="51">
        <v>3.1200994668219906E-2</v>
      </c>
      <c r="E331" s="21">
        <v>35</v>
      </c>
      <c r="F331" s="21">
        <v>-76.42</v>
      </c>
      <c r="G331" s="51">
        <v>8.3752093802345051E-3</v>
      </c>
      <c r="H331" s="21">
        <v>0</v>
      </c>
      <c r="I331" s="21">
        <v>-111.42</v>
      </c>
      <c r="J331" s="51">
        <v>0</v>
      </c>
      <c r="K331" s="44"/>
      <c r="L331" s="21">
        <v>700.64</v>
      </c>
      <c r="M331" s="51">
        <v>2.7565900024825986E-2</v>
      </c>
      <c r="N331" s="21">
        <v>295</v>
      </c>
      <c r="O331" s="21">
        <v>-405.64</v>
      </c>
      <c r="P331" s="51">
        <v>8.8644490519546853E-3</v>
      </c>
      <c r="Q331" s="21">
        <v>365.36000000000007</v>
      </c>
      <c r="R331" s="21">
        <v>-335.27999999999992</v>
      </c>
      <c r="S331" s="51">
        <v>1.8395684445737873E-2</v>
      </c>
      <c r="T331" s="138">
        <v>1</v>
      </c>
    </row>
    <row r="332" spans="1:20" hidden="1" x14ac:dyDescent="0.3">
      <c r="A332" s="19" t="s">
        <v>452</v>
      </c>
      <c r="B332" s="19" t="s">
        <v>1993</v>
      </c>
      <c r="C332" s="21">
        <v>0</v>
      </c>
      <c r="D332" s="51">
        <v>0</v>
      </c>
      <c r="E332" s="21">
        <v>0</v>
      </c>
      <c r="F332" s="21">
        <v>0</v>
      </c>
      <c r="G332" s="51">
        <v>0</v>
      </c>
      <c r="H332" s="21">
        <v>0</v>
      </c>
      <c r="I332" s="21">
        <v>0</v>
      </c>
      <c r="J332" s="51">
        <v>0</v>
      </c>
      <c r="K332" s="44"/>
      <c r="L332" s="21">
        <v>0</v>
      </c>
      <c r="M332" s="51">
        <v>0</v>
      </c>
      <c r="N332" s="21">
        <v>0</v>
      </c>
      <c r="O332" s="21">
        <v>0</v>
      </c>
      <c r="P332" s="51">
        <v>0</v>
      </c>
      <c r="Q332" s="21">
        <v>0</v>
      </c>
      <c r="R332" s="21">
        <v>0</v>
      </c>
      <c r="S332" s="51">
        <v>0</v>
      </c>
      <c r="T332" s="138">
        <v>2</v>
      </c>
    </row>
    <row r="333" spans="1:20" x14ac:dyDescent="0.3">
      <c r="A333" s="19" t="s">
        <v>453</v>
      </c>
      <c r="B333" s="19" t="s">
        <v>1994</v>
      </c>
      <c r="C333" s="21">
        <v>742.95</v>
      </c>
      <c r="D333" s="51">
        <v>0.20804863569156329</v>
      </c>
      <c r="E333" s="21">
        <v>957</v>
      </c>
      <c r="F333" s="21">
        <v>214.04999999999995</v>
      </c>
      <c r="G333" s="51">
        <v>0.22900215362526921</v>
      </c>
      <c r="H333" s="21">
        <v>147.26999999999998</v>
      </c>
      <c r="I333" s="21">
        <v>-595.68000000000006</v>
      </c>
      <c r="J333" s="51">
        <v>0</v>
      </c>
      <c r="K333" s="44"/>
      <c r="L333" s="21">
        <v>1218.3700000000001</v>
      </c>
      <c r="M333" s="51">
        <v>4.7935409929845914E-2</v>
      </c>
      <c r="N333" s="21">
        <v>8613</v>
      </c>
      <c r="O333" s="21">
        <v>7394.63</v>
      </c>
      <c r="P333" s="51">
        <v>0.25881186333723971</v>
      </c>
      <c r="Q333" s="21">
        <v>14415.459999999997</v>
      </c>
      <c r="R333" s="21">
        <v>13197.089999999997</v>
      </c>
      <c r="S333" s="51">
        <v>0.72581085313158633</v>
      </c>
      <c r="T333" s="138">
        <v>1</v>
      </c>
    </row>
    <row r="334" spans="1:20" x14ac:dyDescent="0.3">
      <c r="A334" s="19" t="s">
        <v>454</v>
      </c>
      <c r="B334" s="19" t="s">
        <v>1995</v>
      </c>
      <c r="C334" s="21">
        <v>73.209999999999994</v>
      </c>
      <c r="D334" s="51">
        <v>2.0501030512119718E-2</v>
      </c>
      <c r="E334" s="21">
        <v>109</v>
      </c>
      <c r="F334" s="21">
        <v>35.790000000000006</v>
      </c>
      <c r="G334" s="51">
        <v>2.6082794927016033E-2</v>
      </c>
      <c r="H334" s="21">
        <v>0</v>
      </c>
      <c r="I334" s="21">
        <v>-73.209999999999994</v>
      </c>
      <c r="J334" s="51">
        <v>0</v>
      </c>
      <c r="K334" s="44"/>
      <c r="L334" s="21">
        <v>887.98</v>
      </c>
      <c r="M334" s="51">
        <v>3.4936583557954128E-2</v>
      </c>
      <c r="N334" s="21">
        <v>921</v>
      </c>
      <c r="O334" s="21">
        <v>33.019999999999982</v>
      </c>
      <c r="P334" s="51">
        <v>2.7675110430000902E-2</v>
      </c>
      <c r="Q334" s="21">
        <v>603.9899999999999</v>
      </c>
      <c r="R334" s="21">
        <v>-283.99000000000012</v>
      </c>
      <c r="S334" s="51">
        <v>3.0410579834632183E-2</v>
      </c>
      <c r="T334" s="138">
        <v>1</v>
      </c>
    </row>
    <row r="335" spans="1:20" x14ac:dyDescent="0.3">
      <c r="A335" s="19" t="s">
        <v>455</v>
      </c>
      <c r="B335" s="19" t="s">
        <v>1996</v>
      </c>
      <c r="C335" s="21">
        <v>13.83</v>
      </c>
      <c r="D335" s="51">
        <v>3.8728213629642913E-3</v>
      </c>
      <c r="E335" s="21">
        <v>70</v>
      </c>
      <c r="F335" s="21">
        <v>56.17</v>
      </c>
      <c r="G335" s="51">
        <v>1.675041876046901E-2</v>
      </c>
      <c r="H335" s="21">
        <v>0</v>
      </c>
      <c r="I335" s="21">
        <v>-13.83</v>
      </c>
      <c r="J335" s="51">
        <v>0</v>
      </c>
      <c r="K335" s="44"/>
      <c r="L335" s="21">
        <v>316.20999999999998</v>
      </c>
      <c r="M335" s="51">
        <v>1.2440930073718636E-2</v>
      </c>
      <c r="N335" s="21">
        <v>592</v>
      </c>
      <c r="O335" s="21">
        <v>275.79000000000002</v>
      </c>
      <c r="P335" s="51">
        <v>1.778899606358364E-2</v>
      </c>
      <c r="Q335" s="21">
        <v>413.11</v>
      </c>
      <c r="R335" s="21">
        <v>96.900000000000034</v>
      </c>
      <c r="S335" s="51">
        <v>2.0799871910933795E-2</v>
      </c>
      <c r="T335" s="138">
        <v>1</v>
      </c>
    </row>
    <row r="336" spans="1:20" hidden="1" x14ac:dyDescent="0.3">
      <c r="A336" s="19" t="s">
        <v>1191</v>
      </c>
      <c r="B336" s="19" t="s">
        <v>1997</v>
      </c>
      <c r="C336" s="21">
        <v>0</v>
      </c>
      <c r="D336" s="51">
        <v>0</v>
      </c>
      <c r="E336" s="21">
        <v>0</v>
      </c>
      <c r="F336" s="21">
        <v>0</v>
      </c>
      <c r="G336" s="51">
        <v>0</v>
      </c>
      <c r="H336" s="21">
        <v>0</v>
      </c>
      <c r="I336" s="21">
        <v>0</v>
      </c>
      <c r="J336" s="51">
        <v>0</v>
      </c>
      <c r="K336" s="44"/>
      <c r="L336" s="21">
        <v>0</v>
      </c>
      <c r="M336" s="51">
        <v>0</v>
      </c>
      <c r="N336" s="21">
        <v>0</v>
      </c>
      <c r="O336" s="21">
        <v>0</v>
      </c>
      <c r="P336" s="51">
        <v>0</v>
      </c>
      <c r="Q336" s="21">
        <v>0</v>
      </c>
      <c r="R336" s="21">
        <v>0</v>
      </c>
      <c r="S336" s="51">
        <v>0</v>
      </c>
      <c r="T336" s="138">
        <v>2</v>
      </c>
    </row>
    <row r="337" spans="1:21" hidden="1" x14ac:dyDescent="0.3">
      <c r="A337" s="19" t="s">
        <v>456</v>
      </c>
      <c r="B337" s="19" t="s">
        <v>1998</v>
      </c>
      <c r="C337" s="41">
        <v>0</v>
      </c>
      <c r="D337" s="51">
        <v>0</v>
      </c>
      <c r="E337" s="41">
        <v>0</v>
      </c>
      <c r="F337" s="41">
        <v>0</v>
      </c>
      <c r="G337" s="51">
        <v>0</v>
      </c>
      <c r="H337" s="41">
        <v>0</v>
      </c>
      <c r="I337" s="41">
        <v>0</v>
      </c>
      <c r="J337" s="51">
        <v>0</v>
      </c>
      <c r="K337" s="44"/>
      <c r="L337" s="41">
        <v>0</v>
      </c>
      <c r="M337" s="51">
        <v>0</v>
      </c>
      <c r="N337" s="41">
        <v>0</v>
      </c>
      <c r="O337" s="41">
        <v>0</v>
      </c>
      <c r="P337" s="51">
        <v>0</v>
      </c>
      <c r="Q337" s="41">
        <v>0</v>
      </c>
      <c r="R337" s="41">
        <v>0</v>
      </c>
      <c r="S337" s="51">
        <v>0</v>
      </c>
      <c r="T337" s="138">
        <v>2</v>
      </c>
    </row>
    <row r="338" spans="1:21" x14ac:dyDescent="0.3">
      <c r="B338" s="19" t="s">
        <v>414</v>
      </c>
      <c r="C338" s="45">
        <v>1220.4100000000001</v>
      </c>
      <c r="D338" s="51">
        <v>0.34175198261570866</v>
      </c>
      <c r="E338" s="45">
        <v>1494</v>
      </c>
      <c r="F338" s="45">
        <v>273.58999999999992</v>
      </c>
      <c r="G338" s="51">
        <v>0.35750179468772436</v>
      </c>
      <c r="H338" s="45">
        <v>147.26999999999998</v>
      </c>
      <c r="I338" s="45">
        <v>-1073.1400000000001</v>
      </c>
      <c r="J338" s="51">
        <v>0</v>
      </c>
      <c r="K338" s="44"/>
      <c r="L338" s="45">
        <v>6216.7500000000009</v>
      </c>
      <c r="M338" s="51">
        <v>0.24459110096388587</v>
      </c>
      <c r="N338" s="45">
        <v>13150</v>
      </c>
      <c r="O338" s="45">
        <v>6933.2499999999991</v>
      </c>
      <c r="P338" s="51">
        <v>0.39514408485831903</v>
      </c>
      <c r="Q338" s="45">
        <v>17683.11</v>
      </c>
      <c r="R338" s="45">
        <v>11466.36</v>
      </c>
      <c r="S338" s="51">
        <v>0.89033531743833971</v>
      </c>
      <c r="T338" s="138">
        <v>1</v>
      </c>
    </row>
    <row r="339" spans="1:21" x14ac:dyDescent="0.3">
      <c r="B339" s="19" t="s">
        <v>457</v>
      </c>
      <c r="C339" s="21">
        <v>4905.71</v>
      </c>
      <c r="D339" s="51">
        <v>0.5199309826598173</v>
      </c>
      <c r="E339" s="21">
        <v>5523</v>
      </c>
      <c r="F339" s="21">
        <v>617.29</v>
      </c>
      <c r="G339" s="51">
        <v>0.54704833597464342</v>
      </c>
      <c r="H339" s="21">
        <v>127.26999999999998</v>
      </c>
      <c r="I339" s="21">
        <v>-4778.4399999999996</v>
      </c>
      <c r="J339" s="51">
        <v>0.15436021831412974</v>
      </c>
      <c r="K339" s="44"/>
      <c r="L339" s="21">
        <v>31182.960000000003</v>
      </c>
      <c r="M339" s="51">
        <v>0.27563722018583153</v>
      </c>
      <c r="N339" s="21">
        <v>45079</v>
      </c>
      <c r="O339" s="21">
        <v>13896.039999999997</v>
      </c>
      <c r="P339" s="51">
        <v>0.35992654397381135</v>
      </c>
      <c r="Q339" s="21">
        <v>38011.289999999994</v>
      </c>
      <c r="R339" s="21">
        <v>6828.3299999999908</v>
      </c>
      <c r="S339" s="51">
        <v>0.90628181475284209</v>
      </c>
      <c r="T339" s="138">
        <v>1</v>
      </c>
    </row>
    <row r="340" spans="1:21" x14ac:dyDescent="0.3">
      <c r="C340" s="21"/>
      <c r="D340" s="43"/>
      <c r="E340" s="21"/>
      <c r="F340" s="21"/>
      <c r="G340" s="43"/>
      <c r="H340" s="21"/>
      <c r="I340" s="21"/>
      <c r="J340" s="43"/>
      <c r="K340" s="44"/>
      <c r="L340" s="21"/>
      <c r="M340" s="43"/>
      <c r="N340" s="21"/>
      <c r="O340" s="21"/>
      <c r="P340" s="43"/>
      <c r="Q340" s="21"/>
      <c r="R340" s="21"/>
      <c r="S340" s="43"/>
      <c r="T340" s="138">
        <v>1</v>
      </c>
    </row>
    <row r="341" spans="1:21" ht="17.25" x14ac:dyDescent="0.35">
      <c r="B341" s="30" t="s">
        <v>458</v>
      </c>
      <c r="C341" s="21"/>
      <c r="D341" s="43"/>
      <c r="E341" s="21"/>
      <c r="F341" s="21"/>
      <c r="G341" s="43"/>
      <c r="H341" s="21"/>
      <c r="I341" s="21"/>
      <c r="J341" s="43"/>
      <c r="K341" s="44"/>
      <c r="L341" s="21"/>
      <c r="M341" s="43"/>
      <c r="N341" s="21"/>
      <c r="O341" s="21"/>
      <c r="P341" s="43"/>
      <c r="Q341" s="21"/>
      <c r="R341" s="21"/>
      <c r="S341" s="43"/>
      <c r="T341" s="138">
        <v>1</v>
      </c>
      <c r="U341" s="134">
        <v>0</v>
      </c>
    </row>
    <row r="342" spans="1:21" hidden="1" x14ac:dyDescent="0.3">
      <c r="A342" s="19" t="s">
        <v>459</v>
      </c>
      <c r="B342" s="19" t="s">
        <v>1999</v>
      </c>
      <c r="C342" s="21">
        <v>0</v>
      </c>
      <c r="D342" s="51">
        <v>0</v>
      </c>
      <c r="E342" s="21">
        <v>0</v>
      </c>
      <c r="F342" s="21">
        <v>0</v>
      </c>
      <c r="G342" s="51">
        <v>0</v>
      </c>
      <c r="H342" s="21">
        <v>0</v>
      </c>
      <c r="I342" s="21">
        <v>0</v>
      </c>
      <c r="J342" s="51">
        <v>0</v>
      </c>
      <c r="K342" s="44"/>
      <c r="L342" s="21">
        <v>0</v>
      </c>
      <c r="M342" s="51">
        <v>0</v>
      </c>
      <c r="N342" s="21">
        <v>0</v>
      </c>
      <c r="O342" s="21">
        <v>0</v>
      </c>
      <c r="P342" s="51">
        <v>0</v>
      </c>
      <c r="Q342" s="21">
        <v>0</v>
      </c>
      <c r="R342" s="21">
        <v>0</v>
      </c>
      <c r="S342" s="51">
        <v>0</v>
      </c>
      <c r="T342" s="138">
        <v>2</v>
      </c>
    </row>
    <row r="343" spans="1:21" x14ac:dyDescent="0.3">
      <c r="A343" s="19" t="s">
        <v>460</v>
      </c>
      <c r="B343" s="19" t="s">
        <v>2000</v>
      </c>
      <c r="C343" s="21">
        <v>1512.4599999999998</v>
      </c>
      <c r="D343" s="51">
        <v>0.43926636945819952</v>
      </c>
      <c r="E343" s="21">
        <v>1680</v>
      </c>
      <c r="F343" s="21">
        <v>167.54000000000019</v>
      </c>
      <c r="G343" s="51">
        <v>0.5692985428668248</v>
      </c>
      <c r="H343" s="21">
        <v>0</v>
      </c>
      <c r="I343" s="21">
        <v>-1512.4599999999998</v>
      </c>
      <c r="J343" s="51">
        <v>0</v>
      </c>
      <c r="K343" s="44"/>
      <c r="L343" s="21">
        <v>15438.8</v>
      </c>
      <c r="M343" s="51">
        <v>0.45853772122303654</v>
      </c>
      <c r="N343" s="21">
        <v>15120</v>
      </c>
      <c r="O343" s="21">
        <v>-318.79999999999927</v>
      </c>
      <c r="P343" s="51">
        <v>0.2490651819394798</v>
      </c>
      <c r="Q343" s="21">
        <v>7303.85</v>
      </c>
      <c r="R343" s="21">
        <v>-8134.9499999999989</v>
      </c>
      <c r="S343" s="51">
        <v>0.46781945794854651</v>
      </c>
      <c r="T343" s="138">
        <v>1</v>
      </c>
    </row>
    <row r="344" spans="1:21" hidden="1" x14ac:dyDescent="0.3">
      <c r="A344" s="19" t="s">
        <v>1563</v>
      </c>
      <c r="B344" s="19" t="s">
        <v>2001</v>
      </c>
      <c r="C344" s="21">
        <v>0</v>
      </c>
      <c r="D344" s="51">
        <v>0</v>
      </c>
      <c r="E344" s="21">
        <v>0</v>
      </c>
      <c r="F344" s="21">
        <v>0</v>
      </c>
      <c r="G344" s="51">
        <v>0</v>
      </c>
      <c r="H344" s="21">
        <v>0</v>
      </c>
      <c r="I344" s="21">
        <v>0</v>
      </c>
      <c r="J344" s="51">
        <v>0</v>
      </c>
      <c r="K344" s="44"/>
      <c r="L344" s="21">
        <v>0</v>
      </c>
      <c r="M344" s="51">
        <v>0</v>
      </c>
      <c r="N344" s="21">
        <v>0</v>
      </c>
      <c r="O344" s="21">
        <v>0</v>
      </c>
      <c r="P344" s="51">
        <v>0</v>
      </c>
      <c r="Q344" s="21">
        <v>0</v>
      </c>
      <c r="R344" s="21">
        <v>0</v>
      </c>
      <c r="S344" s="51">
        <v>0</v>
      </c>
      <c r="T344" s="138">
        <v>2</v>
      </c>
    </row>
    <row r="345" spans="1:21" x14ac:dyDescent="0.3">
      <c r="A345" s="19" t="s">
        <v>461</v>
      </c>
      <c r="B345" s="19" t="s">
        <v>2002</v>
      </c>
      <c r="C345" s="21">
        <v>0</v>
      </c>
      <c r="D345" s="51">
        <v>0</v>
      </c>
      <c r="E345" s="21">
        <v>0</v>
      </c>
      <c r="F345" s="21">
        <v>0</v>
      </c>
      <c r="G345" s="51">
        <v>0</v>
      </c>
      <c r="H345" s="21">
        <v>0</v>
      </c>
      <c r="I345" s="21">
        <v>0</v>
      </c>
      <c r="J345" s="51">
        <v>0</v>
      </c>
      <c r="K345" s="44"/>
      <c r="L345" s="21">
        <v>0</v>
      </c>
      <c r="M345" s="51">
        <v>0</v>
      </c>
      <c r="N345" s="21">
        <v>0</v>
      </c>
      <c r="O345" s="21">
        <v>0</v>
      </c>
      <c r="P345" s="51">
        <v>0</v>
      </c>
      <c r="Q345" s="21">
        <v>379.53</v>
      </c>
      <c r="R345" s="21">
        <v>379.53</v>
      </c>
      <c r="S345" s="51">
        <v>2.4309305212348531E-2</v>
      </c>
      <c r="T345" s="138">
        <v>1</v>
      </c>
    </row>
    <row r="346" spans="1:21" hidden="1" x14ac:dyDescent="0.3">
      <c r="A346" s="19" t="s">
        <v>462</v>
      </c>
      <c r="B346" s="19" t="s">
        <v>2003</v>
      </c>
      <c r="C346" s="21">
        <v>0</v>
      </c>
      <c r="D346" s="51">
        <v>0</v>
      </c>
      <c r="E346" s="21">
        <v>0</v>
      </c>
      <c r="F346" s="21">
        <v>0</v>
      </c>
      <c r="G346" s="51">
        <v>0</v>
      </c>
      <c r="H346" s="21">
        <v>0</v>
      </c>
      <c r="I346" s="21">
        <v>0</v>
      </c>
      <c r="J346" s="51">
        <v>0</v>
      </c>
      <c r="K346" s="44"/>
      <c r="L346" s="21">
        <v>0</v>
      </c>
      <c r="M346" s="51">
        <v>0</v>
      </c>
      <c r="N346" s="21">
        <v>0</v>
      </c>
      <c r="O346" s="21">
        <v>0</v>
      </c>
      <c r="P346" s="51">
        <v>0</v>
      </c>
      <c r="Q346" s="21">
        <v>0</v>
      </c>
      <c r="R346" s="21">
        <v>0</v>
      </c>
      <c r="S346" s="51">
        <v>0</v>
      </c>
      <c r="T346" s="138">
        <v>2</v>
      </c>
    </row>
    <row r="347" spans="1:21" hidden="1" x14ac:dyDescent="0.3">
      <c r="A347" s="19" t="s">
        <v>463</v>
      </c>
      <c r="B347" s="19" t="s">
        <v>2004</v>
      </c>
      <c r="C347" s="21">
        <v>0</v>
      </c>
      <c r="D347" s="51">
        <v>0</v>
      </c>
      <c r="E347" s="21">
        <v>0</v>
      </c>
      <c r="F347" s="21">
        <v>0</v>
      </c>
      <c r="G347" s="51">
        <v>0</v>
      </c>
      <c r="H347" s="21">
        <v>0</v>
      </c>
      <c r="I347" s="21">
        <v>0</v>
      </c>
      <c r="J347" s="51">
        <v>0</v>
      </c>
      <c r="K347" s="44"/>
      <c r="L347" s="21">
        <v>0</v>
      </c>
      <c r="M347" s="51">
        <v>0</v>
      </c>
      <c r="N347" s="21">
        <v>0</v>
      </c>
      <c r="O347" s="21">
        <v>0</v>
      </c>
      <c r="P347" s="51">
        <v>0</v>
      </c>
      <c r="Q347" s="21">
        <v>0</v>
      </c>
      <c r="R347" s="21">
        <v>0</v>
      </c>
      <c r="S347" s="51">
        <v>0</v>
      </c>
      <c r="T347" s="138">
        <v>2</v>
      </c>
    </row>
    <row r="348" spans="1:21" hidden="1" x14ac:dyDescent="0.3">
      <c r="A348" s="19" t="s">
        <v>464</v>
      </c>
      <c r="B348" s="19" t="s">
        <v>2005</v>
      </c>
      <c r="C348" s="21">
        <v>0</v>
      </c>
      <c r="D348" s="51">
        <v>0</v>
      </c>
      <c r="E348" s="21">
        <v>0</v>
      </c>
      <c r="F348" s="21">
        <v>0</v>
      </c>
      <c r="G348" s="51">
        <v>0</v>
      </c>
      <c r="H348" s="21">
        <v>0</v>
      </c>
      <c r="I348" s="21">
        <v>0</v>
      </c>
      <c r="J348" s="51">
        <v>0</v>
      </c>
      <c r="K348" s="44"/>
      <c r="L348" s="21">
        <v>0</v>
      </c>
      <c r="M348" s="51">
        <v>0</v>
      </c>
      <c r="N348" s="21">
        <v>0</v>
      </c>
      <c r="O348" s="21">
        <v>0</v>
      </c>
      <c r="P348" s="51">
        <v>0</v>
      </c>
      <c r="Q348" s="21">
        <v>0</v>
      </c>
      <c r="R348" s="21">
        <v>0</v>
      </c>
      <c r="S348" s="51">
        <v>0</v>
      </c>
      <c r="T348" s="138">
        <v>2</v>
      </c>
    </row>
    <row r="349" spans="1:21" hidden="1" x14ac:dyDescent="0.3">
      <c r="A349" s="19" t="s">
        <v>1564</v>
      </c>
      <c r="B349" s="19" t="s">
        <v>2006</v>
      </c>
      <c r="C349" s="21">
        <v>0</v>
      </c>
      <c r="D349" s="51">
        <v>0</v>
      </c>
      <c r="E349" s="21">
        <v>0</v>
      </c>
      <c r="F349" s="21">
        <v>0</v>
      </c>
      <c r="G349" s="51">
        <v>0</v>
      </c>
      <c r="H349" s="21">
        <v>0</v>
      </c>
      <c r="I349" s="21">
        <v>0</v>
      </c>
      <c r="J349" s="51">
        <v>0</v>
      </c>
      <c r="K349" s="44"/>
      <c r="L349" s="21">
        <v>0</v>
      </c>
      <c r="M349" s="51">
        <v>0</v>
      </c>
      <c r="N349" s="21">
        <v>0</v>
      </c>
      <c r="O349" s="21">
        <v>0</v>
      </c>
      <c r="P349" s="51">
        <v>0</v>
      </c>
      <c r="Q349" s="21">
        <v>0</v>
      </c>
      <c r="R349" s="21">
        <v>0</v>
      </c>
      <c r="S349" s="51">
        <v>0</v>
      </c>
      <c r="T349" s="138">
        <v>2</v>
      </c>
    </row>
    <row r="350" spans="1:21" hidden="1" x14ac:dyDescent="0.3">
      <c r="A350" s="19" t="s">
        <v>1272</v>
      </c>
      <c r="B350" s="19" t="s">
        <v>2007</v>
      </c>
      <c r="C350" s="21">
        <v>0</v>
      </c>
      <c r="D350" s="51">
        <v>0</v>
      </c>
      <c r="E350" s="21">
        <v>0</v>
      </c>
      <c r="F350" s="21">
        <v>0</v>
      </c>
      <c r="G350" s="51">
        <v>0</v>
      </c>
      <c r="H350" s="21">
        <v>0</v>
      </c>
      <c r="I350" s="21">
        <v>0</v>
      </c>
      <c r="J350" s="51">
        <v>0</v>
      </c>
      <c r="K350" s="44"/>
      <c r="L350" s="21">
        <v>0</v>
      </c>
      <c r="M350" s="51">
        <v>0</v>
      </c>
      <c r="N350" s="21">
        <v>0</v>
      </c>
      <c r="O350" s="21">
        <v>0</v>
      </c>
      <c r="P350" s="51">
        <v>0</v>
      </c>
      <c r="Q350" s="21">
        <v>0</v>
      </c>
      <c r="R350" s="21">
        <v>0</v>
      </c>
      <c r="S350" s="51">
        <v>0</v>
      </c>
      <c r="T350" s="138">
        <v>2</v>
      </c>
    </row>
    <row r="351" spans="1:21" hidden="1" x14ac:dyDescent="0.3">
      <c r="A351" s="19" t="s">
        <v>1192</v>
      </c>
      <c r="B351" s="19" t="s">
        <v>2008</v>
      </c>
      <c r="C351" s="21">
        <v>0</v>
      </c>
      <c r="D351" s="51">
        <v>0</v>
      </c>
      <c r="E351" s="21">
        <v>0</v>
      </c>
      <c r="F351" s="21">
        <v>0</v>
      </c>
      <c r="G351" s="51">
        <v>0</v>
      </c>
      <c r="H351" s="21">
        <v>0</v>
      </c>
      <c r="I351" s="21">
        <v>0</v>
      </c>
      <c r="J351" s="51">
        <v>0</v>
      </c>
      <c r="K351" s="44"/>
      <c r="L351" s="21">
        <v>0</v>
      </c>
      <c r="M351" s="51">
        <v>0</v>
      </c>
      <c r="N351" s="21">
        <v>0</v>
      </c>
      <c r="O351" s="21">
        <v>0</v>
      </c>
      <c r="P351" s="51">
        <v>0</v>
      </c>
      <c r="Q351" s="21">
        <v>0</v>
      </c>
      <c r="R351" s="21">
        <v>0</v>
      </c>
      <c r="S351" s="51">
        <v>0</v>
      </c>
      <c r="T351" s="138">
        <v>2</v>
      </c>
    </row>
    <row r="352" spans="1:21" hidden="1" x14ac:dyDescent="0.3">
      <c r="A352" s="19" t="s">
        <v>465</v>
      </c>
      <c r="B352" s="19" t="s">
        <v>2009</v>
      </c>
      <c r="C352" s="41">
        <v>0</v>
      </c>
      <c r="D352" s="51">
        <v>0</v>
      </c>
      <c r="E352" s="41">
        <v>0</v>
      </c>
      <c r="F352" s="41">
        <v>0</v>
      </c>
      <c r="G352" s="51">
        <v>0</v>
      </c>
      <c r="H352" s="41">
        <v>0</v>
      </c>
      <c r="I352" s="41">
        <v>0</v>
      </c>
      <c r="J352" s="51">
        <v>0</v>
      </c>
      <c r="K352" s="44"/>
      <c r="L352" s="41">
        <v>0</v>
      </c>
      <c r="M352" s="51">
        <v>0</v>
      </c>
      <c r="N352" s="41">
        <v>0</v>
      </c>
      <c r="O352" s="41">
        <v>0</v>
      </c>
      <c r="P352" s="51">
        <v>0</v>
      </c>
      <c r="Q352" s="41">
        <v>0</v>
      </c>
      <c r="R352" s="41">
        <v>0</v>
      </c>
      <c r="S352" s="51">
        <v>0</v>
      </c>
      <c r="T352" s="138">
        <v>2</v>
      </c>
    </row>
    <row r="353" spans="1:20" x14ac:dyDescent="0.3">
      <c r="B353" s="19" t="s">
        <v>466</v>
      </c>
      <c r="C353" s="57">
        <v>1512.4599999999998</v>
      </c>
      <c r="D353" s="51">
        <v>0.43926636945819952</v>
      </c>
      <c r="E353" s="57">
        <v>1680</v>
      </c>
      <c r="F353" s="57">
        <v>167.54000000000019</v>
      </c>
      <c r="G353" s="51">
        <v>0.5692985428668248</v>
      </c>
      <c r="H353" s="57">
        <v>0</v>
      </c>
      <c r="I353" s="57">
        <v>-1512.4599999999998</v>
      </c>
      <c r="J353" s="51">
        <v>0</v>
      </c>
      <c r="K353" s="44"/>
      <c r="L353" s="57">
        <v>15438.8</v>
      </c>
      <c r="M353" s="51">
        <v>0.45853772122303654</v>
      </c>
      <c r="N353" s="57">
        <v>15120</v>
      </c>
      <c r="O353" s="57">
        <v>-318.79999999999927</v>
      </c>
      <c r="P353" s="51">
        <v>0.2490651819394798</v>
      </c>
      <c r="Q353" s="57">
        <v>7683.38</v>
      </c>
      <c r="R353" s="57">
        <v>-7755.4199999999992</v>
      </c>
      <c r="S353" s="51">
        <v>0.49212876316089499</v>
      </c>
      <c r="T353" s="138">
        <v>1</v>
      </c>
    </row>
    <row r="354" spans="1:20" x14ac:dyDescent="0.3">
      <c r="B354" s="19" t="s">
        <v>312</v>
      </c>
      <c r="C354" s="47"/>
      <c r="D354" s="43"/>
      <c r="E354" s="47"/>
      <c r="F354" s="47"/>
      <c r="G354" s="43"/>
      <c r="H354" s="47"/>
      <c r="I354" s="47"/>
      <c r="J354" s="43"/>
      <c r="K354" s="44"/>
      <c r="L354" s="47"/>
      <c r="M354" s="43"/>
      <c r="N354" s="47"/>
      <c r="O354" s="47"/>
      <c r="P354" s="43"/>
      <c r="Q354" s="47"/>
      <c r="R354" s="47"/>
      <c r="S354" s="43"/>
      <c r="T354" s="138">
        <v>1</v>
      </c>
    </row>
    <row r="355" spans="1:20" x14ac:dyDescent="0.3">
      <c r="A355" s="19" t="s">
        <v>467</v>
      </c>
      <c r="B355" s="19" t="s">
        <v>2010</v>
      </c>
      <c r="C355" s="21">
        <v>0</v>
      </c>
      <c r="D355" s="51">
        <v>0</v>
      </c>
      <c r="E355" s="21">
        <v>50</v>
      </c>
      <c r="F355" s="21">
        <v>50</v>
      </c>
      <c r="G355" s="51">
        <v>1.6943409013893594E-2</v>
      </c>
      <c r="H355" s="21">
        <v>0</v>
      </c>
      <c r="I355" s="21">
        <v>0</v>
      </c>
      <c r="J355" s="51">
        <v>0</v>
      </c>
      <c r="K355" s="44"/>
      <c r="L355" s="21">
        <v>557.07000000000016</v>
      </c>
      <c r="M355" s="51">
        <v>1.6545172446156244E-2</v>
      </c>
      <c r="N355" s="21">
        <v>450</v>
      </c>
      <c r="O355" s="21">
        <v>-107.07000000000016</v>
      </c>
      <c r="P355" s="51">
        <v>7.41265422438928E-3</v>
      </c>
      <c r="Q355" s="21">
        <v>258.09000000000003</v>
      </c>
      <c r="R355" s="21">
        <v>-298.98000000000013</v>
      </c>
      <c r="S355" s="51">
        <v>1.6530942434735157E-2</v>
      </c>
      <c r="T355" s="138">
        <v>1</v>
      </c>
    </row>
    <row r="356" spans="1:20" x14ac:dyDescent="0.3">
      <c r="A356" s="19" t="s">
        <v>468</v>
      </c>
      <c r="B356" s="19" t="s">
        <v>2011</v>
      </c>
      <c r="C356" s="21">
        <v>96</v>
      </c>
      <c r="D356" s="51">
        <v>2.7881445769135819E-2</v>
      </c>
      <c r="E356" s="21">
        <v>79</v>
      </c>
      <c r="F356" s="21">
        <v>-17</v>
      </c>
      <c r="G356" s="51">
        <v>2.6770586241951881E-2</v>
      </c>
      <c r="H356" s="21">
        <v>0</v>
      </c>
      <c r="I356" s="21">
        <v>-96</v>
      </c>
      <c r="J356" s="51">
        <v>0</v>
      </c>
      <c r="K356" s="44"/>
      <c r="L356" s="21">
        <v>192</v>
      </c>
      <c r="M356" s="51">
        <v>5.7024666732403435E-3</v>
      </c>
      <c r="N356" s="21">
        <v>401</v>
      </c>
      <c r="O356" s="21">
        <v>209</v>
      </c>
      <c r="P356" s="51">
        <v>6.6054985421780026E-3</v>
      </c>
      <c r="Q356" s="21">
        <v>369.4</v>
      </c>
      <c r="R356" s="21">
        <v>177.39999999999998</v>
      </c>
      <c r="S356" s="51">
        <v>2.3660467803445176E-2</v>
      </c>
      <c r="T356" s="138">
        <v>1</v>
      </c>
    </row>
    <row r="357" spans="1:20" x14ac:dyDescent="0.3">
      <c r="A357" s="19" t="s">
        <v>469</v>
      </c>
      <c r="B357" s="19" t="s">
        <v>2012</v>
      </c>
      <c r="C357" s="41">
        <v>0</v>
      </c>
      <c r="D357" s="51">
        <v>0</v>
      </c>
      <c r="E357" s="41">
        <v>49</v>
      </c>
      <c r="F357" s="41">
        <v>49</v>
      </c>
      <c r="G357" s="51">
        <v>1.6604540833615723E-2</v>
      </c>
      <c r="H357" s="41">
        <v>0</v>
      </c>
      <c r="I357" s="41">
        <v>0</v>
      </c>
      <c r="J357" s="51">
        <v>0</v>
      </c>
      <c r="K357" s="44"/>
      <c r="L357" s="41">
        <v>0</v>
      </c>
      <c r="M357" s="51">
        <v>0</v>
      </c>
      <c r="N357" s="41">
        <v>441</v>
      </c>
      <c r="O357" s="41">
        <v>441</v>
      </c>
      <c r="P357" s="51">
        <v>7.2644011399014942E-3</v>
      </c>
      <c r="Q357" s="41">
        <v>184.7</v>
      </c>
      <c r="R357" s="41">
        <v>184.7</v>
      </c>
      <c r="S357" s="51">
        <v>1.1830233901722588E-2</v>
      </c>
      <c r="T357" s="138">
        <v>1</v>
      </c>
    </row>
    <row r="358" spans="1:20" x14ac:dyDescent="0.3">
      <c r="B358" s="19" t="s">
        <v>394</v>
      </c>
      <c r="C358" s="45">
        <v>96</v>
      </c>
      <c r="D358" s="51">
        <v>2.7881445769135819E-2</v>
      </c>
      <c r="E358" s="45">
        <v>178</v>
      </c>
      <c r="F358" s="45">
        <v>82</v>
      </c>
      <c r="G358" s="51">
        <v>6.0318536089461201E-2</v>
      </c>
      <c r="H358" s="45">
        <v>0</v>
      </c>
      <c r="I358" s="45">
        <v>-96</v>
      </c>
      <c r="J358" s="51">
        <v>0</v>
      </c>
      <c r="K358" s="44"/>
      <c r="L358" s="45">
        <v>749.07000000000016</v>
      </c>
      <c r="M358" s="51">
        <v>2.2247639119396589E-2</v>
      </c>
      <c r="N358" s="45">
        <v>1292</v>
      </c>
      <c r="O358" s="45">
        <v>542.92999999999984</v>
      </c>
      <c r="P358" s="51">
        <v>2.1282553906468778E-2</v>
      </c>
      <c r="Q358" s="45">
        <v>812.19</v>
      </c>
      <c r="R358" s="45">
        <v>63.119999999999891</v>
      </c>
      <c r="S358" s="51">
        <v>5.2021644139902921E-2</v>
      </c>
      <c r="T358" s="138">
        <v>1</v>
      </c>
    </row>
    <row r="359" spans="1:20" x14ac:dyDescent="0.3">
      <c r="B359" s="19" t="s">
        <v>470</v>
      </c>
      <c r="C359" s="21">
        <v>1608.4599999999998</v>
      </c>
      <c r="D359" s="51">
        <v>0.46714781522733534</v>
      </c>
      <c r="E359" s="21">
        <v>1858</v>
      </c>
      <c r="F359" s="21">
        <v>249.54000000000019</v>
      </c>
      <c r="G359" s="51">
        <v>0.62961707895628605</v>
      </c>
      <c r="H359" s="21">
        <v>0</v>
      </c>
      <c r="I359" s="21">
        <v>-1608.4599999999998</v>
      </c>
      <c r="J359" s="51">
        <v>0</v>
      </c>
      <c r="K359" s="44"/>
      <c r="L359" s="21">
        <v>16187.869999999999</v>
      </c>
      <c r="M359" s="51">
        <v>0.48078536034243308</v>
      </c>
      <c r="N359" s="21">
        <v>16412</v>
      </c>
      <c r="O359" s="21">
        <v>224.13000000000102</v>
      </c>
      <c r="P359" s="51">
        <v>0.27034773584594857</v>
      </c>
      <c r="Q359" s="21">
        <v>8495.57</v>
      </c>
      <c r="R359" s="21">
        <v>-7692.2999999999993</v>
      </c>
      <c r="S359" s="51">
        <v>0.54415040730079789</v>
      </c>
      <c r="T359" s="138">
        <v>1</v>
      </c>
    </row>
    <row r="360" spans="1:20" x14ac:dyDescent="0.3">
      <c r="B360" s="19" t="s">
        <v>312</v>
      </c>
      <c r="C360" s="21"/>
      <c r="D360" s="43"/>
      <c r="E360" s="21"/>
      <c r="F360" s="21"/>
      <c r="G360" s="43"/>
      <c r="H360" s="21"/>
      <c r="I360" s="21"/>
      <c r="J360" s="43"/>
      <c r="K360" s="44"/>
      <c r="L360" s="21"/>
      <c r="M360" s="43"/>
      <c r="N360" s="21"/>
      <c r="O360" s="21"/>
      <c r="P360" s="43"/>
      <c r="Q360" s="21"/>
      <c r="R360" s="21"/>
      <c r="S360" s="43"/>
      <c r="T360" s="138">
        <v>1</v>
      </c>
    </row>
    <row r="361" spans="1:20" hidden="1" x14ac:dyDescent="0.3">
      <c r="A361" s="19" t="s">
        <v>471</v>
      </c>
      <c r="B361" s="19" t="s">
        <v>2013</v>
      </c>
      <c r="C361" s="21">
        <v>0</v>
      </c>
      <c r="D361" s="51">
        <v>0</v>
      </c>
      <c r="E361" s="21">
        <v>0</v>
      </c>
      <c r="F361" s="21">
        <v>0</v>
      </c>
      <c r="G361" s="51">
        <v>0</v>
      </c>
      <c r="H361" s="21">
        <v>0</v>
      </c>
      <c r="I361" s="21">
        <v>0</v>
      </c>
      <c r="J361" s="51">
        <v>0</v>
      </c>
      <c r="K361" s="44"/>
      <c r="L361" s="21">
        <v>0</v>
      </c>
      <c r="M361" s="51">
        <v>0</v>
      </c>
      <c r="N361" s="21">
        <v>0</v>
      </c>
      <c r="O361" s="21">
        <v>0</v>
      </c>
      <c r="P361" s="51">
        <v>0</v>
      </c>
      <c r="Q361" s="21">
        <v>0</v>
      </c>
      <c r="R361" s="21">
        <v>0</v>
      </c>
      <c r="S361" s="51">
        <v>0</v>
      </c>
      <c r="T361" s="138">
        <v>2</v>
      </c>
    </row>
    <row r="362" spans="1:20" hidden="1" x14ac:dyDescent="0.3">
      <c r="A362" s="19" t="s">
        <v>472</v>
      </c>
      <c r="B362" s="19" t="s">
        <v>2014</v>
      </c>
      <c r="C362" s="21">
        <v>0</v>
      </c>
      <c r="D362" s="51">
        <v>0</v>
      </c>
      <c r="E362" s="21">
        <v>0</v>
      </c>
      <c r="F362" s="21">
        <v>0</v>
      </c>
      <c r="G362" s="51">
        <v>0</v>
      </c>
      <c r="H362" s="21">
        <v>0</v>
      </c>
      <c r="I362" s="21">
        <v>0</v>
      </c>
      <c r="J362" s="51">
        <v>0</v>
      </c>
      <c r="K362" s="44"/>
      <c r="L362" s="21">
        <v>0</v>
      </c>
      <c r="M362" s="51">
        <v>0</v>
      </c>
      <c r="N362" s="21">
        <v>0</v>
      </c>
      <c r="O362" s="21">
        <v>0</v>
      </c>
      <c r="P362" s="51">
        <v>0</v>
      </c>
      <c r="Q362" s="21">
        <v>0</v>
      </c>
      <c r="R362" s="21">
        <v>0</v>
      </c>
      <c r="S362" s="51">
        <v>0</v>
      </c>
      <c r="T362" s="138">
        <v>2</v>
      </c>
    </row>
    <row r="363" spans="1:20" hidden="1" x14ac:dyDescent="0.3">
      <c r="A363" s="19" t="s">
        <v>473</v>
      </c>
      <c r="B363" s="19" t="s">
        <v>2015</v>
      </c>
      <c r="C363" s="21">
        <v>0</v>
      </c>
      <c r="D363" s="51">
        <v>0</v>
      </c>
      <c r="E363" s="21">
        <v>0</v>
      </c>
      <c r="F363" s="21">
        <v>0</v>
      </c>
      <c r="G363" s="51">
        <v>0</v>
      </c>
      <c r="H363" s="21">
        <v>0</v>
      </c>
      <c r="I363" s="21">
        <v>0</v>
      </c>
      <c r="J363" s="51">
        <v>0</v>
      </c>
      <c r="K363" s="44"/>
      <c r="L363" s="21">
        <v>0</v>
      </c>
      <c r="M363" s="51">
        <v>0</v>
      </c>
      <c r="N363" s="21">
        <v>0</v>
      </c>
      <c r="O363" s="21">
        <v>0</v>
      </c>
      <c r="P363" s="51">
        <v>0</v>
      </c>
      <c r="Q363" s="21">
        <v>0</v>
      </c>
      <c r="R363" s="21">
        <v>0</v>
      </c>
      <c r="S363" s="51">
        <v>0</v>
      </c>
      <c r="T363" s="138">
        <v>2</v>
      </c>
    </row>
    <row r="364" spans="1:20" x14ac:dyDescent="0.3">
      <c r="A364" s="19" t="s">
        <v>474</v>
      </c>
      <c r="B364" s="19" t="s">
        <v>2016</v>
      </c>
      <c r="C364" s="21">
        <v>0</v>
      </c>
      <c r="D364" s="51">
        <v>0</v>
      </c>
      <c r="E364" s="21">
        <v>0</v>
      </c>
      <c r="F364" s="21">
        <v>0</v>
      </c>
      <c r="G364" s="51">
        <v>0</v>
      </c>
      <c r="H364" s="21">
        <v>0</v>
      </c>
      <c r="I364" s="21">
        <v>0</v>
      </c>
      <c r="J364" s="51">
        <v>0</v>
      </c>
      <c r="K364" s="44"/>
      <c r="L364" s="21">
        <v>0</v>
      </c>
      <c r="M364" s="51">
        <v>0</v>
      </c>
      <c r="N364" s="21">
        <v>0</v>
      </c>
      <c r="O364" s="21">
        <v>0</v>
      </c>
      <c r="P364" s="51">
        <v>0</v>
      </c>
      <c r="Q364" s="21">
        <v>40</v>
      </c>
      <c r="R364" s="21">
        <v>40</v>
      </c>
      <c r="S364" s="51">
        <v>4.708336226998306E-3</v>
      </c>
      <c r="T364" s="138">
        <v>1</v>
      </c>
    </row>
    <row r="365" spans="1:20" x14ac:dyDescent="0.3">
      <c r="A365" s="19" t="s">
        <v>475</v>
      </c>
      <c r="B365" s="19" t="s">
        <v>2017</v>
      </c>
      <c r="C365" s="21">
        <v>188.18</v>
      </c>
      <c r="D365" s="51">
        <v>0.11699389478134366</v>
      </c>
      <c r="E365" s="21">
        <v>249</v>
      </c>
      <c r="F365" s="21">
        <v>60.819999999999993</v>
      </c>
      <c r="G365" s="51">
        <v>0.13401506996770721</v>
      </c>
      <c r="H365" s="21">
        <v>0</v>
      </c>
      <c r="I365" s="21">
        <v>-188.18</v>
      </c>
      <c r="J365" s="51">
        <v>0</v>
      </c>
      <c r="K365" s="44"/>
      <c r="L365" s="21">
        <v>1782.29</v>
      </c>
      <c r="M365" s="51">
        <v>0.11010034056364426</v>
      </c>
      <c r="N365" s="21">
        <v>2197</v>
      </c>
      <c r="O365" s="21">
        <v>414.71000000000004</v>
      </c>
      <c r="P365" s="51">
        <v>0.13386546429441873</v>
      </c>
      <c r="Q365" s="21">
        <v>981.69999999999993</v>
      </c>
      <c r="R365" s="21">
        <v>-800.59</v>
      </c>
      <c r="S365" s="51">
        <v>0.11555434185110593</v>
      </c>
      <c r="T365" s="138">
        <v>1</v>
      </c>
    </row>
    <row r="366" spans="1:20" x14ac:dyDescent="0.3">
      <c r="A366" s="19" t="s">
        <v>476</v>
      </c>
      <c r="B366" s="19" t="s">
        <v>2018</v>
      </c>
      <c r="C366" s="21">
        <v>5.22</v>
      </c>
      <c r="D366" s="51">
        <v>3.2453402633574975E-3</v>
      </c>
      <c r="E366" s="21">
        <v>4</v>
      </c>
      <c r="F366" s="21">
        <v>-1.2199999999999998</v>
      </c>
      <c r="G366" s="51">
        <v>2.1528525296017221E-3</v>
      </c>
      <c r="H366" s="21">
        <v>0</v>
      </c>
      <c r="I366" s="21">
        <v>-5.22</v>
      </c>
      <c r="J366" s="51">
        <v>0</v>
      </c>
      <c r="K366" s="44"/>
      <c r="L366" s="21">
        <v>74.22999999999999</v>
      </c>
      <c r="M366" s="51">
        <v>4.5855322534712716E-3</v>
      </c>
      <c r="N366" s="21">
        <v>36</v>
      </c>
      <c r="O366" s="21">
        <v>-38.22999999999999</v>
      </c>
      <c r="P366" s="51">
        <v>2.1935169388252497E-3</v>
      </c>
      <c r="Q366" s="21">
        <v>77.39</v>
      </c>
      <c r="R366" s="21">
        <v>3.1600000000000108</v>
      </c>
      <c r="S366" s="51">
        <v>9.1094535151849728E-3</v>
      </c>
      <c r="T366" s="138">
        <v>1</v>
      </c>
    </row>
    <row r="367" spans="1:20" x14ac:dyDescent="0.3">
      <c r="A367" s="19" t="s">
        <v>477</v>
      </c>
      <c r="B367" s="19" t="s">
        <v>2019</v>
      </c>
      <c r="C367" s="21">
        <v>48.309999999999995</v>
      </c>
      <c r="D367" s="51">
        <v>3.0034940253410095E-2</v>
      </c>
      <c r="E367" s="21">
        <v>19</v>
      </c>
      <c r="F367" s="21">
        <v>-29.309999999999995</v>
      </c>
      <c r="G367" s="51">
        <v>1.022604951560818E-2</v>
      </c>
      <c r="H367" s="21">
        <v>0</v>
      </c>
      <c r="I367" s="21">
        <v>-48.309999999999995</v>
      </c>
      <c r="J367" s="51">
        <v>0</v>
      </c>
      <c r="K367" s="44"/>
      <c r="L367" s="21">
        <v>428.34</v>
      </c>
      <c r="M367" s="51">
        <v>2.6460553488507135E-2</v>
      </c>
      <c r="N367" s="21">
        <v>167</v>
      </c>
      <c r="O367" s="21">
        <v>-261.33999999999997</v>
      </c>
      <c r="P367" s="51">
        <v>1.0175481355106019E-2</v>
      </c>
      <c r="Q367" s="21">
        <v>223.22000000000003</v>
      </c>
      <c r="R367" s="21">
        <v>-205.11999999999995</v>
      </c>
      <c r="S367" s="51">
        <v>2.627487031476405E-2</v>
      </c>
      <c r="T367" s="138">
        <v>1</v>
      </c>
    </row>
    <row r="368" spans="1:20" hidden="1" x14ac:dyDescent="0.3">
      <c r="A368" s="19" t="s">
        <v>478</v>
      </c>
      <c r="B368" s="19" t="s">
        <v>2020</v>
      </c>
      <c r="C368" s="21">
        <v>0</v>
      </c>
      <c r="D368" s="51">
        <v>0</v>
      </c>
      <c r="E368" s="21">
        <v>0</v>
      </c>
      <c r="F368" s="21">
        <v>0</v>
      </c>
      <c r="G368" s="51">
        <v>0</v>
      </c>
      <c r="H368" s="21">
        <v>0</v>
      </c>
      <c r="I368" s="21">
        <v>0</v>
      </c>
      <c r="J368" s="51">
        <v>0</v>
      </c>
      <c r="K368" s="44"/>
      <c r="L368" s="21">
        <v>0</v>
      </c>
      <c r="M368" s="51">
        <v>0</v>
      </c>
      <c r="N368" s="21">
        <v>0</v>
      </c>
      <c r="O368" s="21">
        <v>0</v>
      </c>
      <c r="P368" s="51">
        <v>0</v>
      </c>
      <c r="Q368" s="21">
        <v>0</v>
      </c>
      <c r="R368" s="21">
        <v>0</v>
      </c>
      <c r="S368" s="51">
        <v>0</v>
      </c>
      <c r="T368" s="138">
        <v>2</v>
      </c>
    </row>
    <row r="369" spans="1:21" hidden="1" x14ac:dyDescent="0.3">
      <c r="A369" s="19" t="s">
        <v>479</v>
      </c>
      <c r="B369" s="19" t="s">
        <v>2021</v>
      </c>
      <c r="C369" s="21">
        <v>0</v>
      </c>
      <c r="D369" s="51">
        <v>0</v>
      </c>
      <c r="E369" s="21">
        <v>0</v>
      </c>
      <c r="F369" s="21">
        <v>0</v>
      </c>
      <c r="G369" s="51">
        <v>0</v>
      </c>
      <c r="H369" s="21">
        <v>0</v>
      </c>
      <c r="I369" s="21">
        <v>0</v>
      </c>
      <c r="J369" s="51">
        <v>0</v>
      </c>
      <c r="K369" s="44"/>
      <c r="L369" s="21">
        <v>0</v>
      </c>
      <c r="M369" s="51">
        <v>0</v>
      </c>
      <c r="N369" s="21">
        <v>0</v>
      </c>
      <c r="O369" s="21">
        <v>0</v>
      </c>
      <c r="P369" s="51">
        <v>0</v>
      </c>
      <c r="Q369" s="21">
        <v>0</v>
      </c>
      <c r="R369" s="21">
        <v>0</v>
      </c>
      <c r="S369" s="51">
        <v>0</v>
      </c>
      <c r="T369" s="138">
        <v>2</v>
      </c>
    </row>
    <row r="370" spans="1:21" x14ac:dyDescent="0.3">
      <c r="A370" s="19" t="s">
        <v>480</v>
      </c>
      <c r="B370" s="19" t="s">
        <v>2022</v>
      </c>
      <c r="C370" s="21">
        <v>64.91</v>
      </c>
      <c r="D370" s="51">
        <v>4.0355370975964588E-2</v>
      </c>
      <c r="E370" s="21">
        <v>76</v>
      </c>
      <c r="F370" s="21">
        <v>11.090000000000003</v>
      </c>
      <c r="G370" s="51">
        <v>4.0904198062432721E-2</v>
      </c>
      <c r="H370" s="21">
        <v>0</v>
      </c>
      <c r="I370" s="21">
        <v>-64.91</v>
      </c>
      <c r="J370" s="51">
        <v>0</v>
      </c>
      <c r="K370" s="44"/>
      <c r="L370" s="21">
        <v>509.20999999999992</v>
      </c>
      <c r="M370" s="51">
        <v>3.1456269416544606E-2</v>
      </c>
      <c r="N370" s="21">
        <v>672</v>
      </c>
      <c r="O370" s="21">
        <v>162.79000000000008</v>
      </c>
      <c r="P370" s="51">
        <v>4.0945649524737997E-2</v>
      </c>
      <c r="Q370" s="21">
        <v>308.60000000000002</v>
      </c>
      <c r="R370" s="21">
        <v>-200.6099999999999</v>
      </c>
      <c r="S370" s="51">
        <v>3.6324813991291935E-2</v>
      </c>
      <c r="T370" s="138">
        <v>1</v>
      </c>
    </row>
    <row r="371" spans="1:21" x14ac:dyDescent="0.3">
      <c r="A371" s="19" t="s">
        <v>481</v>
      </c>
      <c r="B371" s="19" t="s">
        <v>2023</v>
      </c>
      <c r="C371" s="21">
        <v>34.26</v>
      </c>
      <c r="D371" s="51">
        <v>2.1299876900886562E-2</v>
      </c>
      <c r="E371" s="21">
        <v>28</v>
      </c>
      <c r="F371" s="21">
        <v>-6.259999999999998</v>
      </c>
      <c r="G371" s="51">
        <v>1.5069967707212056E-2</v>
      </c>
      <c r="H371" s="21">
        <v>0</v>
      </c>
      <c r="I371" s="21">
        <v>-34.26</v>
      </c>
      <c r="J371" s="51">
        <v>0</v>
      </c>
      <c r="K371" s="44"/>
      <c r="L371" s="21">
        <v>363.6</v>
      </c>
      <c r="M371" s="51">
        <v>2.246126266148666E-2</v>
      </c>
      <c r="N371" s="21">
        <v>248</v>
      </c>
      <c r="O371" s="21">
        <v>-115.60000000000002</v>
      </c>
      <c r="P371" s="51">
        <v>1.5110894467462832E-2</v>
      </c>
      <c r="Q371" s="21">
        <v>109.71000000000001</v>
      </c>
      <c r="R371" s="21">
        <v>-253.89000000000001</v>
      </c>
      <c r="S371" s="51">
        <v>1.2913789186599606E-2</v>
      </c>
      <c r="T371" s="138">
        <v>1</v>
      </c>
    </row>
    <row r="372" spans="1:21" hidden="1" x14ac:dyDescent="0.3">
      <c r="A372" s="19" t="s">
        <v>1193</v>
      </c>
      <c r="B372" s="19" t="s">
        <v>2024</v>
      </c>
      <c r="C372" s="21">
        <v>0</v>
      </c>
      <c r="D372" s="51">
        <v>0</v>
      </c>
      <c r="E372" s="21">
        <v>0</v>
      </c>
      <c r="F372" s="21">
        <v>0</v>
      </c>
      <c r="G372" s="51">
        <v>0</v>
      </c>
      <c r="H372" s="21">
        <v>0</v>
      </c>
      <c r="I372" s="21">
        <v>0</v>
      </c>
      <c r="J372" s="51">
        <v>0</v>
      </c>
      <c r="K372" s="44"/>
      <c r="L372" s="21">
        <v>0</v>
      </c>
      <c r="M372" s="51">
        <v>0</v>
      </c>
      <c r="N372" s="21">
        <v>0</v>
      </c>
      <c r="O372" s="21">
        <v>0</v>
      </c>
      <c r="P372" s="51">
        <v>0</v>
      </c>
      <c r="Q372" s="21">
        <v>0</v>
      </c>
      <c r="R372" s="21">
        <v>0</v>
      </c>
      <c r="S372" s="51">
        <v>0</v>
      </c>
      <c r="T372" s="138">
        <v>2</v>
      </c>
    </row>
    <row r="373" spans="1:21" hidden="1" x14ac:dyDescent="0.3">
      <c r="A373" s="19" t="s">
        <v>482</v>
      </c>
      <c r="B373" s="19" t="s">
        <v>2025</v>
      </c>
      <c r="C373" s="41">
        <v>0</v>
      </c>
      <c r="D373" s="51">
        <v>0</v>
      </c>
      <c r="E373" s="41">
        <v>0</v>
      </c>
      <c r="F373" s="41">
        <v>0</v>
      </c>
      <c r="G373" s="51">
        <v>0</v>
      </c>
      <c r="H373" s="41">
        <v>0</v>
      </c>
      <c r="I373" s="41">
        <v>0</v>
      </c>
      <c r="J373" s="51">
        <v>0</v>
      </c>
      <c r="K373" s="44"/>
      <c r="L373" s="41">
        <v>0</v>
      </c>
      <c r="M373" s="51">
        <v>0</v>
      </c>
      <c r="N373" s="41">
        <v>0</v>
      </c>
      <c r="O373" s="41">
        <v>0</v>
      </c>
      <c r="P373" s="51">
        <v>0</v>
      </c>
      <c r="Q373" s="41">
        <v>0</v>
      </c>
      <c r="R373" s="41">
        <v>0</v>
      </c>
      <c r="S373" s="51">
        <v>0</v>
      </c>
      <c r="T373" s="138">
        <v>2</v>
      </c>
    </row>
    <row r="374" spans="1:21" x14ac:dyDescent="0.3">
      <c r="B374" s="19" t="s">
        <v>414</v>
      </c>
      <c r="C374" s="45">
        <v>340.88</v>
      </c>
      <c r="D374" s="51">
        <v>0.21192942317496241</v>
      </c>
      <c r="E374" s="45">
        <v>376</v>
      </c>
      <c r="F374" s="45">
        <v>35.120000000000005</v>
      </c>
      <c r="G374" s="51">
        <v>0.20236813778256191</v>
      </c>
      <c r="H374" s="45">
        <v>0</v>
      </c>
      <c r="I374" s="45">
        <v>-340.88</v>
      </c>
      <c r="J374" s="51">
        <v>0</v>
      </c>
      <c r="K374" s="44"/>
      <c r="L374" s="45">
        <v>3157.67</v>
      </c>
      <c r="M374" s="51">
        <v>0.19506395838365395</v>
      </c>
      <c r="N374" s="45">
        <v>3320</v>
      </c>
      <c r="O374" s="45">
        <v>162.32999999999993</v>
      </c>
      <c r="P374" s="51">
        <v>0.20229100658055083</v>
      </c>
      <c r="Q374" s="45">
        <v>1740.62</v>
      </c>
      <c r="R374" s="45">
        <v>-1417.0500000000002</v>
      </c>
      <c r="S374" s="51">
        <v>0.20488560508594478</v>
      </c>
      <c r="T374" s="138">
        <v>1</v>
      </c>
    </row>
    <row r="375" spans="1:21" x14ac:dyDescent="0.3">
      <c r="B375" s="19" t="s">
        <v>416</v>
      </c>
      <c r="C375" s="21">
        <v>1949.3399999999997</v>
      </c>
      <c r="D375" s="51">
        <v>0.56615018224590841</v>
      </c>
      <c r="E375" s="21">
        <v>2234</v>
      </c>
      <c r="F375" s="21">
        <v>284.66000000000031</v>
      </c>
      <c r="G375" s="51">
        <v>0.7570315147407658</v>
      </c>
      <c r="H375" s="21">
        <v>0</v>
      </c>
      <c r="I375" s="21">
        <v>-1949.3399999999997</v>
      </c>
      <c r="J375" s="51">
        <v>0</v>
      </c>
      <c r="K375" s="44"/>
      <c r="L375" s="21">
        <v>19345.54</v>
      </c>
      <c r="M375" s="51">
        <v>0.57456925586373964</v>
      </c>
      <c r="N375" s="21">
        <v>19732</v>
      </c>
      <c r="O375" s="21">
        <v>386.45999999999913</v>
      </c>
      <c r="P375" s="51">
        <v>0.32503665145699839</v>
      </c>
      <c r="Q375" s="21">
        <v>10236.189999999999</v>
      </c>
      <c r="R375" s="21">
        <v>-9109.3500000000022</v>
      </c>
      <c r="S375" s="51">
        <v>0.65563899275838511</v>
      </c>
      <c r="T375" s="138">
        <v>1</v>
      </c>
    </row>
    <row r="376" spans="1:21" x14ac:dyDescent="0.3">
      <c r="C376" s="21"/>
      <c r="D376" s="51"/>
      <c r="E376" s="21"/>
      <c r="F376" s="21"/>
      <c r="G376" s="51"/>
      <c r="H376" s="21"/>
      <c r="I376" s="21"/>
      <c r="J376" s="51"/>
      <c r="K376" s="44"/>
      <c r="L376" s="21"/>
      <c r="M376" s="51"/>
      <c r="N376" s="21"/>
      <c r="O376" s="21"/>
      <c r="P376" s="51"/>
      <c r="Q376" s="21"/>
      <c r="R376" s="21"/>
      <c r="S376" s="51"/>
      <c r="T376" s="138">
        <v>1</v>
      </c>
    </row>
    <row r="377" spans="1:21" ht="17.25" hidden="1" x14ac:dyDescent="0.35">
      <c r="B377" s="30" t="s">
        <v>483</v>
      </c>
      <c r="C377" s="21"/>
      <c r="D377" s="43"/>
      <c r="E377" s="21"/>
      <c r="F377" s="21"/>
      <c r="G377" s="43"/>
      <c r="H377" s="21"/>
      <c r="I377" s="21"/>
      <c r="J377" s="43"/>
      <c r="K377" s="44"/>
      <c r="L377" s="21"/>
      <c r="M377" s="43"/>
      <c r="N377" s="21"/>
      <c r="O377" s="21"/>
      <c r="P377" s="43"/>
      <c r="Q377" s="21"/>
      <c r="R377" s="21"/>
      <c r="S377" s="43"/>
      <c r="T377" s="138">
        <v>2</v>
      </c>
      <c r="U377" s="134">
        <v>0</v>
      </c>
    </row>
    <row r="378" spans="1:21" hidden="1" x14ac:dyDescent="0.3">
      <c r="A378" s="19" t="s">
        <v>484</v>
      </c>
      <c r="B378" s="19" t="s">
        <v>2026</v>
      </c>
      <c r="C378" s="41">
        <v>0</v>
      </c>
      <c r="D378" s="51">
        <v>0</v>
      </c>
      <c r="E378" s="41">
        <v>0</v>
      </c>
      <c r="F378" s="41">
        <v>0</v>
      </c>
      <c r="G378" s="51" t="s">
        <v>2230</v>
      </c>
      <c r="H378" s="41">
        <v>0</v>
      </c>
      <c r="I378" s="41">
        <v>0</v>
      </c>
      <c r="J378" s="51" t="s">
        <v>2230</v>
      </c>
      <c r="K378" s="44"/>
      <c r="L378" s="41">
        <v>0</v>
      </c>
      <c r="M378" s="51">
        <v>0</v>
      </c>
      <c r="N378" s="41">
        <v>0</v>
      </c>
      <c r="O378" s="41">
        <v>0</v>
      </c>
      <c r="P378" s="51" t="s">
        <v>2230</v>
      </c>
      <c r="Q378" s="41">
        <v>0</v>
      </c>
      <c r="R378" s="41">
        <v>0</v>
      </c>
      <c r="S378" s="51" t="s">
        <v>2230</v>
      </c>
      <c r="T378" s="138">
        <v>2</v>
      </c>
    </row>
    <row r="379" spans="1:21" hidden="1" x14ac:dyDescent="0.3">
      <c r="B379" s="19" t="s">
        <v>485</v>
      </c>
      <c r="C379" s="21">
        <v>0</v>
      </c>
      <c r="D379" s="51">
        <v>0</v>
      </c>
      <c r="E379" s="21">
        <v>0</v>
      </c>
      <c r="F379" s="21">
        <v>0</v>
      </c>
      <c r="G379" s="51" t="s">
        <v>2230</v>
      </c>
      <c r="H379" s="21">
        <v>0</v>
      </c>
      <c r="I379" s="21">
        <v>0</v>
      </c>
      <c r="J379" s="51" t="s">
        <v>2230</v>
      </c>
      <c r="K379" s="44"/>
      <c r="L379" s="21">
        <v>0</v>
      </c>
      <c r="M379" s="51">
        <v>0</v>
      </c>
      <c r="N379" s="21">
        <v>0</v>
      </c>
      <c r="O379" s="21">
        <v>0</v>
      </c>
      <c r="P379" s="51" t="s">
        <v>2230</v>
      </c>
      <c r="Q379" s="21">
        <v>0</v>
      </c>
      <c r="R379" s="21">
        <v>0</v>
      </c>
      <c r="S379" s="51" t="s">
        <v>2230</v>
      </c>
      <c r="T379" s="138">
        <v>2</v>
      </c>
    </row>
    <row r="380" spans="1:21" hidden="1" x14ac:dyDescent="0.3">
      <c r="B380" s="19" t="s">
        <v>312</v>
      </c>
      <c r="C380" s="21"/>
      <c r="D380" s="43"/>
      <c r="E380" s="21"/>
      <c r="F380" s="21"/>
      <c r="G380" s="43"/>
      <c r="H380" s="21"/>
      <c r="I380" s="21"/>
      <c r="J380" s="43"/>
      <c r="K380" s="44"/>
      <c r="L380" s="21"/>
      <c r="M380" s="43"/>
      <c r="N380" s="21"/>
      <c r="O380" s="21"/>
      <c r="P380" s="43"/>
      <c r="Q380" s="21"/>
      <c r="R380" s="21"/>
      <c r="S380" s="43"/>
      <c r="T380" s="138">
        <v>2</v>
      </c>
    </row>
    <row r="381" spans="1:21" hidden="1" x14ac:dyDescent="0.3">
      <c r="A381" s="19" t="s">
        <v>486</v>
      </c>
      <c r="B381" s="19" t="s">
        <v>2027</v>
      </c>
      <c r="C381" s="21">
        <v>0</v>
      </c>
      <c r="D381" s="51">
        <v>0</v>
      </c>
      <c r="E381" s="21">
        <v>0</v>
      </c>
      <c r="F381" s="21">
        <v>0</v>
      </c>
      <c r="G381" s="51" t="s">
        <v>2230</v>
      </c>
      <c r="H381" s="21">
        <v>0</v>
      </c>
      <c r="I381" s="21">
        <v>0</v>
      </c>
      <c r="J381" s="51" t="s">
        <v>2230</v>
      </c>
      <c r="K381" s="44"/>
      <c r="L381" s="21">
        <v>0</v>
      </c>
      <c r="M381" s="51">
        <v>0</v>
      </c>
      <c r="N381" s="21">
        <v>0</v>
      </c>
      <c r="O381" s="21">
        <v>0</v>
      </c>
      <c r="P381" s="51" t="s">
        <v>2230</v>
      </c>
      <c r="Q381" s="21">
        <v>0</v>
      </c>
      <c r="R381" s="21">
        <v>0</v>
      </c>
      <c r="S381" s="51" t="s">
        <v>2230</v>
      </c>
      <c r="T381" s="138">
        <v>2</v>
      </c>
    </row>
    <row r="382" spans="1:21" hidden="1" x14ac:dyDescent="0.3">
      <c r="A382" s="19" t="s">
        <v>487</v>
      </c>
      <c r="B382" s="19" t="s">
        <v>2028</v>
      </c>
      <c r="C382" s="21">
        <v>0</v>
      </c>
      <c r="D382" s="51">
        <v>0</v>
      </c>
      <c r="E382" s="21">
        <v>0</v>
      </c>
      <c r="F382" s="21">
        <v>0</v>
      </c>
      <c r="G382" s="51" t="s">
        <v>2230</v>
      </c>
      <c r="H382" s="21">
        <v>0</v>
      </c>
      <c r="I382" s="21">
        <v>0</v>
      </c>
      <c r="J382" s="51" t="s">
        <v>2230</v>
      </c>
      <c r="K382" s="44"/>
      <c r="L382" s="21">
        <v>0</v>
      </c>
      <c r="M382" s="51">
        <v>0</v>
      </c>
      <c r="N382" s="21">
        <v>0</v>
      </c>
      <c r="O382" s="21">
        <v>0</v>
      </c>
      <c r="P382" s="51" t="s">
        <v>2230</v>
      </c>
      <c r="Q382" s="21">
        <v>0</v>
      </c>
      <c r="R382" s="21">
        <v>0</v>
      </c>
      <c r="S382" s="51" t="s">
        <v>2230</v>
      </c>
      <c r="T382" s="138">
        <v>2</v>
      </c>
    </row>
    <row r="383" spans="1:21" hidden="1" x14ac:dyDescent="0.3">
      <c r="A383" s="19" t="s">
        <v>488</v>
      </c>
      <c r="B383" s="19" t="s">
        <v>2029</v>
      </c>
      <c r="C383" s="41">
        <v>0</v>
      </c>
      <c r="D383" s="51">
        <v>0</v>
      </c>
      <c r="E383" s="41">
        <v>0</v>
      </c>
      <c r="F383" s="41">
        <v>0</v>
      </c>
      <c r="G383" s="51" t="s">
        <v>2230</v>
      </c>
      <c r="H383" s="41">
        <v>0</v>
      </c>
      <c r="I383" s="41">
        <v>0</v>
      </c>
      <c r="J383" s="51" t="s">
        <v>2230</v>
      </c>
      <c r="K383" s="44"/>
      <c r="L383" s="41">
        <v>0</v>
      </c>
      <c r="M383" s="51">
        <v>0</v>
      </c>
      <c r="N383" s="41">
        <v>0</v>
      </c>
      <c r="O383" s="41">
        <v>0</v>
      </c>
      <c r="P383" s="51" t="s">
        <v>2230</v>
      </c>
      <c r="Q383" s="41">
        <v>0</v>
      </c>
      <c r="R383" s="41">
        <v>0</v>
      </c>
      <c r="S383" s="51" t="s">
        <v>2230</v>
      </c>
      <c r="T383" s="138">
        <v>2</v>
      </c>
    </row>
    <row r="384" spans="1:21" hidden="1" x14ac:dyDescent="0.3">
      <c r="B384" s="19" t="s">
        <v>394</v>
      </c>
      <c r="C384" s="41">
        <v>0</v>
      </c>
      <c r="D384" s="51">
        <v>0</v>
      </c>
      <c r="E384" s="41">
        <v>0</v>
      </c>
      <c r="F384" s="41">
        <v>0</v>
      </c>
      <c r="G384" s="51" t="s">
        <v>2230</v>
      </c>
      <c r="H384" s="41">
        <v>0</v>
      </c>
      <c r="I384" s="41">
        <v>0</v>
      </c>
      <c r="J384" s="51" t="s">
        <v>2230</v>
      </c>
      <c r="K384" s="44"/>
      <c r="L384" s="41">
        <v>0</v>
      </c>
      <c r="M384" s="51">
        <v>0</v>
      </c>
      <c r="N384" s="41">
        <v>0</v>
      </c>
      <c r="O384" s="41">
        <v>0</v>
      </c>
      <c r="P384" s="51" t="s">
        <v>2230</v>
      </c>
      <c r="Q384" s="41">
        <v>0</v>
      </c>
      <c r="R384" s="41">
        <v>0</v>
      </c>
      <c r="S384" s="51" t="s">
        <v>2230</v>
      </c>
      <c r="T384" s="138">
        <v>2</v>
      </c>
    </row>
    <row r="385" spans="1:20" hidden="1" x14ac:dyDescent="0.3">
      <c r="B385" s="19" t="s">
        <v>489</v>
      </c>
      <c r="C385" s="21">
        <v>0</v>
      </c>
      <c r="D385" s="51">
        <v>0</v>
      </c>
      <c r="E385" s="21">
        <v>0</v>
      </c>
      <c r="F385" s="21">
        <v>0</v>
      </c>
      <c r="G385" s="51" t="s">
        <v>2230</v>
      </c>
      <c r="H385" s="21">
        <v>0</v>
      </c>
      <c r="I385" s="21">
        <v>0</v>
      </c>
      <c r="J385" s="51" t="s">
        <v>2230</v>
      </c>
      <c r="K385" s="44"/>
      <c r="L385" s="21">
        <v>0</v>
      </c>
      <c r="M385" s="51">
        <v>0</v>
      </c>
      <c r="N385" s="21">
        <v>0</v>
      </c>
      <c r="O385" s="21">
        <v>0</v>
      </c>
      <c r="P385" s="51" t="s">
        <v>2230</v>
      </c>
      <c r="Q385" s="21">
        <v>0</v>
      </c>
      <c r="R385" s="21">
        <v>0</v>
      </c>
      <c r="S385" s="51" t="s">
        <v>2230</v>
      </c>
      <c r="T385" s="138">
        <v>2</v>
      </c>
    </row>
    <row r="386" spans="1:20" hidden="1" x14ac:dyDescent="0.3">
      <c r="B386" s="19" t="s">
        <v>312</v>
      </c>
      <c r="C386" s="21"/>
      <c r="D386" s="43"/>
      <c r="E386" s="21"/>
      <c r="F386" s="21"/>
      <c r="G386" s="43"/>
      <c r="H386" s="21"/>
      <c r="I386" s="21"/>
      <c r="J386" s="43"/>
      <c r="K386" s="44"/>
      <c r="L386" s="21"/>
      <c r="M386" s="43"/>
      <c r="N386" s="21"/>
      <c r="O386" s="21"/>
      <c r="P386" s="43"/>
      <c r="Q386" s="21"/>
      <c r="R386" s="21"/>
      <c r="S386" s="43"/>
      <c r="T386" s="138">
        <v>2</v>
      </c>
    </row>
    <row r="387" spans="1:20" hidden="1" x14ac:dyDescent="0.3">
      <c r="A387" s="19" t="s">
        <v>490</v>
      </c>
      <c r="B387" s="19" t="s">
        <v>2030</v>
      </c>
      <c r="C387" s="21">
        <v>0</v>
      </c>
      <c r="D387" s="51">
        <v>0</v>
      </c>
      <c r="E387" s="21">
        <v>0</v>
      </c>
      <c r="F387" s="21">
        <v>0</v>
      </c>
      <c r="G387" s="51" t="s">
        <v>2230</v>
      </c>
      <c r="H387" s="21">
        <v>0</v>
      </c>
      <c r="I387" s="21">
        <v>0</v>
      </c>
      <c r="J387" s="51" t="s">
        <v>2230</v>
      </c>
      <c r="K387" s="44"/>
      <c r="L387" s="21">
        <v>0</v>
      </c>
      <c r="M387" s="51">
        <v>0</v>
      </c>
      <c r="N387" s="21">
        <v>0</v>
      </c>
      <c r="O387" s="21">
        <v>0</v>
      </c>
      <c r="P387" s="51" t="s">
        <v>2230</v>
      </c>
      <c r="Q387" s="21">
        <v>0</v>
      </c>
      <c r="R387" s="21">
        <v>0</v>
      </c>
      <c r="S387" s="51" t="s">
        <v>2230</v>
      </c>
      <c r="T387" s="138">
        <v>2</v>
      </c>
    </row>
    <row r="388" spans="1:20" hidden="1" x14ac:dyDescent="0.3">
      <c r="A388" s="19" t="s">
        <v>491</v>
      </c>
      <c r="B388" s="19" t="s">
        <v>2031</v>
      </c>
      <c r="C388" s="21">
        <v>0</v>
      </c>
      <c r="D388" s="51">
        <v>0</v>
      </c>
      <c r="E388" s="21">
        <v>0</v>
      </c>
      <c r="F388" s="21">
        <v>0</v>
      </c>
      <c r="G388" s="51" t="s">
        <v>2230</v>
      </c>
      <c r="H388" s="21">
        <v>0</v>
      </c>
      <c r="I388" s="21">
        <v>0</v>
      </c>
      <c r="J388" s="51" t="s">
        <v>2230</v>
      </c>
      <c r="K388" s="44"/>
      <c r="L388" s="21">
        <v>0</v>
      </c>
      <c r="M388" s="51">
        <v>0</v>
      </c>
      <c r="N388" s="21">
        <v>0</v>
      </c>
      <c r="O388" s="21">
        <v>0</v>
      </c>
      <c r="P388" s="51" t="s">
        <v>2230</v>
      </c>
      <c r="Q388" s="21">
        <v>0</v>
      </c>
      <c r="R388" s="21">
        <v>0</v>
      </c>
      <c r="S388" s="51" t="s">
        <v>2230</v>
      </c>
      <c r="T388" s="138">
        <v>2</v>
      </c>
    </row>
    <row r="389" spans="1:20" hidden="1" x14ac:dyDescent="0.3">
      <c r="A389" s="19" t="s">
        <v>492</v>
      </c>
      <c r="B389" s="19" t="s">
        <v>2032</v>
      </c>
      <c r="C389" s="21">
        <v>0</v>
      </c>
      <c r="D389" s="51">
        <v>0</v>
      </c>
      <c r="E389" s="21">
        <v>0</v>
      </c>
      <c r="F389" s="21">
        <v>0</v>
      </c>
      <c r="G389" s="51" t="s">
        <v>2230</v>
      </c>
      <c r="H389" s="21">
        <v>0</v>
      </c>
      <c r="I389" s="21">
        <v>0</v>
      </c>
      <c r="J389" s="51" t="s">
        <v>2230</v>
      </c>
      <c r="K389" s="44"/>
      <c r="L389" s="21">
        <v>0</v>
      </c>
      <c r="M389" s="51">
        <v>0</v>
      </c>
      <c r="N389" s="21">
        <v>0</v>
      </c>
      <c r="O389" s="21">
        <v>0</v>
      </c>
      <c r="P389" s="51" t="s">
        <v>2230</v>
      </c>
      <c r="Q389" s="21">
        <v>0</v>
      </c>
      <c r="R389" s="21">
        <v>0</v>
      </c>
      <c r="S389" s="51" t="s">
        <v>2230</v>
      </c>
      <c r="T389" s="138">
        <v>2</v>
      </c>
    </row>
    <row r="390" spans="1:20" hidden="1" x14ac:dyDescent="0.3">
      <c r="A390" s="19" t="s">
        <v>493</v>
      </c>
      <c r="B390" s="19" t="s">
        <v>2033</v>
      </c>
      <c r="C390" s="21">
        <v>0</v>
      </c>
      <c r="D390" s="51">
        <v>0</v>
      </c>
      <c r="E390" s="21">
        <v>0</v>
      </c>
      <c r="F390" s="21">
        <v>0</v>
      </c>
      <c r="G390" s="51" t="s">
        <v>2230</v>
      </c>
      <c r="H390" s="21">
        <v>0</v>
      </c>
      <c r="I390" s="21">
        <v>0</v>
      </c>
      <c r="J390" s="51" t="s">
        <v>2230</v>
      </c>
      <c r="K390" s="44"/>
      <c r="L390" s="21">
        <v>0</v>
      </c>
      <c r="M390" s="51">
        <v>0</v>
      </c>
      <c r="N390" s="21">
        <v>0</v>
      </c>
      <c r="O390" s="21">
        <v>0</v>
      </c>
      <c r="P390" s="51" t="s">
        <v>2230</v>
      </c>
      <c r="Q390" s="21">
        <v>0</v>
      </c>
      <c r="R390" s="21">
        <v>0</v>
      </c>
      <c r="S390" s="51" t="s">
        <v>2230</v>
      </c>
      <c r="T390" s="138">
        <v>2</v>
      </c>
    </row>
    <row r="391" spans="1:20" hidden="1" x14ac:dyDescent="0.3">
      <c r="A391" s="19" t="s">
        <v>494</v>
      </c>
      <c r="B391" s="19" t="s">
        <v>2034</v>
      </c>
      <c r="C391" s="21">
        <v>0</v>
      </c>
      <c r="D391" s="51">
        <v>0</v>
      </c>
      <c r="E391" s="21">
        <v>0</v>
      </c>
      <c r="F391" s="21">
        <v>0</v>
      </c>
      <c r="G391" s="51" t="s">
        <v>2230</v>
      </c>
      <c r="H391" s="21">
        <v>0</v>
      </c>
      <c r="I391" s="21">
        <v>0</v>
      </c>
      <c r="J391" s="51" t="s">
        <v>2230</v>
      </c>
      <c r="K391" s="44"/>
      <c r="L391" s="21">
        <v>0</v>
      </c>
      <c r="M391" s="51">
        <v>0</v>
      </c>
      <c r="N391" s="21">
        <v>0</v>
      </c>
      <c r="O391" s="21">
        <v>0</v>
      </c>
      <c r="P391" s="51" t="s">
        <v>2230</v>
      </c>
      <c r="Q391" s="21">
        <v>0</v>
      </c>
      <c r="R391" s="21">
        <v>0</v>
      </c>
      <c r="S391" s="51" t="s">
        <v>2230</v>
      </c>
      <c r="T391" s="138">
        <v>2</v>
      </c>
    </row>
    <row r="392" spans="1:20" hidden="1" x14ac:dyDescent="0.3">
      <c r="A392" s="19" t="s">
        <v>495</v>
      </c>
      <c r="B392" s="19" t="s">
        <v>2035</v>
      </c>
      <c r="C392" s="21">
        <v>0</v>
      </c>
      <c r="D392" s="51">
        <v>0</v>
      </c>
      <c r="E392" s="21">
        <v>0</v>
      </c>
      <c r="F392" s="21">
        <v>0</v>
      </c>
      <c r="G392" s="51" t="s">
        <v>2230</v>
      </c>
      <c r="H392" s="21">
        <v>0</v>
      </c>
      <c r="I392" s="21">
        <v>0</v>
      </c>
      <c r="J392" s="51" t="s">
        <v>2230</v>
      </c>
      <c r="K392" s="44"/>
      <c r="L392" s="21">
        <v>0</v>
      </c>
      <c r="M392" s="51">
        <v>0</v>
      </c>
      <c r="N392" s="21">
        <v>0</v>
      </c>
      <c r="O392" s="21">
        <v>0</v>
      </c>
      <c r="P392" s="51" t="s">
        <v>2230</v>
      </c>
      <c r="Q392" s="21">
        <v>0</v>
      </c>
      <c r="R392" s="21">
        <v>0</v>
      </c>
      <c r="S392" s="51" t="s">
        <v>2230</v>
      </c>
      <c r="T392" s="138">
        <v>2</v>
      </c>
    </row>
    <row r="393" spans="1:20" hidden="1" x14ac:dyDescent="0.3">
      <c r="A393" s="19" t="s">
        <v>496</v>
      </c>
      <c r="B393" s="19" t="s">
        <v>2036</v>
      </c>
      <c r="C393" s="21">
        <v>0</v>
      </c>
      <c r="D393" s="51">
        <v>0</v>
      </c>
      <c r="E393" s="21">
        <v>0</v>
      </c>
      <c r="F393" s="21">
        <v>0</v>
      </c>
      <c r="G393" s="51" t="s">
        <v>2230</v>
      </c>
      <c r="H393" s="21">
        <v>0</v>
      </c>
      <c r="I393" s="21">
        <v>0</v>
      </c>
      <c r="J393" s="51" t="s">
        <v>2230</v>
      </c>
      <c r="K393" s="44"/>
      <c r="L393" s="21">
        <v>0</v>
      </c>
      <c r="M393" s="51">
        <v>0</v>
      </c>
      <c r="N393" s="21">
        <v>0</v>
      </c>
      <c r="O393" s="21">
        <v>0</v>
      </c>
      <c r="P393" s="51" t="s">
        <v>2230</v>
      </c>
      <c r="Q393" s="21">
        <v>0</v>
      </c>
      <c r="R393" s="21">
        <v>0</v>
      </c>
      <c r="S393" s="51" t="s">
        <v>2230</v>
      </c>
      <c r="T393" s="138">
        <v>2</v>
      </c>
    </row>
    <row r="394" spans="1:20" hidden="1" x14ac:dyDescent="0.3">
      <c r="A394" s="19" t="s">
        <v>497</v>
      </c>
      <c r="B394" s="19" t="s">
        <v>2037</v>
      </c>
      <c r="C394" s="21">
        <v>0</v>
      </c>
      <c r="D394" s="51">
        <v>0</v>
      </c>
      <c r="E394" s="21">
        <v>0</v>
      </c>
      <c r="F394" s="21">
        <v>0</v>
      </c>
      <c r="G394" s="51" t="s">
        <v>2230</v>
      </c>
      <c r="H394" s="21">
        <v>0</v>
      </c>
      <c r="I394" s="21">
        <v>0</v>
      </c>
      <c r="J394" s="51" t="s">
        <v>2230</v>
      </c>
      <c r="K394" s="44"/>
      <c r="L394" s="21">
        <v>0</v>
      </c>
      <c r="M394" s="51">
        <v>0</v>
      </c>
      <c r="N394" s="21">
        <v>0</v>
      </c>
      <c r="O394" s="21">
        <v>0</v>
      </c>
      <c r="P394" s="51" t="s">
        <v>2230</v>
      </c>
      <c r="Q394" s="21">
        <v>0</v>
      </c>
      <c r="R394" s="21">
        <v>0</v>
      </c>
      <c r="S394" s="51" t="s">
        <v>2230</v>
      </c>
      <c r="T394" s="138">
        <v>2</v>
      </c>
    </row>
    <row r="395" spans="1:20" hidden="1" x14ac:dyDescent="0.3">
      <c r="A395" s="19" t="s">
        <v>498</v>
      </c>
      <c r="B395" s="19" t="s">
        <v>2038</v>
      </c>
      <c r="C395" s="21">
        <v>0</v>
      </c>
      <c r="D395" s="51">
        <v>0</v>
      </c>
      <c r="E395" s="21">
        <v>0</v>
      </c>
      <c r="F395" s="21">
        <v>0</v>
      </c>
      <c r="G395" s="51" t="s">
        <v>2230</v>
      </c>
      <c r="H395" s="21">
        <v>0</v>
      </c>
      <c r="I395" s="21">
        <v>0</v>
      </c>
      <c r="J395" s="51" t="s">
        <v>2230</v>
      </c>
      <c r="K395" s="44"/>
      <c r="L395" s="21">
        <v>0</v>
      </c>
      <c r="M395" s="51">
        <v>0</v>
      </c>
      <c r="N395" s="21">
        <v>0</v>
      </c>
      <c r="O395" s="21">
        <v>0</v>
      </c>
      <c r="P395" s="51" t="s">
        <v>2230</v>
      </c>
      <c r="Q395" s="21">
        <v>0</v>
      </c>
      <c r="R395" s="21">
        <v>0</v>
      </c>
      <c r="S395" s="51" t="s">
        <v>2230</v>
      </c>
      <c r="T395" s="138">
        <v>2</v>
      </c>
    </row>
    <row r="396" spans="1:20" hidden="1" x14ac:dyDescent="0.3">
      <c r="A396" s="19" t="s">
        <v>499</v>
      </c>
      <c r="B396" s="19" t="s">
        <v>2039</v>
      </c>
      <c r="C396" s="21">
        <v>0</v>
      </c>
      <c r="D396" s="51">
        <v>0</v>
      </c>
      <c r="E396" s="21">
        <v>0</v>
      </c>
      <c r="F396" s="21">
        <v>0</v>
      </c>
      <c r="G396" s="51" t="s">
        <v>2230</v>
      </c>
      <c r="H396" s="21">
        <v>0</v>
      </c>
      <c r="I396" s="21">
        <v>0</v>
      </c>
      <c r="J396" s="51" t="s">
        <v>2230</v>
      </c>
      <c r="K396" s="44"/>
      <c r="L396" s="21">
        <v>0</v>
      </c>
      <c r="M396" s="51">
        <v>0</v>
      </c>
      <c r="N396" s="21">
        <v>0</v>
      </c>
      <c r="O396" s="21">
        <v>0</v>
      </c>
      <c r="P396" s="51" t="s">
        <v>2230</v>
      </c>
      <c r="Q396" s="21">
        <v>0</v>
      </c>
      <c r="R396" s="21">
        <v>0</v>
      </c>
      <c r="S396" s="51" t="s">
        <v>2230</v>
      </c>
      <c r="T396" s="138">
        <v>2</v>
      </c>
    </row>
    <row r="397" spans="1:20" hidden="1" x14ac:dyDescent="0.3">
      <c r="A397" s="19" t="s">
        <v>500</v>
      </c>
      <c r="B397" s="19" t="s">
        <v>2040</v>
      </c>
      <c r="C397" s="21">
        <v>0</v>
      </c>
      <c r="D397" s="51">
        <v>0</v>
      </c>
      <c r="E397" s="21">
        <v>0</v>
      </c>
      <c r="F397" s="21">
        <v>0</v>
      </c>
      <c r="G397" s="51" t="s">
        <v>2230</v>
      </c>
      <c r="H397" s="21">
        <v>0</v>
      </c>
      <c r="I397" s="21">
        <v>0</v>
      </c>
      <c r="J397" s="51" t="s">
        <v>2230</v>
      </c>
      <c r="K397" s="44"/>
      <c r="L397" s="21">
        <v>0</v>
      </c>
      <c r="M397" s="51">
        <v>0</v>
      </c>
      <c r="N397" s="21">
        <v>0</v>
      </c>
      <c r="O397" s="21">
        <v>0</v>
      </c>
      <c r="P397" s="51" t="s">
        <v>2230</v>
      </c>
      <c r="Q397" s="21">
        <v>0</v>
      </c>
      <c r="R397" s="21">
        <v>0</v>
      </c>
      <c r="S397" s="51" t="s">
        <v>2230</v>
      </c>
      <c r="T397" s="138">
        <v>2</v>
      </c>
    </row>
    <row r="398" spans="1:20" hidden="1" x14ac:dyDescent="0.3">
      <c r="A398" s="19" t="s">
        <v>1194</v>
      </c>
      <c r="B398" s="19" t="s">
        <v>2041</v>
      </c>
      <c r="C398" s="21">
        <v>0</v>
      </c>
      <c r="D398" s="51">
        <v>0</v>
      </c>
      <c r="E398" s="21">
        <v>0</v>
      </c>
      <c r="F398" s="21">
        <v>0</v>
      </c>
      <c r="G398" s="51" t="s">
        <v>2230</v>
      </c>
      <c r="H398" s="21">
        <v>0</v>
      </c>
      <c r="I398" s="21">
        <v>0</v>
      </c>
      <c r="J398" s="51" t="s">
        <v>2230</v>
      </c>
      <c r="K398" s="44"/>
      <c r="L398" s="21">
        <v>0</v>
      </c>
      <c r="M398" s="51">
        <v>0</v>
      </c>
      <c r="N398" s="21">
        <v>0</v>
      </c>
      <c r="O398" s="21">
        <v>0</v>
      </c>
      <c r="P398" s="51" t="s">
        <v>2230</v>
      </c>
      <c r="Q398" s="21">
        <v>0</v>
      </c>
      <c r="R398" s="21">
        <v>0</v>
      </c>
      <c r="S398" s="51" t="s">
        <v>2230</v>
      </c>
      <c r="T398" s="138">
        <v>2</v>
      </c>
    </row>
    <row r="399" spans="1:20" hidden="1" x14ac:dyDescent="0.3">
      <c r="A399" s="19" t="s">
        <v>501</v>
      </c>
      <c r="B399" s="19" t="s">
        <v>2042</v>
      </c>
      <c r="C399" s="21">
        <v>0</v>
      </c>
      <c r="D399" s="51">
        <v>0</v>
      </c>
      <c r="E399" s="21">
        <v>0</v>
      </c>
      <c r="F399" s="21">
        <v>0</v>
      </c>
      <c r="G399" s="51" t="s">
        <v>2230</v>
      </c>
      <c r="H399" s="21">
        <v>0</v>
      </c>
      <c r="I399" s="21">
        <v>0</v>
      </c>
      <c r="J399" s="51" t="s">
        <v>2230</v>
      </c>
      <c r="K399" s="44"/>
      <c r="L399" s="21">
        <v>0</v>
      </c>
      <c r="M399" s="51">
        <v>0</v>
      </c>
      <c r="N399" s="21">
        <v>0</v>
      </c>
      <c r="O399" s="21">
        <v>0</v>
      </c>
      <c r="P399" s="51" t="s">
        <v>2230</v>
      </c>
      <c r="Q399" s="21">
        <v>0</v>
      </c>
      <c r="R399" s="21">
        <v>0</v>
      </c>
      <c r="S399" s="51" t="s">
        <v>2230</v>
      </c>
      <c r="T399" s="138">
        <v>2</v>
      </c>
    </row>
    <row r="400" spans="1:20" hidden="1" x14ac:dyDescent="0.3">
      <c r="B400" s="19" t="s">
        <v>414</v>
      </c>
      <c r="C400" s="45">
        <v>0</v>
      </c>
      <c r="D400" s="51">
        <v>0</v>
      </c>
      <c r="E400" s="45">
        <v>0</v>
      </c>
      <c r="F400" s="45">
        <v>0</v>
      </c>
      <c r="G400" s="43" t="s">
        <v>2230</v>
      </c>
      <c r="H400" s="45">
        <v>0</v>
      </c>
      <c r="I400" s="45">
        <v>0</v>
      </c>
      <c r="J400" s="51" t="s">
        <v>2230</v>
      </c>
      <c r="K400" s="44"/>
      <c r="L400" s="45">
        <v>0</v>
      </c>
      <c r="M400" s="51">
        <v>0</v>
      </c>
      <c r="N400" s="45">
        <v>0</v>
      </c>
      <c r="O400" s="45">
        <v>0</v>
      </c>
      <c r="P400" s="43" t="s">
        <v>2230</v>
      </c>
      <c r="Q400" s="45">
        <v>0</v>
      </c>
      <c r="R400" s="45">
        <v>0</v>
      </c>
      <c r="S400" s="43" t="s">
        <v>2230</v>
      </c>
      <c r="T400" s="138">
        <v>2</v>
      </c>
    </row>
    <row r="401" spans="1:20" hidden="1" x14ac:dyDescent="0.3">
      <c r="B401" s="19" t="s">
        <v>416</v>
      </c>
      <c r="C401" s="21">
        <v>0</v>
      </c>
      <c r="D401" s="51">
        <v>0</v>
      </c>
      <c r="E401" s="21">
        <v>0</v>
      </c>
      <c r="F401" s="21">
        <v>0</v>
      </c>
      <c r="G401" s="51" t="s">
        <v>2230</v>
      </c>
      <c r="H401" s="21">
        <v>0</v>
      </c>
      <c r="I401" s="21">
        <v>0</v>
      </c>
      <c r="J401" s="51" t="s">
        <v>2230</v>
      </c>
      <c r="K401" s="44"/>
      <c r="L401" s="21">
        <v>0</v>
      </c>
      <c r="M401" s="51">
        <v>0</v>
      </c>
      <c r="N401" s="21">
        <v>0</v>
      </c>
      <c r="O401" s="21">
        <v>0</v>
      </c>
      <c r="P401" s="51" t="s">
        <v>2230</v>
      </c>
      <c r="Q401" s="21">
        <v>0</v>
      </c>
      <c r="R401" s="21">
        <v>0</v>
      </c>
      <c r="S401" s="51" t="s">
        <v>2230</v>
      </c>
      <c r="T401" s="138">
        <v>2</v>
      </c>
    </row>
    <row r="402" spans="1:20" hidden="1" x14ac:dyDescent="0.3">
      <c r="C402" s="21"/>
      <c r="D402" s="51"/>
      <c r="E402" s="21"/>
      <c r="F402" s="21"/>
      <c r="G402" s="51"/>
      <c r="H402" s="21"/>
      <c r="I402" s="21"/>
      <c r="J402" s="51"/>
      <c r="K402" s="44"/>
      <c r="L402" s="21"/>
      <c r="M402" s="51"/>
      <c r="N402" s="21"/>
      <c r="O402" s="21"/>
      <c r="P402" s="51"/>
      <c r="Q402" s="21"/>
      <c r="R402" s="21"/>
      <c r="S402" s="51"/>
      <c r="T402" s="138">
        <v>2</v>
      </c>
    </row>
    <row r="403" spans="1:20" ht="17.25" hidden="1" x14ac:dyDescent="0.35">
      <c r="B403" s="30" t="s">
        <v>2043</v>
      </c>
      <c r="C403" s="21"/>
      <c r="D403" s="43"/>
      <c r="E403" s="21"/>
      <c r="F403" s="21"/>
      <c r="G403" s="43"/>
      <c r="H403" s="21"/>
      <c r="I403" s="21"/>
      <c r="J403" s="43"/>
      <c r="K403" s="44"/>
      <c r="L403" s="21"/>
      <c r="M403" s="43"/>
      <c r="N403" s="21"/>
      <c r="O403" s="21"/>
      <c r="P403" s="43"/>
      <c r="Q403" s="21"/>
      <c r="R403" s="21"/>
      <c r="S403" s="43"/>
      <c r="T403" s="138">
        <v>2</v>
      </c>
    </row>
    <row r="404" spans="1:20" hidden="1" x14ac:dyDescent="0.3">
      <c r="A404" s="19" t="s">
        <v>1217</v>
      </c>
      <c r="B404" s="19" t="s">
        <v>2044</v>
      </c>
      <c r="C404" s="21">
        <v>0</v>
      </c>
      <c r="D404" s="51">
        <v>0</v>
      </c>
      <c r="E404" s="21">
        <v>0</v>
      </c>
      <c r="F404" s="21">
        <v>0</v>
      </c>
      <c r="G404" s="51">
        <v>0</v>
      </c>
      <c r="H404" s="21">
        <v>0</v>
      </c>
      <c r="I404" s="21">
        <v>0</v>
      </c>
      <c r="J404" s="51">
        <v>0</v>
      </c>
      <c r="K404" s="44"/>
      <c r="L404" s="21">
        <v>0</v>
      </c>
      <c r="M404" s="51">
        <v>0</v>
      </c>
      <c r="N404" s="21">
        <v>0</v>
      </c>
      <c r="O404" s="21">
        <v>0</v>
      </c>
      <c r="P404" s="51">
        <v>0</v>
      </c>
      <c r="Q404" s="21">
        <v>0</v>
      </c>
      <c r="R404" s="21">
        <v>0</v>
      </c>
      <c r="S404" s="51">
        <v>0</v>
      </c>
      <c r="T404" s="138">
        <v>2</v>
      </c>
    </row>
    <row r="405" spans="1:20" hidden="1" x14ac:dyDescent="0.3">
      <c r="A405" s="19" t="s">
        <v>1244</v>
      </c>
      <c r="B405" s="19" t="s">
        <v>2045</v>
      </c>
      <c r="C405" s="21">
        <v>0</v>
      </c>
      <c r="D405" s="51">
        <v>0</v>
      </c>
      <c r="E405" s="21">
        <v>0</v>
      </c>
      <c r="F405" s="21">
        <v>0</v>
      </c>
      <c r="G405" s="51">
        <v>0</v>
      </c>
      <c r="H405" s="21">
        <v>0</v>
      </c>
      <c r="I405" s="21">
        <v>0</v>
      </c>
      <c r="J405" s="51">
        <v>0</v>
      </c>
      <c r="K405" s="44"/>
      <c r="L405" s="21">
        <v>0</v>
      </c>
      <c r="M405" s="51">
        <v>0</v>
      </c>
      <c r="N405" s="21">
        <v>0</v>
      </c>
      <c r="O405" s="21">
        <v>0</v>
      </c>
      <c r="P405" s="51">
        <v>0</v>
      </c>
      <c r="Q405" s="21">
        <v>0</v>
      </c>
      <c r="R405" s="21">
        <v>0</v>
      </c>
      <c r="S405" s="51">
        <v>0</v>
      </c>
      <c r="T405" s="138">
        <v>2</v>
      </c>
    </row>
    <row r="406" spans="1:20" hidden="1" x14ac:dyDescent="0.3">
      <c r="A406" s="19" t="s">
        <v>1218</v>
      </c>
      <c r="B406" s="19" t="s">
        <v>2046</v>
      </c>
      <c r="C406" s="21">
        <v>0</v>
      </c>
      <c r="D406" s="51">
        <v>0</v>
      </c>
      <c r="E406" s="21">
        <v>0</v>
      </c>
      <c r="F406" s="21">
        <v>0</v>
      </c>
      <c r="G406" s="51">
        <v>0</v>
      </c>
      <c r="H406" s="21">
        <v>0</v>
      </c>
      <c r="I406" s="21">
        <v>0</v>
      </c>
      <c r="J406" s="51">
        <v>0</v>
      </c>
      <c r="K406" s="44"/>
      <c r="L406" s="21">
        <v>0</v>
      </c>
      <c r="M406" s="51">
        <v>0</v>
      </c>
      <c r="N406" s="21">
        <v>0</v>
      </c>
      <c r="O406" s="21">
        <v>0</v>
      </c>
      <c r="P406" s="51">
        <v>0</v>
      </c>
      <c r="Q406" s="21">
        <v>0</v>
      </c>
      <c r="R406" s="21">
        <v>0</v>
      </c>
      <c r="S406" s="51">
        <v>0</v>
      </c>
      <c r="T406" s="138">
        <v>2</v>
      </c>
    </row>
    <row r="407" spans="1:20" hidden="1" x14ac:dyDescent="0.3">
      <c r="A407" s="19" t="s">
        <v>1222</v>
      </c>
      <c r="B407" s="19" t="s">
        <v>2047</v>
      </c>
      <c r="C407" s="21">
        <v>0</v>
      </c>
      <c r="D407" s="51">
        <v>0</v>
      </c>
      <c r="E407" s="21">
        <v>0</v>
      </c>
      <c r="F407" s="21">
        <v>0</v>
      </c>
      <c r="G407" s="51">
        <v>0</v>
      </c>
      <c r="H407" s="21">
        <v>0</v>
      </c>
      <c r="I407" s="21">
        <v>0</v>
      </c>
      <c r="J407" s="51">
        <v>0</v>
      </c>
      <c r="K407" s="44"/>
      <c r="L407" s="21">
        <v>0</v>
      </c>
      <c r="M407" s="51">
        <v>0</v>
      </c>
      <c r="N407" s="21">
        <v>0</v>
      </c>
      <c r="O407" s="21">
        <v>0</v>
      </c>
      <c r="P407" s="51">
        <v>0</v>
      </c>
      <c r="Q407" s="21">
        <v>0</v>
      </c>
      <c r="R407" s="21">
        <v>0</v>
      </c>
      <c r="S407" s="51">
        <v>0</v>
      </c>
      <c r="T407" s="138">
        <v>2</v>
      </c>
    </row>
    <row r="408" spans="1:20" hidden="1" x14ac:dyDescent="0.3">
      <c r="A408" s="19" t="s">
        <v>1223</v>
      </c>
      <c r="B408" s="19" t="s">
        <v>2048</v>
      </c>
      <c r="C408" s="21">
        <v>0</v>
      </c>
      <c r="D408" s="51">
        <v>0</v>
      </c>
      <c r="E408" s="21">
        <v>0</v>
      </c>
      <c r="F408" s="21">
        <v>0</v>
      </c>
      <c r="G408" s="51">
        <v>0</v>
      </c>
      <c r="H408" s="21">
        <v>0</v>
      </c>
      <c r="I408" s="21">
        <v>0</v>
      </c>
      <c r="J408" s="51">
        <v>0</v>
      </c>
      <c r="K408" s="44"/>
      <c r="L408" s="21">
        <v>0</v>
      </c>
      <c r="M408" s="51">
        <v>0</v>
      </c>
      <c r="N408" s="21">
        <v>0</v>
      </c>
      <c r="O408" s="21">
        <v>0</v>
      </c>
      <c r="P408" s="51">
        <v>0</v>
      </c>
      <c r="Q408" s="21">
        <v>0</v>
      </c>
      <c r="R408" s="21">
        <v>0</v>
      </c>
      <c r="S408" s="51">
        <v>0</v>
      </c>
      <c r="T408" s="138">
        <v>2</v>
      </c>
    </row>
    <row r="409" spans="1:20" hidden="1" x14ac:dyDescent="0.3">
      <c r="A409" s="19" t="s">
        <v>1224</v>
      </c>
      <c r="B409" s="19" t="s">
        <v>2049</v>
      </c>
      <c r="C409" s="21">
        <v>0</v>
      </c>
      <c r="D409" s="51">
        <v>0</v>
      </c>
      <c r="E409" s="21">
        <v>0</v>
      </c>
      <c r="F409" s="21">
        <v>0</v>
      </c>
      <c r="G409" s="51">
        <v>0</v>
      </c>
      <c r="H409" s="21">
        <v>0</v>
      </c>
      <c r="I409" s="21">
        <v>0</v>
      </c>
      <c r="J409" s="51">
        <v>0</v>
      </c>
      <c r="K409" s="44"/>
      <c r="L409" s="21">
        <v>0</v>
      </c>
      <c r="M409" s="51">
        <v>0</v>
      </c>
      <c r="N409" s="21">
        <v>0</v>
      </c>
      <c r="O409" s="21">
        <v>0</v>
      </c>
      <c r="P409" s="51">
        <v>0</v>
      </c>
      <c r="Q409" s="21">
        <v>0</v>
      </c>
      <c r="R409" s="21">
        <v>0</v>
      </c>
      <c r="S409" s="51">
        <v>0</v>
      </c>
      <c r="T409" s="138">
        <v>2</v>
      </c>
    </row>
    <row r="410" spans="1:20" hidden="1" x14ac:dyDescent="0.3">
      <c r="A410" s="19" t="s">
        <v>1225</v>
      </c>
      <c r="B410" s="19" t="s">
        <v>2050</v>
      </c>
      <c r="C410" s="21">
        <v>0</v>
      </c>
      <c r="D410" s="51">
        <v>0</v>
      </c>
      <c r="E410" s="21">
        <v>0</v>
      </c>
      <c r="F410" s="21">
        <v>0</v>
      </c>
      <c r="G410" s="51">
        <v>0</v>
      </c>
      <c r="H410" s="21">
        <v>0</v>
      </c>
      <c r="I410" s="21">
        <v>0</v>
      </c>
      <c r="J410" s="51">
        <v>0</v>
      </c>
      <c r="K410" s="44"/>
      <c r="L410" s="21">
        <v>0</v>
      </c>
      <c r="M410" s="51">
        <v>0</v>
      </c>
      <c r="N410" s="21">
        <v>0</v>
      </c>
      <c r="O410" s="21">
        <v>0</v>
      </c>
      <c r="P410" s="51">
        <v>0</v>
      </c>
      <c r="Q410" s="21">
        <v>0</v>
      </c>
      <c r="R410" s="21">
        <v>0</v>
      </c>
      <c r="S410" s="51">
        <v>0</v>
      </c>
      <c r="T410" s="138">
        <v>2</v>
      </c>
    </row>
    <row r="411" spans="1:20" hidden="1" x14ac:dyDescent="0.3">
      <c r="A411" s="19" t="s">
        <v>1226</v>
      </c>
      <c r="B411" s="19" t="s">
        <v>2051</v>
      </c>
      <c r="C411" s="21">
        <v>0</v>
      </c>
      <c r="D411" s="51">
        <v>0</v>
      </c>
      <c r="E411" s="21">
        <v>0</v>
      </c>
      <c r="F411" s="21">
        <v>0</v>
      </c>
      <c r="G411" s="51">
        <v>0</v>
      </c>
      <c r="H411" s="21">
        <v>0</v>
      </c>
      <c r="I411" s="21">
        <v>0</v>
      </c>
      <c r="J411" s="51">
        <v>0</v>
      </c>
      <c r="K411" s="44"/>
      <c r="L411" s="21">
        <v>0</v>
      </c>
      <c r="M411" s="51">
        <v>0</v>
      </c>
      <c r="N411" s="21">
        <v>0</v>
      </c>
      <c r="O411" s="21">
        <v>0</v>
      </c>
      <c r="P411" s="51">
        <v>0</v>
      </c>
      <c r="Q411" s="21">
        <v>0</v>
      </c>
      <c r="R411" s="21">
        <v>0</v>
      </c>
      <c r="S411" s="51">
        <v>0</v>
      </c>
      <c r="T411" s="138">
        <v>2</v>
      </c>
    </row>
    <row r="412" spans="1:20" hidden="1" x14ac:dyDescent="0.3">
      <c r="A412" s="19" t="s">
        <v>503</v>
      </c>
      <c r="B412" s="19" t="s">
        <v>2052</v>
      </c>
      <c r="C412" s="21">
        <v>0</v>
      </c>
      <c r="D412" s="51">
        <v>0</v>
      </c>
      <c r="E412" s="21">
        <v>0</v>
      </c>
      <c r="F412" s="21">
        <v>0</v>
      </c>
      <c r="G412" s="51">
        <v>0</v>
      </c>
      <c r="H412" s="21">
        <v>0</v>
      </c>
      <c r="I412" s="21">
        <v>0</v>
      </c>
      <c r="J412" s="51">
        <v>0</v>
      </c>
      <c r="K412" s="44"/>
      <c r="L412" s="21">
        <v>0</v>
      </c>
      <c r="M412" s="51">
        <v>0</v>
      </c>
      <c r="N412" s="21">
        <v>0</v>
      </c>
      <c r="O412" s="21">
        <v>0</v>
      </c>
      <c r="P412" s="51">
        <v>0</v>
      </c>
      <c r="Q412" s="21">
        <v>0</v>
      </c>
      <c r="R412" s="21">
        <v>0</v>
      </c>
      <c r="S412" s="51">
        <v>0</v>
      </c>
      <c r="T412" s="138">
        <v>2</v>
      </c>
    </row>
    <row r="413" spans="1:20" hidden="1" x14ac:dyDescent="0.3">
      <c r="A413" s="19" t="s">
        <v>1219</v>
      </c>
      <c r="B413" s="19" t="s">
        <v>2053</v>
      </c>
      <c r="C413" s="21">
        <v>0</v>
      </c>
      <c r="D413" s="51">
        <v>0</v>
      </c>
      <c r="E413" s="21">
        <v>0</v>
      </c>
      <c r="F413" s="21">
        <v>0</v>
      </c>
      <c r="G413" s="51">
        <v>0</v>
      </c>
      <c r="H413" s="21">
        <v>0</v>
      </c>
      <c r="I413" s="21">
        <v>0</v>
      </c>
      <c r="J413" s="51">
        <v>0</v>
      </c>
      <c r="K413" s="44"/>
      <c r="L413" s="21">
        <v>0</v>
      </c>
      <c r="M413" s="51">
        <v>0</v>
      </c>
      <c r="N413" s="21">
        <v>0</v>
      </c>
      <c r="O413" s="21">
        <v>0</v>
      </c>
      <c r="P413" s="51">
        <v>0</v>
      </c>
      <c r="Q413" s="21">
        <v>0</v>
      </c>
      <c r="R413" s="21">
        <v>0</v>
      </c>
      <c r="S413" s="51">
        <v>0</v>
      </c>
      <c r="T413" s="138">
        <v>2</v>
      </c>
    </row>
    <row r="414" spans="1:20" hidden="1" x14ac:dyDescent="0.3">
      <c r="A414" s="19" t="s">
        <v>1227</v>
      </c>
      <c r="B414" s="19" t="s">
        <v>2054</v>
      </c>
      <c r="C414" s="21">
        <v>0</v>
      </c>
      <c r="D414" s="51">
        <v>0</v>
      </c>
      <c r="E414" s="21">
        <v>0</v>
      </c>
      <c r="F414" s="21">
        <v>0</v>
      </c>
      <c r="G414" s="51">
        <v>0</v>
      </c>
      <c r="H414" s="21">
        <v>0</v>
      </c>
      <c r="I414" s="21">
        <v>0</v>
      </c>
      <c r="J414" s="51">
        <v>0</v>
      </c>
      <c r="K414" s="44"/>
      <c r="L414" s="21">
        <v>0</v>
      </c>
      <c r="M414" s="51">
        <v>0</v>
      </c>
      <c r="N414" s="21">
        <v>0</v>
      </c>
      <c r="O414" s="21">
        <v>0</v>
      </c>
      <c r="P414" s="51">
        <v>0</v>
      </c>
      <c r="Q414" s="21">
        <v>0</v>
      </c>
      <c r="R414" s="21">
        <v>0</v>
      </c>
      <c r="S414" s="51">
        <v>0</v>
      </c>
      <c r="T414" s="138">
        <v>2</v>
      </c>
    </row>
    <row r="415" spans="1:20" hidden="1" x14ac:dyDescent="0.3">
      <c r="A415" s="19" t="s">
        <v>1228</v>
      </c>
      <c r="B415" s="19" t="s">
        <v>2055</v>
      </c>
      <c r="C415" s="21">
        <v>0</v>
      </c>
      <c r="D415" s="51">
        <v>0</v>
      </c>
      <c r="E415" s="21">
        <v>0</v>
      </c>
      <c r="F415" s="21">
        <v>0</v>
      </c>
      <c r="G415" s="51">
        <v>0</v>
      </c>
      <c r="H415" s="21">
        <v>0</v>
      </c>
      <c r="I415" s="21">
        <v>0</v>
      </c>
      <c r="J415" s="51">
        <v>0</v>
      </c>
      <c r="K415" s="44"/>
      <c r="L415" s="21">
        <v>0</v>
      </c>
      <c r="M415" s="51">
        <v>0</v>
      </c>
      <c r="N415" s="21">
        <v>0</v>
      </c>
      <c r="O415" s="21">
        <v>0</v>
      </c>
      <c r="P415" s="51">
        <v>0</v>
      </c>
      <c r="Q415" s="21">
        <v>0</v>
      </c>
      <c r="R415" s="21">
        <v>0</v>
      </c>
      <c r="S415" s="51">
        <v>0</v>
      </c>
      <c r="T415" s="138">
        <v>2</v>
      </c>
    </row>
    <row r="416" spans="1:20" hidden="1" x14ac:dyDescent="0.3">
      <c r="A416" s="19" t="s">
        <v>1229</v>
      </c>
      <c r="B416" s="19" t="s">
        <v>2056</v>
      </c>
      <c r="C416" s="21">
        <v>0</v>
      </c>
      <c r="D416" s="51">
        <v>0</v>
      </c>
      <c r="E416" s="21">
        <v>0</v>
      </c>
      <c r="F416" s="21">
        <v>0</v>
      </c>
      <c r="G416" s="51">
        <v>0</v>
      </c>
      <c r="H416" s="21">
        <v>0</v>
      </c>
      <c r="I416" s="21">
        <v>0</v>
      </c>
      <c r="J416" s="51">
        <v>0</v>
      </c>
      <c r="K416" s="44"/>
      <c r="L416" s="21">
        <v>0</v>
      </c>
      <c r="M416" s="51">
        <v>0</v>
      </c>
      <c r="N416" s="21">
        <v>0</v>
      </c>
      <c r="O416" s="21">
        <v>0</v>
      </c>
      <c r="P416" s="51">
        <v>0</v>
      </c>
      <c r="Q416" s="21">
        <v>0</v>
      </c>
      <c r="R416" s="21">
        <v>0</v>
      </c>
      <c r="S416" s="51">
        <v>0</v>
      </c>
      <c r="T416" s="138">
        <v>2</v>
      </c>
    </row>
    <row r="417" spans="1:20" hidden="1" x14ac:dyDescent="0.3">
      <c r="A417" s="19" t="s">
        <v>1230</v>
      </c>
      <c r="B417" s="19" t="s">
        <v>2057</v>
      </c>
      <c r="C417" s="21">
        <v>0</v>
      </c>
      <c r="D417" s="51">
        <v>0</v>
      </c>
      <c r="E417" s="21">
        <v>0</v>
      </c>
      <c r="F417" s="21">
        <v>0</v>
      </c>
      <c r="G417" s="51">
        <v>0</v>
      </c>
      <c r="H417" s="21">
        <v>0</v>
      </c>
      <c r="I417" s="21">
        <v>0</v>
      </c>
      <c r="J417" s="51">
        <v>0</v>
      </c>
      <c r="K417" s="44"/>
      <c r="L417" s="21">
        <v>0</v>
      </c>
      <c r="M417" s="51">
        <v>0</v>
      </c>
      <c r="N417" s="21">
        <v>0</v>
      </c>
      <c r="O417" s="21">
        <v>0</v>
      </c>
      <c r="P417" s="51">
        <v>0</v>
      </c>
      <c r="Q417" s="21">
        <v>0</v>
      </c>
      <c r="R417" s="21">
        <v>0</v>
      </c>
      <c r="S417" s="51">
        <v>0</v>
      </c>
      <c r="T417" s="138">
        <v>2</v>
      </c>
    </row>
    <row r="418" spans="1:20" hidden="1" x14ac:dyDescent="0.3">
      <c r="A418" s="19" t="s">
        <v>1220</v>
      </c>
      <c r="B418" s="19" t="s">
        <v>2058</v>
      </c>
      <c r="C418" s="21">
        <v>0</v>
      </c>
      <c r="D418" s="51">
        <v>0</v>
      </c>
      <c r="E418" s="21">
        <v>0</v>
      </c>
      <c r="F418" s="21">
        <v>0</v>
      </c>
      <c r="G418" s="51">
        <v>0</v>
      </c>
      <c r="H418" s="21">
        <v>0</v>
      </c>
      <c r="I418" s="21">
        <v>0</v>
      </c>
      <c r="J418" s="51">
        <v>0</v>
      </c>
      <c r="K418" s="44"/>
      <c r="L418" s="21">
        <v>0</v>
      </c>
      <c r="M418" s="51">
        <v>0</v>
      </c>
      <c r="N418" s="21">
        <v>0</v>
      </c>
      <c r="O418" s="21">
        <v>0</v>
      </c>
      <c r="P418" s="51">
        <v>0</v>
      </c>
      <c r="Q418" s="21">
        <v>0</v>
      </c>
      <c r="R418" s="21">
        <v>0</v>
      </c>
      <c r="S418" s="51">
        <v>0</v>
      </c>
      <c r="T418" s="138">
        <v>2</v>
      </c>
    </row>
    <row r="419" spans="1:20" hidden="1" x14ac:dyDescent="0.3">
      <c r="A419" s="19" t="s">
        <v>1221</v>
      </c>
      <c r="B419" s="19" t="s">
        <v>2059</v>
      </c>
      <c r="C419" s="21">
        <v>0</v>
      </c>
      <c r="D419" s="51">
        <v>0</v>
      </c>
      <c r="E419" s="21">
        <v>0</v>
      </c>
      <c r="F419" s="21">
        <v>0</v>
      </c>
      <c r="G419" s="51">
        <v>0</v>
      </c>
      <c r="H419" s="21">
        <v>0</v>
      </c>
      <c r="I419" s="21">
        <v>0</v>
      </c>
      <c r="J419" s="51">
        <v>0</v>
      </c>
      <c r="K419" s="44"/>
      <c r="L419" s="21">
        <v>0</v>
      </c>
      <c r="M419" s="51">
        <v>0</v>
      </c>
      <c r="N419" s="21">
        <v>0</v>
      </c>
      <c r="O419" s="21">
        <v>0</v>
      </c>
      <c r="P419" s="51">
        <v>0</v>
      </c>
      <c r="Q419" s="21">
        <v>0</v>
      </c>
      <c r="R419" s="21">
        <v>0</v>
      </c>
      <c r="S419" s="51">
        <v>0</v>
      </c>
      <c r="T419" s="138">
        <v>2</v>
      </c>
    </row>
    <row r="420" spans="1:20" hidden="1" x14ac:dyDescent="0.3">
      <c r="A420" s="19" t="s">
        <v>1231</v>
      </c>
      <c r="B420" s="19" t="s">
        <v>2060</v>
      </c>
      <c r="C420" s="21">
        <v>0</v>
      </c>
      <c r="D420" s="51">
        <v>0</v>
      </c>
      <c r="E420" s="21">
        <v>0</v>
      </c>
      <c r="F420" s="21">
        <v>0</v>
      </c>
      <c r="G420" s="51">
        <v>0</v>
      </c>
      <c r="H420" s="21">
        <v>0</v>
      </c>
      <c r="I420" s="21">
        <v>0</v>
      </c>
      <c r="J420" s="51">
        <v>0</v>
      </c>
      <c r="K420" s="44"/>
      <c r="L420" s="21">
        <v>0</v>
      </c>
      <c r="M420" s="51">
        <v>0</v>
      </c>
      <c r="N420" s="21">
        <v>0</v>
      </c>
      <c r="O420" s="21">
        <v>0</v>
      </c>
      <c r="P420" s="51">
        <v>0</v>
      </c>
      <c r="Q420" s="21">
        <v>0</v>
      </c>
      <c r="R420" s="21">
        <v>0</v>
      </c>
      <c r="S420" s="51">
        <v>0</v>
      </c>
      <c r="T420" s="138">
        <v>2</v>
      </c>
    </row>
    <row r="421" spans="1:20" hidden="1" x14ac:dyDescent="0.3">
      <c r="A421" s="19" t="s">
        <v>1232</v>
      </c>
      <c r="B421" s="19" t="s">
        <v>2061</v>
      </c>
      <c r="C421" s="21">
        <v>0</v>
      </c>
      <c r="D421" s="51">
        <v>0</v>
      </c>
      <c r="E421" s="21">
        <v>0</v>
      </c>
      <c r="F421" s="21">
        <v>0</v>
      </c>
      <c r="G421" s="51">
        <v>0</v>
      </c>
      <c r="H421" s="21">
        <v>0</v>
      </c>
      <c r="I421" s="21">
        <v>0</v>
      </c>
      <c r="J421" s="51">
        <v>0</v>
      </c>
      <c r="K421" s="44"/>
      <c r="L421" s="21">
        <v>0</v>
      </c>
      <c r="M421" s="51">
        <v>0</v>
      </c>
      <c r="N421" s="21">
        <v>0</v>
      </c>
      <c r="O421" s="21">
        <v>0</v>
      </c>
      <c r="P421" s="51">
        <v>0</v>
      </c>
      <c r="Q421" s="21">
        <v>0</v>
      </c>
      <c r="R421" s="21">
        <v>0</v>
      </c>
      <c r="S421" s="51">
        <v>0</v>
      </c>
      <c r="T421" s="138">
        <v>2</v>
      </c>
    </row>
    <row r="422" spans="1:20" hidden="1" x14ac:dyDescent="0.3">
      <c r="A422" s="19" t="s">
        <v>1233</v>
      </c>
      <c r="B422" s="19" t="s">
        <v>2062</v>
      </c>
      <c r="C422" s="21">
        <v>0</v>
      </c>
      <c r="D422" s="51">
        <v>0</v>
      </c>
      <c r="E422" s="21">
        <v>0</v>
      </c>
      <c r="F422" s="21">
        <v>0</v>
      </c>
      <c r="G422" s="51">
        <v>0</v>
      </c>
      <c r="H422" s="21">
        <v>0</v>
      </c>
      <c r="I422" s="21">
        <v>0</v>
      </c>
      <c r="J422" s="51">
        <v>0</v>
      </c>
      <c r="K422" s="44"/>
      <c r="L422" s="21">
        <v>0</v>
      </c>
      <c r="M422" s="51">
        <v>0</v>
      </c>
      <c r="N422" s="21">
        <v>0</v>
      </c>
      <c r="O422" s="21">
        <v>0</v>
      </c>
      <c r="P422" s="51">
        <v>0</v>
      </c>
      <c r="Q422" s="21">
        <v>0</v>
      </c>
      <c r="R422" s="21">
        <v>0</v>
      </c>
      <c r="S422" s="51">
        <v>0</v>
      </c>
      <c r="T422" s="138">
        <v>2</v>
      </c>
    </row>
    <row r="423" spans="1:20" hidden="1" x14ac:dyDescent="0.3">
      <c r="A423" s="19" t="s">
        <v>1234</v>
      </c>
      <c r="B423" s="19" t="s">
        <v>2063</v>
      </c>
      <c r="C423" s="21">
        <v>0</v>
      </c>
      <c r="D423" s="51">
        <v>0</v>
      </c>
      <c r="E423" s="21">
        <v>0</v>
      </c>
      <c r="F423" s="21">
        <v>0</v>
      </c>
      <c r="G423" s="51">
        <v>0</v>
      </c>
      <c r="H423" s="21">
        <v>0</v>
      </c>
      <c r="I423" s="21">
        <v>0</v>
      </c>
      <c r="J423" s="51">
        <v>0</v>
      </c>
      <c r="K423" s="44"/>
      <c r="L423" s="21">
        <v>0</v>
      </c>
      <c r="M423" s="51">
        <v>0</v>
      </c>
      <c r="N423" s="21">
        <v>0</v>
      </c>
      <c r="O423" s="21">
        <v>0</v>
      </c>
      <c r="P423" s="51">
        <v>0</v>
      </c>
      <c r="Q423" s="21">
        <v>0</v>
      </c>
      <c r="R423" s="21">
        <v>0</v>
      </c>
      <c r="S423" s="51">
        <v>0</v>
      </c>
      <c r="T423" s="138">
        <v>2</v>
      </c>
    </row>
    <row r="424" spans="1:20" hidden="1" x14ac:dyDescent="0.3">
      <c r="A424" s="19" t="s">
        <v>1235</v>
      </c>
      <c r="B424" s="19" t="s">
        <v>2064</v>
      </c>
      <c r="C424" s="21">
        <v>0</v>
      </c>
      <c r="D424" s="51">
        <v>0</v>
      </c>
      <c r="E424" s="21">
        <v>0</v>
      </c>
      <c r="F424" s="21">
        <v>0</v>
      </c>
      <c r="G424" s="51">
        <v>0</v>
      </c>
      <c r="H424" s="21">
        <v>0</v>
      </c>
      <c r="I424" s="21">
        <v>0</v>
      </c>
      <c r="J424" s="51">
        <v>0</v>
      </c>
      <c r="K424" s="44"/>
      <c r="L424" s="21">
        <v>0</v>
      </c>
      <c r="M424" s="51">
        <v>0</v>
      </c>
      <c r="N424" s="21">
        <v>0</v>
      </c>
      <c r="O424" s="21">
        <v>0</v>
      </c>
      <c r="P424" s="51">
        <v>0</v>
      </c>
      <c r="Q424" s="21">
        <v>0</v>
      </c>
      <c r="R424" s="21">
        <v>0</v>
      </c>
      <c r="S424" s="51">
        <v>0</v>
      </c>
      <c r="T424" s="138">
        <v>2</v>
      </c>
    </row>
    <row r="425" spans="1:20" hidden="1" x14ac:dyDescent="0.3">
      <c r="A425" s="19" t="s">
        <v>1236</v>
      </c>
      <c r="B425" s="19" t="s">
        <v>2065</v>
      </c>
      <c r="C425" s="21">
        <v>0</v>
      </c>
      <c r="D425" s="51">
        <v>0</v>
      </c>
      <c r="E425" s="21">
        <v>0</v>
      </c>
      <c r="F425" s="21">
        <v>0</v>
      </c>
      <c r="G425" s="51">
        <v>0</v>
      </c>
      <c r="H425" s="21">
        <v>0</v>
      </c>
      <c r="I425" s="21">
        <v>0</v>
      </c>
      <c r="J425" s="51">
        <v>0</v>
      </c>
      <c r="K425" s="44"/>
      <c r="L425" s="21">
        <v>0</v>
      </c>
      <c r="M425" s="51">
        <v>0</v>
      </c>
      <c r="N425" s="21">
        <v>0</v>
      </c>
      <c r="O425" s="21">
        <v>0</v>
      </c>
      <c r="P425" s="51">
        <v>0</v>
      </c>
      <c r="Q425" s="21">
        <v>0</v>
      </c>
      <c r="R425" s="21">
        <v>0</v>
      </c>
      <c r="S425" s="51">
        <v>0</v>
      </c>
      <c r="T425" s="138">
        <v>2</v>
      </c>
    </row>
    <row r="426" spans="1:20" hidden="1" x14ac:dyDescent="0.3">
      <c r="A426" s="19" t="s">
        <v>1237</v>
      </c>
      <c r="B426" s="19" t="s">
        <v>2066</v>
      </c>
      <c r="C426" s="21">
        <v>0</v>
      </c>
      <c r="D426" s="51">
        <v>0</v>
      </c>
      <c r="E426" s="21">
        <v>0</v>
      </c>
      <c r="F426" s="21">
        <v>0</v>
      </c>
      <c r="G426" s="51">
        <v>0</v>
      </c>
      <c r="H426" s="21">
        <v>0</v>
      </c>
      <c r="I426" s="21">
        <v>0</v>
      </c>
      <c r="J426" s="51">
        <v>0</v>
      </c>
      <c r="K426" s="44"/>
      <c r="L426" s="21">
        <v>0</v>
      </c>
      <c r="M426" s="51">
        <v>0</v>
      </c>
      <c r="N426" s="21">
        <v>0</v>
      </c>
      <c r="O426" s="21">
        <v>0</v>
      </c>
      <c r="P426" s="51">
        <v>0</v>
      </c>
      <c r="Q426" s="21">
        <v>0</v>
      </c>
      <c r="R426" s="21">
        <v>0</v>
      </c>
      <c r="S426" s="51">
        <v>0</v>
      </c>
      <c r="T426" s="138">
        <v>2</v>
      </c>
    </row>
    <row r="427" spans="1:20" hidden="1" x14ac:dyDescent="0.3">
      <c r="A427" s="19" t="s">
        <v>1238</v>
      </c>
      <c r="B427" s="19" t="s">
        <v>2067</v>
      </c>
      <c r="C427" s="21">
        <v>0</v>
      </c>
      <c r="D427" s="51">
        <v>0</v>
      </c>
      <c r="E427" s="21">
        <v>0</v>
      </c>
      <c r="F427" s="21">
        <v>0</v>
      </c>
      <c r="G427" s="51">
        <v>0</v>
      </c>
      <c r="H427" s="21">
        <v>0</v>
      </c>
      <c r="I427" s="21">
        <v>0</v>
      </c>
      <c r="J427" s="51">
        <v>0</v>
      </c>
      <c r="K427" s="44"/>
      <c r="L427" s="21">
        <v>0</v>
      </c>
      <c r="M427" s="51">
        <v>0</v>
      </c>
      <c r="N427" s="21">
        <v>0</v>
      </c>
      <c r="O427" s="21">
        <v>0</v>
      </c>
      <c r="P427" s="51">
        <v>0</v>
      </c>
      <c r="Q427" s="21">
        <v>0</v>
      </c>
      <c r="R427" s="21">
        <v>0</v>
      </c>
      <c r="S427" s="51">
        <v>0</v>
      </c>
      <c r="T427" s="138">
        <v>2</v>
      </c>
    </row>
    <row r="428" spans="1:20" hidden="1" x14ac:dyDescent="0.3">
      <c r="A428" s="19" t="s">
        <v>1239</v>
      </c>
      <c r="B428" s="19" t="s">
        <v>2068</v>
      </c>
      <c r="C428" s="21">
        <v>0</v>
      </c>
      <c r="D428" s="51">
        <v>0</v>
      </c>
      <c r="E428" s="21">
        <v>0</v>
      </c>
      <c r="F428" s="21">
        <v>0</v>
      </c>
      <c r="G428" s="51">
        <v>0</v>
      </c>
      <c r="H428" s="21">
        <v>0</v>
      </c>
      <c r="I428" s="21">
        <v>0</v>
      </c>
      <c r="J428" s="51">
        <v>0</v>
      </c>
      <c r="K428" s="44"/>
      <c r="L428" s="21">
        <v>0</v>
      </c>
      <c r="M428" s="51">
        <v>0</v>
      </c>
      <c r="N428" s="21">
        <v>0</v>
      </c>
      <c r="O428" s="21">
        <v>0</v>
      </c>
      <c r="P428" s="51">
        <v>0</v>
      </c>
      <c r="Q428" s="21">
        <v>0</v>
      </c>
      <c r="R428" s="21">
        <v>0</v>
      </c>
      <c r="S428" s="51">
        <v>0</v>
      </c>
      <c r="T428" s="138">
        <v>2</v>
      </c>
    </row>
    <row r="429" spans="1:20" hidden="1" x14ac:dyDescent="0.3">
      <c r="A429" s="19" t="s">
        <v>1240</v>
      </c>
      <c r="B429" s="19" t="s">
        <v>2069</v>
      </c>
      <c r="C429" s="21">
        <v>0</v>
      </c>
      <c r="D429" s="51">
        <v>0</v>
      </c>
      <c r="E429" s="21">
        <v>0</v>
      </c>
      <c r="F429" s="21">
        <v>0</v>
      </c>
      <c r="G429" s="51">
        <v>0</v>
      </c>
      <c r="H429" s="21">
        <v>0</v>
      </c>
      <c r="I429" s="21">
        <v>0</v>
      </c>
      <c r="J429" s="51">
        <v>0</v>
      </c>
      <c r="K429" s="44"/>
      <c r="L429" s="21">
        <v>0</v>
      </c>
      <c r="M429" s="51">
        <v>0</v>
      </c>
      <c r="N429" s="21">
        <v>0</v>
      </c>
      <c r="O429" s="21">
        <v>0</v>
      </c>
      <c r="P429" s="51">
        <v>0</v>
      </c>
      <c r="Q429" s="21">
        <v>0</v>
      </c>
      <c r="R429" s="21">
        <v>0</v>
      </c>
      <c r="S429" s="51">
        <v>0</v>
      </c>
      <c r="T429" s="138">
        <v>2</v>
      </c>
    </row>
    <row r="430" spans="1:20" hidden="1" x14ac:dyDescent="0.3">
      <c r="A430" s="19" t="s">
        <v>1241</v>
      </c>
      <c r="B430" s="19" t="s">
        <v>2070</v>
      </c>
      <c r="C430" s="21">
        <v>0</v>
      </c>
      <c r="D430" s="51">
        <v>0</v>
      </c>
      <c r="E430" s="21">
        <v>0</v>
      </c>
      <c r="F430" s="21">
        <v>0</v>
      </c>
      <c r="G430" s="51">
        <v>0</v>
      </c>
      <c r="H430" s="21">
        <v>0</v>
      </c>
      <c r="I430" s="21">
        <v>0</v>
      </c>
      <c r="J430" s="51">
        <v>0</v>
      </c>
      <c r="K430" s="44"/>
      <c r="L430" s="21">
        <v>0</v>
      </c>
      <c r="M430" s="51">
        <v>0</v>
      </c>
      <c r="N430" s="21">
        <v>0</v>
      </c>
      <c r="O430" s="21">
        <v>0</v>
      </c>
      <c r="P430" s="51">
        <v>0</v>
      </c>
      <c r="Q430" s="21">
        <v>0</v>
      </c>
      <c r="R430" s="21">
        <v>0</v>
      </c>
      <c r="S430" s="51">
        <v>0</v>
      </c>
      <c r="T430" s="138">
        <v>2</v>
      </c>
    </row>
    <row r="431" spans="1:20" hidden="1" x14ac:dyDescent="0.3">
      <c r="A431" s="19" t="s">
        <v>1242</v>
      </c>
      <c r="B431" s="19" t="s">
        <v>2071</v>
      </c>
      <c r="C431" s="21">
        <v>0</v>
      </c>
      <c r="D431" s="51">
        <v>0</v>
      </c>
      <c r="E431" s="21">
        <v>0</v>
      </c>
      <c r="F431" s="21">
        <v>0</v>
      </c>
      <c r="G431" s="51">
        <v>0</v>
      </c>
      <c r="H431" s="21">
        <v>0</v>
      </c>
      <c r="I431" s="21">
        <v>0</v>
      </c>
      <c r="J431" s="51">
        <v>0</v>
      </c>
      <c r="K431" s="44"/>
      <c r="L431" s="21">
        <v>0</v>
      </c>
      <c r="M431" s="51">
        <v>0</v>
      </c>
      <c r="N431" s="21">
        <v>0</v>
      </c>
      <c r="O431" s="21">
        <v>0</v>
      </c>
      <c r="P431" s="51">
        <v>0</v>
      </c>
      <c r="Q431" s="21">
        <v>0</v>
      </c>
      <c r="R431" s="21">
        <v>0</v>
      </c>
      <c r="S431" s="51">
        <v>0</v>
      </c>
      <c r="T431" s="138">
        <v>2</v>
      </c>
    </row>
    <row r="432" spans="1:20" hidden="1" x14ac:dyDescent="0.3">
      <c r="A432" s="19" t="s">
        <v>1243</v>
      </c>
      <c r="B432" s="19" t="s">
        <v>2072</v>
      </c>
      <c r="C432" s="21">
        <v>0</v>
      </c>
      <c r="D432" s="51">
        <v>0</v>
      </c>
      <c r="E432" s="21">
        <v>0</v>
      </c>
      <c r="F432" s="21">
        <v>0</v>
      </c>
      <c r="G432" s="51">
        <v>0</v>
      </c>
      <c r="H432" s="21">
        <v>0</v>
      </c>
      <c r="I432" s="21">
        <v>0</v>
      </c>
      <c r="J432" s="51">
        <v>0</v>
      </c>
      <c r="K432" s="44"/>
      <c r="L432" s="21">
        <v>0</v>
      </c>
      <c r="M432" s="51">
        <v>0</v>
      </c>
      <c r="N432" s="21">
        <v>0</v>
      </c>
      <c r="O432" s="21">
        <v>0</v>
      </c>
      <c r="P432" s="51">
        <v>0</v>
      </c>
      <c r="Q432" s="21">
        <v>0</v>
      </c>
      <c r="R432" s="21">
        <v>0</v>
      </c>
      <c r="S432" s="51">
        <v>0</v>
      </c>
      <c r="T432" s="138">
        <v>2</v>
      </c>
    </row>
    <row r="433" spans="1:20" hidden="1" x14ac:dyDescent="0.3">
      <c r="A433" s="19" t="s">
        <v>1256</v>
      </c>
      <c r="B433" s="19" t="s">
        <v>2073</v>
      </c>
      <c r="C433" s="21">
        <v>0</v>
      </c>
      <c r="D433" s="51">
        <v>0</v>
      </c>
      <c r="E433" s="21">
        <v>0</v>
      </c>
      <c r="F433" s="21">
        <v>0</v>
      </c>
      <c r="G433" s="51">
        <v>0</v>
      </c>
      <c r="H433" s="21">
        <v>0</v>
      </c>
      <c r="I433" s="21">
        <v>0</v>
      </c>
      <c r="J433" s="51">
        <v>0</v>
      </c>
      <c r="K433" s="44"/>
      <c r="L433" s="21">
        <v>0</v>
      </c>
      <c r="M433" s="51">
        <v>0</v>
      </c>
      <c r="N433" s="21">
        <v>0</v>
      </c>
      <c r="O433" s="21">
        <v>0</v>
      </c>
      <c r="P433" s="51">
        <v>0</v>
      </c>
      <c r="Q433" s="21">
        <v>0</v>
      </c>
      <c r="R433" s="21">
        <v>0</v>
      </c>
      <c r="S433" s="51">
        <v>0</v>
      </c>
      <c r="T433" s="138">
        <v>2</v>
      </c>
    </row>
    <row r="434" spans="1:20" hidden="1" x14ac:dyDescent="0.3">
      <c r="A434" s="19" t="s">
        <v>1245</v>
      </c>
      <c r="B434" s="19" t="s">
        <v>2074</v>
      </c>
      <c r="C434" s="41">
        <v>0</v>
      </c>
      <c r="D434" s="51">
        <v>0</v>
      </c>
      <c r="E434" s="41">
        <v>0</v>
      </c>
      <c r="F434" s="41">
        <v>0</v>
      </c>
      <c r="G434" s="51">
        <v>0</v>
      </c>
      <c r="H434" s="41">
        <v>0</v>
      </c>
      <c r="I434" s="41">
        <v>0</v>
      </c>
      <c r="J434" s="51">
        <v>0</v>
      </c>
      <c r="K434" s="44"/>
      <c r="L434" s="41">
        <v>0</v>
      </c>
      <c r="M434" s="51">
        <v>0</v>
      </c>
      <c r="N434" s="41">
        <v>0</v>
      </c>
      <c r="O434" s="41">
        <v>0</v>
      </c>
      <c r="P434" s="51">
        <v>0</v>
      </c>
      <c r="Q434" s="41">
        <v>0</v>
      </c>
      <c r="R434" s="41">
        <v>0</v>
      </c>
      <c r="S434" s="51">
        <v>0</v>
      </c>
      <c r="T434" s="138">
        <v>2</v>
      </c>
    </row>
    <row r="435" spans="1:20" hidden="1" x14ac:dyDescent="0.3">
      <c r="B435" s="19" t="s">
        <v>2075</v>
      </c>
      <c r="C435" s="57">
        <v>0</v>
      </c>
      <c r="D435" s="51">
        <v>0</v>
      </c>
      <c r="E435" s="57">
        <v>0</v>
      </c>
      <c r="F435" s="57">
        <v>0</v>
      </c>
      <c r="G435" s="51">
        <v>0</v>
      </c>
      <c r="H435" s="57">
        <v>0</v>
      </c>
      <c r="I435" s="57">
        <v>0</v>
      </c>
      <c r="J435" s="51">
        <v>0</v>
      </c>
      <c r="K435" s="44"/>
      <c r="L435" s="57">
        <v>0</v>
      </c>
      <c r="M435" s="51">
        <v>0</v>
      </c>
      <c r="N435" s="57">
        <v>0</v>
      </c>
      <c r="O435" s="57">
        <v>0</v>
      </c>
      <c r="P435" s="51">
        <v>0</v>
      </c>
      <c r="Q435" s="57">
        <v>0</v>
      </c>
      <c r="R435" s="57">
        <v>0</v>
      </c>
      <c r="S435" s="51">
        <v>0</v>
      </c>
      <c r="T435" s="138">
        <v>2</v>
      </c>
    </row>
    <row r="436" spans="1:20" hidden="1" x14ac:dyDescent="0.3">
      <c r="B436" s="19" t="s">
        <v>312</v>
      </c>
      <c r="C436" s="21"/>
      <c r="D436" s="43"/>
      <c r="E436" s="21"/>
      <c r="F436" s="21"/>
      <c r="G436" s="43"/>
      <c r="H436" s="21"/>
      <c r="I436" s="21"/>
      <c r="J436" s="43"/>
      <c r="K436" s="44"/>
      <c r="L436" s="21"/>
      <c r="M436" s="43"/>
      <c r="N436" s="21"/>
      <c r="O436" s="21"/>
      <c r="P436" s="43"/>
      <c r="Q436" s="21"/>
      <c r="R436" s="21"/>
      <c r="S436" s="43"/>
      <c r="T436" s="138">
        <v>2</v>
      </c>
    </row>
    <row r="437" spans="1:20" hidden="1" x14ac:dyDescent="0.3">
      <c r="A437" s="19" t="s">
        <v>502</v>
      </c>
      <c r="B437" s="19" t="s">
        <v>2076</v>
      </c>
      <c r="C437" s="21">
        <v>0</v>
      </c>
      <c r="D437" s="51">
        <v>0</v>
      </c>
      <c r="E437" s="21">
        <v>0</v>
      </c>
      <c r="F437" s="21">
        <v>0</v>
      </c>
      <c r="G437" s="51">
        <v>0</v>
      </c>
      <c r="H437" s="21">
        <v>0</v>
      </c>
      <c r="I437" s="21">
        <v>0</v>
      </c>
      <c r="J437" s="51">
        <v>0</v>
      </c>
      <c r="K437" s="44"/>
      <c r="L437" s="21">
        <v>0</v>
      </c>
      <c r="M437" s="51">
        <v>0</v>
      </c>
      <c r="N437" s="21">
        <v>0</v>
      </c>
      <c r="O437" s="21">
        <v>0</v>
      </c>
      <c r="P437" s="51">
        <v>0</v>
      </c>
      <c r="Q437" s="21">
        <v>0</v>
      </c>
      <c r="R437" s="21">
        <v>0</v>
      </c>
      <c r="S437" s="51">
        <v>0</v>
      </c>
      <c r="T437" s="138">
        <v>2</v>
      </c>
    </row>
    <row r="438" spans="1:20" hidden="1" x14ac:dyDescent="0.3">
      <c r="A438" s="19" t="s">
        <v>504</v>
      </c>
      <c r="B438" s="19" t="s">
        <v>2077</v>
      </c>
      <c r="C438" s="21">
        <v>0</v>
      </c>
      <c r="D438" s="51">
        <v>0</v>
      </c>
      <c r="E438" s="21">
        <v>0</v>
      </c>
      <c r="F438" s="21">
        <v>0</v>
      </c>
      <c r="G438" s="51">
        <v>0</v>
      </c>
      <c r="H438" s="21">
        <v>0</v>
      </c>
      <c r="I438" s="21">
        <v>0</v>
      </c>
      <c r="J438" s="51">
        <v>0</v>
      </c>
      <c r="K438" s="44"/>
      <c r="L438" s="21">
        <v>0</v>
      </c>
      <c r="M438" s="51">
        <v>0</v>
      </c>
      <c r="N438" s="21">
        <v>0</v>
      </c>
      <c r="O438" s="21">
        <v>0</v>
      </c>
      <c r="P438" s="51">
        <v>0</v>
      </c>
      <c r="Q438" s="21">
        <v>0</v>
      </c>
      <c r="R438" s="21">
        <v>0</v>
      </c>
      <c r="S438" s="51">
        <v>0</v>
      </c>
      <c r="T438" s="138">
        <v>2</v>
      </c>
    </row>
    <row r="439" spans="1:20" hidden="1" x14ac:dyDescent="0.3">
      <c r="A439" s="19" t="s">
        <v>505</v>
      </c>
      <c r="B439" s="19" t="s">
        <v>2078</v>
      </c>
      <c r="C439" s="41">
        <v>0</v>
      </c>
      <c r="D439" s="51">
        <v>0</v>
      </c>
      <c r="E439" s="41">
        <v>0</v>
      </c>
      <c r="F439" s="41">
        <v>0</v>
      </c>
      <c r="G439" s="51">
        <v>0</v>
      </c>
      <c r="H439" s="41">
        <v>0</v>
      </c>
      <c r="I439" s="41">
        <v>0</v>
      </c>
      <c r="J439" s="51">
        <v>0</v>
      </c>
      <c r="K439" s="44"/>
      <c r="L439" s="41">
        <v>0</v>
      </c>
      <c r="M439" s="51">
        <v>0</v>
      </c>
      <c r="N439" s="41">
        <v>0</v>
      </c>
      <c r="O439" s="41">
        <v>0</v>
      </c>
      <c r="P439" s="51">
        <v>0</v>
      </c>
      <c r="Q439" s="41">
        <v>0</v>
      </c>
      <c r="R439" s="41">
        <v>0</v>
      </c>
      <c r="S439" s="51">
        <v>0</v>
      </c>
      <c r="T439" s="138">
        <v>2</v>
      </c>
    </row>
    <row r="440" spans="1:20" hidden="1" x14ac:dyDescent="0.3">
      <c r="B440" s="19" t="s">
        <v>394</v>
      </c>
      <c r="C440" s="57">
        <v>0</v>
      </c>
      <c r="D440" s="51">
        <v>0</v>
      </c>
      <c r="E440" s="57">
        <v>0</v>
      </c>
      <c r="F440" s="57">
        <v>0</v>
      </c>
      <c r="G440" s="51">
        <v>0</v>
      </c>
      <c r="H440" s="57">
        <v>0</v>
      </c>
      <c r="I440" s="57">
        <v>0</v>
      </c>
      <c r="J440" s="51">
        <v>0</v>
      </c>
      <c r="K440" s="44"/>
      <c r="L440" s="57">
        <v>0</v>
      </c>
      <c r="M440" s="51">
        <v>0</v>
      </c>
      <c r="N440" s="57">
        <v>0</v>
      </c>
      <c r="O440" s="57">
        <v>0</v>
      </c>
      <c r="P440" s="51">
        <v>0</v>
      </c>
      <c r="Q440" s="57">
        <v>0</v>
      </c>
      <c r="R440" s="57">
        <v>0</v>
      </c>
      <c r="S440" s="51">
        <v>0</v>
      </c>
      <c r="T440" s="138">
        <v>2</v>
      </c>
    </row>
    <row r="441" spans="1:20" hidden="1" x14ac:dyDescent="0.3">
      <c r="B441" s="19" t="s">
        <v>2079</v>
      </c>
      <c r="C441" s="57">
        <v>0</v>
      </c>
      <c r="D441" s="51">
        <v>0</v>
      </c>
      <c r="E441" s="57">
        <v>0</v>
      </c>
      <c r="F441" s="57">
        <v>0</v>
      </c>
      <c r="G441" s="51">
        <v>0</v>
      </c>
      <c r="H441" s="57">
        <v>0</v>
      </c>
      <c r="I441" s="57">
        <v>0</v>
      </c>
      <c r="J441" s="51">
        <v>0</v>
      </c>
      <c r="K441" s="44"/>
      <c r="L441" s="57">
        <v>0</v>
      </c>
      <c r="M441" s="51">
        <v>0</v>
      </c>
      <c r="N441" s="57">
        <v>0</v>
      </c>
      <c r="O441" s="57">
        <v>0</v>
      </c>
      <c r="P441" s="51">
        <v>0</v>
      </c>
      <c r="Q441" s="57">
        <v>0</v>
      </c>
      <c r="R441" s="57">
        <v>0</v>
      </c>
      <c r="S441" s="51">
        <v>0</v>
      </c>
      <c r="T441" s="138">
        <v>2</v>
      </c>
    </row>
    <row r="442" spans="1:20" hidden="1" x14ac:dyDescent="0.3">
      <c r="B442" s="19" t="s">
        <v>312</v>
      </c>
      <c r="C442" s="21"/>
      <c r="D442" s="43"/>
      <c r="E442" s="21"/>
      <c r="F442" s="21"/>
      <c r="G442" s="43"/>
      <c r="H442" s="21"/>
      <c r="I442" s="21"/>
      <c r="J442" s="43"/>
      <c r="K442" s="44"/>
      <c r="L442" s="21"/>
      <c r="M442" s="43"/>
      <c r="N442" s="21"/>
      <c r="O442" s="21"/>
      <c r="P442" s="43"/>
      <c r="Q442" s="21"/>
      <c r="R442" s="21"/>
      <c r="S442" s="43"/>
      <c r="T442" s="138">
        <v>2</v>
      </c>
    </row>
    <row r="443" spans="1:20" hidden="1" x14ac:dyDescent="0.3">
      <c r="A443" s="19" t="s">
        <v>506</v>
      </c>
      <c r="B443" s="19" t="s">
        <v>2080</v>
      </c>
      <c r="C443" s="21">
        <v>0</v>
      </c>
      <c r="D443" s="51">
        <v>0</v>
      </c>
      <c r="E443" s="21">
        <v>0</v>
      </c>
      <c r="F443" s="21">
        <v>0</v>
      </c>
      <c r="G443" s="51">
        <v>0</v>
      </c>
      <c r="H443" s="21">
        <v>0</v>
      </c>
      <c r="I443" s="21">
        <v>0</v>
      </c>
      <c r="J443" s="51">
        <v>0</v>
      </c>
      <c r="K443" s="44"/>
      <c r="L443" s="21">
        <v>0</v>
      </c>
      <c r="M443" s="51">
        <v>0</v>
      </c>
      <c r="N443" s="21">
        <v>0</v>
      </c>
      <c r="O443" s="21">
        <v>0</v>
      </c>
      <c r="P443" s="51">
        <v>0</v>
      </c>
      <c r="Q443" s="21">
        <v>0</v>
      </c>
      <c r="R443" s="21">
        <v>0</v>
      </c>
      <c r="S443" s="51">
        <v>0</v>
      </c>
      <c r="T443" s="138">
        <v>2</v>
      </c>
    </row>
    <row r="444" spans="1:20" hidden="1" x14ac:dyDescent="0.3">
      <c r="A444" s="19" t="s">
        <v>507</v>
      </c>
      <c r="B444" s="19" t="s">
        <v>2081</v>
      </c>
      <c r="C444" s="21">
        <v>0</v>
      </c>
      <c r="D444" s="51">
        <v>0</v>
      </c>
      <c r="E444" s="21">
        <v>0</v>
      </c>
      <c r="F444" s="21">
        <v>0</v>
      </c>
      <c r="G444" s="51">
        <v>0</v>
      </c>
      <c r="H444" s="21">
        <v>0</v>
      </c>
      <c r="I444" s="21">
        <v>0</v>
      </c>
      <c r="J444" s="51">
        <v>0</v>
      </c>
      <c r="K444" s="44"/>
      <c r="L444" s="21">
        <v>0</v>
      </c>
      <c r="M444" s="51">
        <v>0</v>
      </c>
      <c r="N444" s="21">
        <v>0</v>
      </c>
      <c r="O444" s="21">
        <v>0</v>
      </c>
      <c r="P444" s="51">
        <v>0</v>
      </c>
      <c r="Q444" s="21">
        <v>0</v>
      </c>
      <c r="R444" s="21">
        <v>0</v>
      </c>
      <c r="S444" s="51">
        <v>0</v>
      </c>
      <c r="T444" s="138">
        <v>2</v>
      </c>
    </row>
    <row r="445" spans="1:20" hidden="1" x14ac:dyDescent="0.3">
      <c r="A445" s="19" t="s">
        <v>508</v>
      </c>
      <c r="B445" s="19" t="s">
        <v>2082</v>
      </c>
      <c r="C445" s="21">
        <v>0</v>
      </c>
      <c r="D445" s="51">
        <v>0</v>
      </c>
      <c r="E445" s="21">
        <v>0</v>
      </c>
      <c r="F445" s="21">
        <v>0</v>
      </c>
      <c r="G445" s="51">
        <v>0</v>
      </c>
      <c r="H445" s="21">
        <v>0</v>
      </c>
      <c r="I445" s="21">
        <v>0</v>
      </c>
      <c r="J445" s="51">
        <v>0</v>
      </c>
      <c r="K445" s="44"/>
      <c r="L445" s="21">
        <v>0</v>
      </c>
      <c r="M445" s="51">
        <v>0</v>
      </c>
      <c r="N445" s="21">
        <v>0</v>
      </c>
      <c r="O445" s="21">
        <v>0</v>
      </c>
      <c r="P445" s="51">
        <v>0</v>
      </c>
      <c r="Q445" s="21">
        <v>0</v>
      </c>
      <c r="R445" s="21">
        <v>0</v>
      </c>
      <c r="S445" s="51">
        <v>0</v>
      </c>
      <c r="T445" s="138">
        <v>2</v>
      </c>
    </row>
    <row r="446" spans="1:20" hidden="1" x14ac:dyDescent="0.3">
      <c r="A446" s="19" t="s">
        <v>509</v>
      </c>
      <c r="B446" s="19" t="s">
        <v>858</v>
      </c>
      <c r="C446" s="21">
        <v>0</v>
      </c>
      <c r="D446" s="51">
        <v>0</v>
      </c>
      <c r="E446" s="21">
        <v>0</v>
      </c>
      <c r="F446" s="21">
        <v>0</v>
      </c>
      <c r="G446" s="51">
        <v>0</v>
      </c>
      <c r="H446" s="21">
        <v>0</v>
      </c>
      <c r="I446" s="21">
        <v>0</v>
      </c>
      <c r="J446" s="51">
        <v>0</v>
      </c>
      <c r="K446" s="44"/>
      <c r="L446" s="21">
        <v>0</v>
      </c>
      <c r="M446" s="51">
        <v>0</v>
      </c>
      <c r="N446" s="21">
        <v>0</v>
      </c>
      <c r="O446" s="21">
        <v>0</v>
      </c>
      <c r="P446" s="51">
        <v>0</v>
      </c>
      <c r="Q446" s="21">
        <v>0</v>
      </c>
      <c r="R446" s="21">
        <v>0</v>
      </c>
      <c r="S446" s="51">
        <v>0</v>
      </c>
      <c r="T446" s="138">
        <v>2</v>
      </c>
    </row>
    <row r="447" spans="1:20" hidden="1" x14ac:dyDescent="0.3">
      <c r="A447" s="19" t="s">
        <v>510</v>
      </c>
      <c r="B447" s="19" t="s">
        <v>2083</v>
      </c>
      <c r="C447" s="21">
        <v>0</v>
      </c>
      <c r="D447" s="51">
        <v>0</v>
      </c>
      <c r="E447" s="21">
        <v>0</v>
      </c>
      <c r="F447" s="21">
        <v>0</v>
      </c>
      <c r="G447" s="51">
        <v>0</v>
      </c>
      <c r="H447" s="21">
        <v>0</v>
      </c>
      <c r="I447" s="21">
        <v>0</v>
      </c>
      <c r="J447" s="51">
        <v>0</v>
      </c>
      <c r="K447" s="44"/>
      <c r="L447" s="21">
        <v>0</v>
      </c>
      <c r="M447" s="51">
        <v>0</v>
      </c>
      <c r="N447" s="21">
        <v>0</v>
      </c>
      <c r="O447" s="21">
        <v>0</v>
      </c>
      <c r="P447" s="51">
        <v>0</v>
      </c>
      <c r="Q447" s="21">
        <v>0</v>
      </c>
      <c r="R447" s="21">
        <v>0</v>
      </c>
      <c r="S447" s="51">
        <v>0</v>
      </c>
      <c r="T447" s="138">
        <v>2</v>
      </c>
    </row>
    <row r="448" spans="1:20" hidden="1" x14ac:dyDescent="0.3">
      <c r="A448" s="19" t="s">
        <v>511</v>
      </c>
      <c r="B448" s="19" t="s">
        <v>403</v>
      </c>
      <c r="C448" s="21">
        <v>0</v>
      </c>
      <c r="D448" s="51">
        <v>0</v>
      </c>
      <c r="E448" s="21">
        <v>0</v>
      </c>
      <c r="F448" s="21">
        <v>0</v>
      </c>
      <c r="G448" s="51">
        <v>0</v>
      </c>
      <c r="H448" s="21">
        <v>0</v>
      </c>
      <c r="I448" s="21">
        <v>0</v>
      </c>
      <c r="J448" s="51">
        <v>0</v>
      </c>
      <c r="K448" s="44"/>
      <c r="L448" s="21">
        <v>0</v>
      </c>
      <c r="M448" s="51">
        <v>0</v>
      </c>
      <c r="N448" s="21">
        <v>0</v>
      </c>
      <c r="O448" s="21">
        <v>0</v>
      </c>
      <c r="P448" s="51">
        <v>0</v>
      </c>
      <c r="Q448" s="21">
        <v>0</v>
      </c>
      <c r="R448" s="21">
        <v>0</v>
      </c>
      <c r="S448" s="51">
        <v>0</v>
      </c>
      <c r="T448" s="138">
        <v>2</v>
      </c>
    </row>
    <row r="449" spans="1:21" hidden="1" x14ac:dyDescent="0.3">
      <c r="A449" s="19" t="s">
        <v>512</v>
      </c>
      <c r="B449" s="19" t="s">
        <v>405</v>
      </c>
      <c r="C449" s="21">
        <v>0</v>
      </c>
      <c r="D449" s="51">
        <v>0</v>
      </c>
      <c r="E449" s="21">
        <v>0</v>
      </c>
      <c r="F449" s="21">
        <v>0</v>
      </c>
      <c r="G449" s="51">
        <v>0</v>
      </c>
      <c r="H449" s="21">
        <v>0</v>
      </c>
      <c r="I449" s="21">
        <v>0</v>
      </c>
      <c r="J449" s="51">
        <v>0</v>
      </c>
      <c r="K449" s="44"/>
      <c r="L449" s="21">
        <v>0</v>
      </c>
      <c r="M449" s="51">
        <v>0</v>
      </c>
      <c r="N449" s="21">
        <v>0</v>
      </c>
      <c r="O449" s="21">
        <v>0</v>
      </c>
      <c r="P449" s="51">
        <v>0</v>
      </c>
      <c r="Q449" s="21">
        <v>0</v>
      </c>
      <c r="R449" s="21">
        <v>0</v>
      </c>
      <c r="S449" s="51">
        <v>0</v>
      </c>
      <c r="T449" s="138">
        <v>2</v>
      </c>
    </row>
    <row r="450" spans="1:21" hidden="1" x14ac:dyDescent="0.3">
      <c r="A450" s="19" t="s">
        <v>513</v>
      </c>
      <c r="B450" s="19" t="s">
        <v>2084</v>
      </c>
      <c r="C450" s="21">
        <v>0</v>
      </c>
      <c r="D450" s="51">
        <v>0</v>
      </c>
      <c r="E450" s="21">
        <v>0</v>
      </c>
      <c r="F450" s="21">
        <v>0</v>
      </c>
      <c r="G450" s="51">
        <v>0</v>
      </c>
      <c r="H450" s="21">
        <v>0</v>
      </c>
      <c r="I450" s="21">
        <v>0</v>
      </c>
      <c r="J450" s="51">
        <v>0</v>
      </c>
      <c r="K450" s="44"/>
      <c r="L450" s="21">
        <v>0</v>
      </c>
      <c r="M450" s="51">
        <v>0</v>
      </c>
      <c r="N450" s="21">
        <v>0</v>
      </c>
      <c r="O450" s="21">
        <v>0</v>
      </c>
      <c r="P450" s="51">
        <v>0</v>
      </c>
      <c r="Q450" s="21">
        <v>0</v>
      </c>
      <c r="R450" s="21">
        <v>0</v>
      </c>
      <c r="S450" s="51">
        <v>0</v>
      </c>
      <c r="T450" s="138">
        <v>2</v>
      </c>
    </row>
    <row r="451" spans="1:21" hidden="1" x14ac:dyDescent="0.3">
      <c r="A451" s="19" t="s">
        <v>514</v>
      </c>
      <c r="B451" s="19" t="s">
        <v>408</v>
      </c>
      <c r="C451" s="21">
        <v>0</v>
      </c>
      <c r="D451" s="51">
        <v>0</v>
      </c>
      <c r="E451" s="21">
        <v>0</v>
      </c>
      <c r="F451" s="21">
        <v>0</v>
      </c>
      <c r="G451" s="51">
        <v>0</v>
      </c>
      <c r="H451" s="21">
        <v>0</v>
      </c>
      <c r="I451" s="21">
        <v>0</v>
      </c>
      <c r="J451" s="51">
        <v>0</v>
      </c>
      <c r="K451" s="44"/>
      <c r="L451" s="21">
        <v>0</v>
      </c>
      <c r="M451" s="51">
        <v>0</v>
      </c>
      <c r="N451" s="21">
        <v>0</v>
      </c>
      <c r="O451" s="21">
        <v>0</v>
      </c>
      <c r="P451" s="51">
        <v>0</v>
      </c>
      <c r="Q451" s="21">
        <v>0</v>
      </c>
      <c r="R451" s="21">
        <v>0</v>
      </c>
      <c r="S451" s="51">
        <v>0</v>
      </c>
      <c r="T451" s="138">
        <v>2</v>
      </c>
    </row>
    <row r="452" spans="1:21" hidden="1" x14ac:dyDescent="0.3">
      <c r="A452" s="19" t="s">
        <v>515</v>
      </c>
      <c r="B452" s="19" t="s">
        <v>861</v>
      </c>
      <c r="C452" s="21">
        <v>0</v>
      </c>
      <c r="D452" s="51">
        <v>0</v>
      </c>
      <c r="E452" s="21">
        <v>0</v>
      </c>
      <c r="F452" s="21">
        <v>0</v>
      </c>
      <c r="G452" s="51">
        <v>0</v>
      </c>
      <c r="H452" s="21">
        <v>0</v>
      </c>
      <c r="I452" s="21">
        <v>0</v>
      </c>
      <c r="J452" s="51">
        <v>0</v>
      </c>
      <c r="K452" s="44"/>
      <c r="L452" s="21">
        <v>0</v>
      </c>
      <c r="M452" s="51">
        <v>0</v>
      </c>
      <c r="N452" s="21">
        <v>0</v>
      </c>
      <c r="O452" s="21">
        <v>0</v>
      </c>
      <c r="P452" s="51">
        <v>0</v>
      </c>
      <c r="Q452" s="21">
        <v>0</v>
      </c>
      <c r="R452" s="21">
        <v>0</v>
      </c>
      <c r="S452" s="51">
        <v>0</v>
      </c>
      <c r="T452" s="138">
        <v>2</v>
      </c>
    </row>
    <row r="453" spans="1:21" hidden="1" x14ac:dyDescent="0.3">
      <c r="A453" s="19" t="s">
        <v>516</v>
      </c>
      <c r="B453" s="19" t="s">
        <v>412</v>
      </c>
      <c r="C453" s="21">
        <v>0</v>
      </c>
      <c r="D453" s="51">
        <v>0</v>
      </c>
      <c r="E453" s="21">
        <v>0</v>
      </c>
      <c r="F453" s="21">
        <v>0</v>
      </c>
      <c r="G453" s="51">
        <v>0</v>
      </c>
      <c r="H453" s="21">
        <v>0</v>
      </c>
      <c r="I453" s="21">
        <v>0</v>
      </c>
      <c r="J453" s="51">
        <v>0</v>
      </c>
      <c r="K453" s="44"/>
      <c r="L453" s="21">
        <v>0</v>
      </c>
      <c r="M453" s="51">
        <v>0</v>
      </c>
      <c r="N453" s="21">
        <v>0</v>
      </c>
      <c r="O453" s="21">
        <v>0</v>
      </c>
      <c r="P453" s="51">
        <v>0</v>
      </c>
      <c r="Q453" s="21">
        <v>0</v>
      </c>
      <c r="R453" s="21">
        <v>0</v>
      </c>
      <c r="S453" s="51">
        <v>0</v>
      </c>
      <c r="T453" s="138">
        <v>2</v>
      </c>
    </row>
    <row r="454" spans="1:21" hidden="1" x14ac:dyDescent="0.3">
      <c r="A454" s="19" t="s">
        <v>1195</v>
      </c>
      <c r="B454" s="19" t="s">
        <v>2085</v>
      </c>
      <c r="C454" s="21">
        <v>0</v>
      </c>
      <c r="D454" s="51">
        <v>0</v>
      </c>
      <c r="E454" s="21">
        <v>0</v>
      </c>
      <c r="F454" s="21">
        <v>0</v>
      </c>
      <c r="G454" s="51">
        <v>0</v>
      </c>
      <c r="H454" s="21">
        <v>0</v>
      </c>
      <c r="I454" s="21">
        <v>0</v>
      </c>
      <c r="J454" s="51">
        <v>0</v>
      </c>
      <c r="K454" s="44"/>
      <c r="L454" s="21">
        <v>0</v>
      </c>
      <c r="M454" s="51">
        <v>0</v>
      </c>
      <c r="N454" s="21">
        <v>0</v>
      </c>
      <c r="O454" s="21">
        <v>0</v>
      </c>
      <c r="P454" s="51">
        <v>0</v>
      </c>
      <c r="Q454" s="21">
        <v>0</v>
      </c>
      <c r="R454" s="21">
        <v>0</v>
      </c>
      <c r="S454" s="51">
        <v>0</v>
      </c>
      <c r="T454" s="138">
        <v>2</v>
      </c>
    </row>
    <row r="455" spans="1:21" hidden="1" x14ac:dyDescent="0.3">
      <c r="A455" s="19" t="s">
        <v>517</v>
      </c>
      <c r="B455" s="19" t="s">
        <v>2086</v>
      </c>
      <c r="C455" s="21">
        <v>0</v>
      </c>
      <c r="D455" s="51">
        <v>0</v>
      </c>
      <c r="E455" s="21">
        <v>0</v>
      </c>
      <c r="F455" s="21">
        <v>0</v>
      </c>
      <c r="G455" s="51">
        <v>0</v>
      </c>
      <c r="H455" s="21">
        <v>0</v>
      </c>
      <c r="I455" s="21">
        <v>0</v>
      </c>
      <c r="J455" s="51">
        <v>0</v>
      </c>
      <c r="K455" s="44"/>
      <c r="L455" s="21">
        <v>0</v>
      </c>
      <c r="M455" s="51">
        <v>0</v>
      </c>
      <c r="N455" s="21">
        <v>0</v>
      </c>
      <c r="O455" s="21">
        <v>0</v>
      </c>
      <c r="P455" s="51">
        <v>0</v>
      </c>
      <c r="Q455" s="21">
        <v>0</v>
      </c>
      <c r="R455" s="21">
        <v>0</v>
      </c>
      <c r="S455" s="51">
        <v>0</v>
      </c>
      <c r="T455" s="138">
        <v>2</v>
      </c>
    </row>
    <row r="456" spans="1:21" hidden="1" x14ac:dyDescent="0.3">
      <c r="B456" s="19" t="s">
        <v>414</v>
      </c>
      <c r="C456" s="45">
        <v>0</v>
      </c>
      <c r="D456" s="51">
        <v>0</v>
      </c>
      <c r="E456" s="45">
        <v>0</v>
      </c>
      <c r="F456" s="45">
        <v>0</v>
      </c>
      <c r="G456" s="51">
        <v>0</v>
      </c>
      <c r="H456" s="45">
        <v>0</v>
      </c>
      <c r="I456" s="45">
        <v>0</v>
      </c>
      <c r="J456" s="51">
        <v>0</v>
      </c>
      <c r="K456" s="44"/>
      <c r="L456" s="45">
        <v>0</v>
      </c>
      <c r="M456" s="51">
        <v>0</v>
      </c>
      <c r="N456" s="45">
        <v>0</v>
      </c>
      <c r="O456" s="45">
        <v>0</v>
      </c>
      <c r="P456" s="51">
        <v>0</v>
      </c>
      <c r="Q456" s="45">
        <v>0</v>
      </c>
      <c r="R456" s="45">
        <v>0</v>
      </c>
      <c r="S456" s="51">
        <v>0</v>
      </c>
      <c r="T456" s="138">
        <v>2</v>
      </c>
    </row>
    <row r="457" spans="1:21" hidden="1" x14ac:dyDescent="0.3">
      <c r="B457" s="19" t="s">
        <v>416</v>
      </c>
      <c r="C457" s="21">
        <v>0</v>
      </c>
      <c r="D457" s="51">
        <v>0</v>
      </c>
      <c r="E457" s="21">
        <v>0</v>
      </c>
      <c r="F457" s="21">
        <v>0</v>
      </c>
      <c r="G457" s="51">
        <v>0</v>
      </c>
      <c r="H457" s="21">
        <v>0</v>
      </c>
      <c r="I457" s="21">
        <v>0</v>
      </c>
      <c r="J457" s="51">
        <v>0</v>
      </c>
      <c r="K457" s="44"/>
      <c r="L457" s="21">
        <v>0</v>
      </c>
      <c r="M457" s="51">
        <v>0</v>
      </c>
      <c r="N457" s="21">
        <v>0</v>
      </c>
      <c r="O457" s="21">
        <v>0</v>
      </c>
      <c r="P457" s="51">
        <v>0</v>
      </c>
      <c r="Q457" s="21">
        <v>0</v>
      </c>
      <c r="R457" s="21">
        <v>0</v>
      </c>
      <c r="S457" s="51">
        <v>0</v>
      </c>
      <c r="T457" s="138">
        <v>2</v>
      </c>
    </row>
    <row r="458" spans="1:21" hidden="1" x14ac:dyDescent="0.3">
      <c r="C458" s="21"/>
      <c r="D458" s="43"/>
      <c r="E458" s="21"/>
      <c r="F458" s="21"/>
      <c r="G458" s="43"/>
      <c r="H458" s="21"/>
      <c r="I458" s="21"/>
      <c r="J458" s="43"/>
      <c r="K458" s="44"/>
      <c r="L458" s="21"/>
      <c r="M458" s="43"/>
      <c r="N458" s="21"/>
      <c r="O458" s="21"/>
      <c r="P458" s="43"/>
      <c r="Q458" s="21"/>
      <c r="R458" s="21"/>
      <c r="S458" s="43"/>
      <c r="T458" s="138">
        <v>2</v>
      </c>
    </row>
    <row r="459" spans="1:21" ht="17.25" hidden="1" x14ac:dyDescent="0.35">
      <c r="B459" s="30" t="s">
        <v>1451</v>
      </c>
      <c r="C459" s="21"/>
      <c r="D459" s="43"/>
      <c r="E459" s="21"/>
      <c r="F459" s="21"/>
      <c r="G459" s="43"/>
      <c r="H459" s="21"/>
      <c r="I459" s="21"/>
      <c r="J459" s="43"/>
      <c r="K459" s="44"/>
      <c r="L459" s="21"/>
      <c r="M459" s="43"/>
      <c r="N459" s="21"/>
      <c r="O459" s="21"/>
      <c r="P459" s="43"/>
      <c r="Q459" s="21"/>
      <c r="R459" s="21"/>
      <c r="S459" s="43"/>
      <c r="T459" s="138">
        <v>2</v>
      </c>
      <c r="U459" s="134">
        <v>0</v>
      </c>
    </row>
    <row r="460" spans="1:21" hidden="1" x14ac:dyDescent="0.3">
      <c r="A460" s="19" t="s">
        <v>1480</v>
      </c>
      <c r="B460" s="19" t="s">
        <v>2087</v>
      </c>
      <c r="C460" s="21">
        <v>0</v>
      </c>
      <c r="D460" s="51">
        <v>0</v>
      </c>
      <c r="E460" s="21">
        <v>0</v>
      </c>
      <c r="F460" s="21">
        <v>0</v>
      </c>
      <c r="G460" s="51">
        <v>0</v>
      </c>
      <c r="H460" s="21">
        <v>0</v>
      </c>
      <c r="I460" s="21">
        <v>0</v>
      </c>
      <c r="J460" s="51">
        <v>0</v>
      </c>
      <c r="K460" s="44"/>
      <c r="L460" s="21">
        <v>0</v>
      </c>
      <c r="M460" s="51">
        <v>0</v>
      </c>
      <c r="N460" s="21">
        <v>0</v>
      </c>
      <c r="O460" s="21">
        <v>0</v>
      </c>
      <c r="P460" s="51">
        <v>0</v>
      </c>
      <c r="Q460" s="21">
        <v>0</v>
      </c>
      <c r="R460" s="21">
        <v>0</v>
      </c>
      <c r="S460" s="51">
        <v>0</v>
      </c>
      <c r="T460" s="138">
        <v>2</v>
      </c>
    </row>
    <row r="461" spans="1:21" hidden="1" x14ac:dyDescent="0.3">
      <c r="A461" s="19" t="s">
        <v>1481</v>
      </c>
      <c r="B461" s="19" t="s">
        <v>2088</v>
      </c>
      <c r="C461" s="21">
        <v>0</v>
      </c>
      <c r="D461" s="51">
        <v>0</v>
      </c>
      <c r="E461" s="21">
        <v>0</v>
      </c>
      <c r="F461" s="21">
        <v>0</v>
      </c>
      <c r="G461" s="51">
        <v>0</v>
      </c>
      <c r="H461" s="21">
        <v>0</v>
      </c>
      <c r="I461" s="21">
        <v>0</v>
      </c>
      <c r="J461" s="51">
        <v>0</v>
      </c>
      <c r="K461" s="44"/>
      <c r="L461" s="21">
        <v>0</v>
      </c>
      <c r="M461" s="51">
        <v>0</v>
      </c>
      <c r="N461" s="21">
        <v>0</v>
      </c>
      <c r="O461" s="21">
        <v>0</v>
      </c>
      <c r="P461" s="51">
        <v>0</v>
      </c>
      <c r="Q461" s="21">
        <v>0</v>
      </c>
      <c r="R461" s="21">
        <v>0</v>
      </c>
      <c r="S461" s="51">
        <v>0</v>
      </c>
      <c r="T461" s="138">
        <v>2</v>
      </c>
    </row>
    <row r="462" spans="1:21" hidden="1" x14ac:dyDescent="0.3">
      <c r="A462" s="19" t="s">
        <v>1482</v>
      </c>
      <c r="B462" s="19" t="s">
        <v>2089</v>
      </c>
      <c r="C462" s="21">
        <v>0</v>
      </c>
      <c r="D462" s="51">
        <v>0</v>
      </c>
      <c r="E462" s="21">
        <v>0</v>
      </c>
      <c r="F462" s="21">
        <v>0</v>
      </c>
      <c r="G462" s="51">
        <v>0</v>
      </c>
      <c r="H462" s="21">
        <v>0</v>
      </c>
      <c r="I462" s="21">
        <v>0</v>
      </c>
      <c r="J462" s="51">
        <v>0</v>
      </c>
      <c r="K462" s="44"/>
      <c r="L462" s="21">
        <v>0</v>
      </c>
      <c r="M462" s="51">
        <v>0</v>
      </c>
      <c r="N462" s="21">
        <v>0</v>
      </c>
      <c r="O462" s="21">
        <v>0</v>
      </c>
      <c r="P462" s="51">
        <v>0</v>
      </c>
      <c r="Q462" s="21">
        <v>0</v>
      </c>
      <c r="R462" s="21">
        <v>0</v>
      </c>
      <c r="S462" s="51">
        <v>0</v>
      </c>
      <c r="T462" s="138">
        <v>2</v>
      </c>
    </row>
    <row r="463" spans="1:21" hidden="1" x14ac:dyDescent="0.3">
      <c r="A463" s="19" t="s">
        <v>1483</v>
      </c>
      <c r="B463" s="19" t="s">
        <v>2090</v>
      </c>
      <c r="C463" s="21">
        <v>0</v>
      </c>
      <c r="D463" s="51">
        <v>0</v>
      </c>
      <c r="E463" s="21">
        <v>0</v>
      </c>
      <c r="F463" s="21">
        <v>0</v>
      </c>
      <c r="G463" s="51">
        <v>0</v>
      </c>
      <c r="H463" s="21">
        <v>0</v>
      </c>
      <c r="I463" s="21">
        <v>0</v>
      </c>
      <c r="J463" s="51">
        <v>0</v>
      </c>
      <c r="K463" s="44"/>
      <c r="L463" s="21">
        <v>0</v>
      </c>
      <c r="M463" s="51">
        <v>0</v>
      </c>
      <c r="N463" s="21">
        <v>0</v>
      </c>
      <c r="O463" s="21">
        <v>0</v>
      </c>
      <c r="P463" s="51">
        <v>0</v>
      </c>
      <c r="Q463" s="21">
        <v>0</v>
      </c>
      <c r="R463" s="21">
        <v>0</v>
      </c>
      <c r="S463" s="51">
        <v>0</v>
      </c>
      <c r="T463" s="138">
        <v>2</v>
      </c>
    </row>
    <row r="464" spans="1:21" hidden="1" x14ac:dyDescent="0.3">
      <c r="A464" s="19" t="s">
        <v>1484</v>
      </c>
      <c r="B464" s="19" t="s">
        <v>2091</v>
      </c>
      <c r="C464" s="21">
        <v>0</v>
      </c>
      <c r="D464" s="51">
        <v>0</v>
      </c>
      <c r="E464" s="21">
        <v>0</v>
      </c>
      <c r="F464" s="21">
        <v>0</v>
      </c>
      <c r="G464" s="51">
        <v>0</v>
      </c>
      <c r="H464" s="21">
        <v>0</v>
      </c>
      <c r="I464" s="21">
        <v>0</v>
      </c>
      <c r="J464" s="51">
        <v>0</v>
      </c>
      <c r="K464" s="44"/>
      <c r="L464" s="21">
        <v>0</v>
      </c>
      <c r="M464" s="51">
        <v>0</v>
      </c>
      <c r="N464" s="21">
        <v>0</v>
      </c>
      <c r="O464" s="21">
        <v>0</v>
      </c>
      <c r="P464" s="51">
        <v>0</v>
      </c>
      <c r="Q464" s="21">
        <v>0</v>
      </c>
      <c r="R464" s="21">
        <v>0</v>
      </c>
      <c r="S464" s="51">
        <v>0</v>
      </c>
      <c r="T464" s="138">
        <v>2</v>
      </c>
    </row>
    <row r="465" spans="1:20" hidden="1" x14ac:dyDescent="0.3">
      <c r="A465" s="19" t="s">
        <v>1485</v>
      </c>
      <c r="B465" s="19" t="s">
        <v>2092</v>
      </c>
      <c r="C465" s="21">
        <v>0</v>
      </c>
      <c r="D465" s="51">
        <v>0</v>
      </c>
      <c r="E465" s="21">
        <v>0</v>
      </c>
      <c r="F465" s="21">
        <v>0</v>
      </c>
      <c r="G465" s="51">
        <v>0</v>
      </c>
      <c r="H465" s="21">
        <v>0</v>
      </c>
      <c r="I465" s="21">
        <v>0</v>
      </c>
      <c r="J465" s="51">
        <v>0</v>
      </c>
      <c r="K465" s="44"/>
      <c r="L465" s="21">
        <v>0</v>
      </c>
      <c r="M465" s="51">
        <v>0</v>
      </c>
      <c r="N465" s="21">
        <v>0</v>
      </c>
      <c r="O465" s="21">
        <v>0</v>
      </c>
      <c r="P465" s="51">
        <v>0</v>
      </c>
      <c r="Q465" s="21">
        <v>0</v>
      </c>
      <c r="R465" s="21">
        <v>0</v>
      </c>
      <c r="S465" s="51">
        <v>0</v>
      </c>
      <c r="T465" s="138">
        <v>2</v>
      </c>
    </row>
    <row r="466" spans="1:20" hidden="1" x14ac:dyDescent="0.3">
      <c r="A466" s="19" t="s">
        <v>1486</v>
      </c>
      <c r="B466" s="19" t="s">
        <v>2093</v>
      </c>
      <c r="C466" s="21">
        <v>0</v>
      </c>
      <c r="D466" s="51">
        <v>0</v>
      </c>
      <c r="E466" s="21">
        <v>0</v>
      </c>
      <c r="F466" s="21">
        <v>0</v>
      </c>
      <c r="G466" s="51">
        <v>0</v>
      </c>
      <c r="H466" s="21">
        <v>0</v>
      </c>
      <c r="I466" s="21">
        <v>0</v>
      </c>
      <c r="J466" s="51">
        <v>0</v>
      </c>
      <c r="K466" s="44"/>
      <c r="L466" s="21">
        <v>0</v>
      </c>
      <c r="M466" s="51">
        <v>0</v>
      </c>
      <c r="N466" s="21">
        <v>0</v>
      </c>
      <c r="O466" s="21">
        <v>0</v>
      </c>
      <c r="P466" s="51">
        <v>0</v>
      </c>
      <c r="Q466" s="21">
        <v>0</v>
      </c>
      <c r="R466" s="21">
        <v>0</v>
      </c>
      <c r="S466" s="51">
        <v>0</v>
      </c>
      <c r="T466" s="138">
        <v>2</v>
      </c>
    </row>
    <row r="467" spans="1:20" hidden="1" x14ac:dyDescent="0.3">
      <c r="A467" s="19" t="s">
        <v>1487</v>
      </c>
      <c r="B467" s="19" t="s">
        <v>2094</v>
      </c>
      <c r="C467" s="21">
        <v>0</v>
      </c>
      <c r="D467" s="51">
        <v>0</v>
      </c>
      <c r="E467" s="21">
        <v>0</v>
      </c>
      <c r="F467" s="21">
        <v>0</v>
      </c>
      <c r="G467" s="51">
        <v>0</v>
      </c>
      <c r="H467" s="21">
        <v>0</v>
      </c>
      <c r="I467" s="21">
        <v>0</v>
      </c>
      <c r="J467" s="51">
        <v>0</v>
      </c>
      <c r="K467" s="44"/>
      <c r="L467" s="21">
        <v>0</v>
      </c>
      <c r="M467" s="51">
        <v>0</v>
      </c>
      <c r="N467" s="21">
        <v>0</v>
      </c>
      <c r="O467" s="21">
        <v>0</v>
      </c>
      <c r="P467" s="51">
        <v>0</v>
      </c>
      <c r="Q467" s="21">
        <v>0</v>
      </c>
      <c r="R467" s="21">
        <v>0</v>
      </c>
      <c r="S467" s="51">
        <v>0</v>
      </c>
      <c r="T467" s="138">
        <v>2</v>
      </c>
    </row>
    <row r="468" spans="1:20" hidden="1" x14ac:dyDescent="0.3">
      <c r="A468" s="19" t="s">
        <v>1488</v>
      </c>
      <c r="B468" s="19" t="s">
        <v>2095</v>
      </c>
      <c r="C468" s="21">
        <v>0</v>
      </c>
      <c r="D468" s="51">
        <v>0</v>
      </c>
      <c r="E468" s="21">
        <v>0</v>
      </c>
      <c r="F468" s="21">
        <v>0</v>
      </c>
      <c r="G468" s="51">
        <v>0</v>
      </c>
      <c r="H468" s="21">
        <v>0</v>
      </c>
      <c r="I468" s="21">
        <v>0</v>
      </c>
      <c r="J468" s="51">
        <v>0</v>
      </c>
      <c r="K468" s="44"/>
      <c r="L468" s="21">
        <v>0</v>
      </c>
      <c r="M468" s="51">
        <v>0</v>
      </c>
      <c r="N468" s="21">
        <v>0</v>
      </c>
      <c r="O468" s="21">
        <v>0</v>
      </c>
      <c r="P468" s="51">
        <v>0</v>
      </c>
      <c r="Q468" s="21">
        <v>0</v>
      </c>
      <c r="R468" s="21">
        <v>0</v>
      </c>
      <c r="S468" s="51">
        <v>0</v>
      </c>
      <c r="T468" s="138">
        <v>2</v>
      </c>
    </row>
    <row r="469" spans="1:20" hidden="1" x14ac:dyDescent="0.3">
      <c r="A469" s="19" t="s">
        <v>1489</v>
      </c>
      <c r="B469" s="19" t="s">
        <v>2096</v>
      </c>
      <c r="C469" s="21">
        <v>0</v>
      </c>
      <c r="D469" s="51">
        <v>0</v>
      </c>
      <c r="E469" s="21">
        <v>0</v>
      </c>
      <c r="F469" s="21">
        <v>0</v>
      </c>
      <c r="G469" s="51">
        <v>0</v>
      </c>
      <c r="H469" s="21">
        <v>0</v>
      </c>
      <c r="I469" s="21">
        <v>0</v>
      </c>
      <c r="J469" s="51">
        <v>0</v>
      </c>
      <c r="K469" s="44"/>
      <c r="L469" s="21">
        <v>0</v>
      </c>
      <c r="M469" s="51">
        <v>0</v>
      </c>
      <c r="N469" s="21">
        <v>0</v>
      </c>
      <c r="O469" s="21">
        <v>0</v>
      </c>
      <c r="P469" s="51">
        <v>0</v>
      </c>
      <c r="Q469" s="21">
        <v>0</v>
      </c>
      <c r="R469" s="21">
        <v>0</v>
      </c>
      <c r="S469" s="51">
        <v>0</v>
      </c>
      <c r="T469" s="138">
        <v>2</v>
      </c>
    </row>
    <row r="470" spans="1:20" hidden="1" x14ac:dyDescent="0.3">
      <c r="A470" s="19" t="s">
        <v>1490</v>
      </c>
      <c r="B470" s="19" t="s">
        <v>2097</v>
      </c>
      <c r="C470" s="21">
        <v>0</v>
      </c>
      <c r="D470" s="51">
        <v>0</v>
      </c>
      <c r="E470" s="21">
        <v>0</v>
      </c>
      <c r="F470" s="21">
        <v>0</v>
      </c>
      <c r="G470" s="51">
        <v>0</v>
      </c>
      <c r="H470" s="21">
        <v>0</v>
      </c>
      <c r="I470" s="21">
        <v>0</v>
      </c>
      <c r="J470" s="51">
        <v>0</v>
      </c>
      <c r="K470" s="44"/>
      <c r="L470" s="21">
        <v>0</v>
      </c>
      <c r="M470" s="51">
        <v>0</v>
      </c>
      <c r="N470" s="21">
        <v>0</v>
      </c>
      <c r="O470" s="21">
        <v>0</v>
      </c>
      <c r="P470" s="51">
        <v>0</v>
      </c>
      <c r="Q470" s="21">
        <v>0</v>
      </c>
      <c r="R470" s="21">
        <v>0</v>
      </c>
      <c r="S470" s="51">
        <v>0</v>
      </c>
      <c r="T470" s="138">
        <v>2</v>
      </c>
    </row>
    <row r="471" spans="1:20" hidden="1" x14ac:dyDescent="0.3">
      <c r="A471" s="19" t="s">
        <v>1491</v>
      </c>
      <c r="B471" s="19" t="s">
        <v>2098</v>
      </c>
      <c r="C471" s="41">
        <v>0</v>
      </c>
      <c r="D471" s="51">
        <v>0</v>
      </c>
      <c r="E471" s="41">
        <v>0</v>
      </c>
      <c r="F471" s="41">
        <v>0</v>
      </c>
      <c r="G471" s="51">
        <v>0</v>
      </c>
      <c r="H471" s="41">
        <v>0</v>
      </c>
      <c r="I471" s="41">
        <v>0</v>
      </c>
      <c r="J471" s="51">
        <v>0</v>
      </c>
      <c r="K471" s="44"/>
      <c r="L471" s="41">
        <v>0</v>
      </c>
      <c r="M471" s="51">
        <v>0</v>
      </c>
      <c r="N471" s="41">
        <v>0</v>
      </c>
      <c r="O471" s="41">
        <v>0</v>
      </c>
      <c r="P471" s="51">
        <v>0</v>
      </c>
      <c r="Q471" s="41">
        <v>0</v>
      </c>
      <c r="R471" s="41">
        <v>0</v>
      </c>
      <c r="S471" s="51">
        <v>0</v>
      </c>
      <c r="T471" s="138">
        <v>2</v>
      </c>
    </row>
    <row r="472" spans="1:20" hidden="1" x14ac:dyDescent="0.3">
      <c r="B472" s="19" t="s">
        <v>1259</v>
      </c>
      <c r="C472" s="57">
        <v>0</v>
      </c>
      <c r="D472" s="51">
        <v>0</v>
      </c>
      <c r="E472" s="57">
        <v>0</v>
      </c>
      <c r="F472" s="57">
        <v>0</v>
      </c>
      <c r="G472" s="51">
        <v>0</v>
      </c>
      <c r="H472" s="57">
        <v>0</v>
      </c>
      <c r="I472" s="57">
        <v>0</v>
      </c>
      <c r="J472" s="51">
        <v>0</v>
      </c>
      <c r="K472" s="44"/>
      <c r="L472" s="57">
        <v>0</v>
      </c>
      <c r="M472" s="51">
        <v>0</v>
      </c>
      <c r="N472" s="57">
        <v>0</v>
      </c>
      <c r="O472" s="57">
        <v>0</v>
      </c>
      <c r="P472" s="51">
        <v>0</v>
      </c>
      <c r="Q472" s="57">
        <v>0</v>
      </c>
      <c r="R472" s="57">
        <v>0</v>
      </c>
      <c r="S472" s="51">
        <v>0</v>
      </c>
      <c r="T472" s="138">
        <v>2</v>
      </c>
    </row>
    <row r="473" spans="1:20" hidden="1" x14ac:dyDescent="0.3">
      <c r="B473" s="19" t="s">
        <v>312</v>
      </c>
      <c r="C473" s="21"/>
      <c r="D473" s="43"/>
      <c r="E473" s="21"/>
      <c r="F473" s="21"/>
      <c r="G473" s="43"/>
      <c r="H473" s="21"/>
      <c r="I473" s="21"/>
      <c r="J473" s="43"/>
      <c r="K473" s="44"/>
      <c r="L473" s="21"/>
      <c r="M473" s="43"/>
      <c r="N473" s="21"/>
      <c r="O473" s="21"/>
      <c r="P473" s="43"/>
      <c r="Q473" s="21"/>
      <c r="R473" s="21"/>
      <c r="S473" s="43"/>
      <c r="T473" s="138">
        <v>2</v>
      </c>
    </row>
    <row r="474" spans="1:20" hidden="1" x14ac:dyDescent="0.3">
      <c r="A474" s="19" t="s">
        <v>1492</v>
      </c>
      <c r="B474" s="19" t="s">
        <v>2099</v>
      </c>
      <c r="C474" s="21">
        <v>0</v>
      </c>
      <c r="D474" s="51">
        <v>0</v>
      </c>
      <c r="E474" s="21">
        <v>0</v>
      </c>
      <c r="F474" s="21">
        <v>0</v>
      </c>
      <c r="G474" s="51">
        <v>0</v>
      </c>
      <c r="H474" s="21">
        <v>0</v>
      </c>
      <c r="I474" s="21">
        <v>0</v>
      </c>
      <c r="J474" s="51">
        <v>0</v>
      </c>
      <c r="K474" s="44"/>
      <c r="L474" s="21">
        <v>0</v>
      </c>
      <c r="M474" s="51">
        <v>0</v>
      </c>
      <c r="N474" s="21">
        <v>0</v>
      </c>
      <c r="O474" s="21">
        <v>0</v>
      </c>
      <c r="P474" s="51">
        <v>0</v>
      </c>
      <c r="Q474" s="21">
        <v>0</v>
      </c>
      <c r="R474" s="21">
        <v>0</v>
      </c>
      <c r="S474" s="51">
        <v>0</v>
      </c>
      <c r="T474" s="138">
        <v>2</v>
      </c>
    </row>
    <row r="475" spans="1:20" hidden="1" x14ac:dyDescent="0.3">
      <c r="A475" s="19" t="s">
        <v>1493</v>
      </c>
      <c r="B475" s="19" t="s">
        <v>2100</v>
      </c>
      <c r="C475" s="21">
        <v>0</v>
      </c>
      <c r="D475" s="51">
        <v>0</v>
      </c>
      <c r="E475" s="21">
        <v>0</v>
      </c>
      <c r="F475" s="21">
        <v>0</v>
      </c>
      <c r="G475" s="51">
        <v>0</v>
      </c>
      <c r="H475" s="21">
        <v>0</v>
      </c>
      <c r="I475" s="21">
        <v>0</v>
      </c>
      <c r="J475" s="51">
        <v>0</v>
      </c>
      <c r="K475" s="44"/>
      <c r="L475" s="21">
        <v>0</v>
      </c>
      <c r="M475" s="51">
        <v>0</v>
      </c>
      <c r="N475" s="21">
        <v>0</v>
      </c>
      <c r="O475" s="21">
        <v>0</v>
      </c>
      <c r="P475" s="51">
        <v>0</v>
      </c>
      <c r="Q475" s="21">
        <v>0</v>
      </c>
      <c r="R475" s="21">
        <v>0</v>
      </c>
      <c r="S475" s="51">
        <v>0</v>
      </c>
      <c r="T475" s="138">
        <v>2</v>
      </c>
    </row>
    <row r="476" spans="1:20" hidden="1" x14ac:dyDescent="0.3">
      <c r="A476" s="19" t="s">
        <v>1494</v>
      </c>
      <c r="B476" s="19" t="s">
        <v>2101</v>
      </c>
      <c r="C476" s="41">
        <v>0</v>
      </c>
      <c r="D476" s="51">
        <v>0</v>
      </c>
      <c r="E476" s="41">
        <v>0</v>
      </c>
      <c r="F476" s="41">
        <v>0</v>
      </c>
      <c r="G476" s="51">
        <v>0</v>
      </c>
      <c r="H476" s="41">
        <v>0</v>
      </c>
      <c r="I476" s="41">
        <v>0</v>
      </c>
      <c r="J476" s="51">
        <v>0</v>
      </c>
      <c r="K476" s="44"/>
      <c r="L476" s="41">
        <v>0</v>
      </c>
      <c r="M476" s="51">
        <v>0</v>
      </c>
      <c r="N476" s="41">
        <v>0</v>
      </c>
      <c r="O476" s="41">
        <v>0</v>
      </c>
      <c r="P476" s="51">
        <v>0</v>
      </c>
      <c r="Q476" s="41">
        <v>0</v>
      </c>
      <c r="R476" s="41">
        <v>0</v>
      </c>
      <c r="S476" s="51">
        <v>0</v>
      </c>
      <c r="T476" s="138">
        <v>2</v>
      </c>
    </row>
    <row r="477" spans="1:20" hidden="1" x14ac:dyDescent="0.3">
      <c r="B477" s="19" t="s">
        <v>394</v>
      </c>
      <c r="C477" s="57">
        <v>0</v>
      </c>
      <c r="D477" s="51">
        <v>0</v>
      </c>
      <c r="E477" s="57">
        <v>0</v>
      </c>
      <c r="F477" s="57">
        <v>0</v>
      </c>
      <c r="G477" s="51">
        <v>0</v>
      </c>
      <c r="H477" s="57">
        <v>0</v>
      </c>
      <c r="I477" s="57">
        <v>0</v>
      </c>
      <c r="J477" s="51">
        <v>0</v>
      </c>
      <c r="K477" s="44"/>
      <c r="L477" s="57">
        <v>0</v>
      </c>
      <c r="M477" s="51">
        <v>0</v>
      </c>
      <c r="N477" s="57">
        <v>0</v>
      </c>
      <c r="O477" s="57">
        <v>0</v>
      </c>
      <c r="P477" s="51">
        <v>0</v>
      </c>
      <c r="Q477" s="57">
        <v>0</v>
      </c>
      <c r="R477" s="57">
        <v>0</v>
      </c>
      <c r="S477" s="51">
        <v>0</v>
      </c>
      <c r="T477" s="138">
        <v>2</v>
      </c>
    </row>
    <row r="478" spans="1:20" hidden="1" x14ac:dyDescent="0.3">
      <c r="B478" s="19" t="s">
        <v>1258</v>
      </c>
      <c r="C478" s="57">
        <v>0</v>
      </c>
      <c r="D478" s="51">
        <v>0</v>
      </c>
      <c r="E478" s="57">
        <v>0</v>
      </c>
      <c r="F478" s="57">
        <v>0</v>
      </c>
      <c r="G478" s="51">
        <v>0</v>
      </c>
      <c r="H478" s="57">
        <v>0</v>
      </c>
      <c r="I478" s="57">
        <v>0</v>
      </c>
      <c r="J478" s="51">
        <v>0</v>
      </c>
      <c r="K478" s="44"/>
      <c r="L478" s="57">
        <v>0</v>
      </c>
      <c r="M478" s="51">
        <v>0</v>
      </c>
      <c r="N478" s="57">
        <v>0</v>
      </c>
      <c r="O478" s="57">
        <v>0</v>
      </c>
      <c r="P478" s="51">
        <v>0</v>
      </c>
      <c r="Q478" s="57">
        <v>0</v>
      </c>
      <c r="R478" s="57">
        <v>0</v>
      </c>
      <c r="S478" s="51">
        <v>0</v>
      </c>
      <c r="T478" s="138">
        <v>2</v>
      </c>
    </row>
    <row r="479" spans="1:20" hidden="1" x14ac:dyDescent="0.3">
      <c r="B479" s="19" t="s">
        <v>312</v>
      </c>
      <c r="C479" s="21"/>
      <c r="D479" s="43"/>
      <c r="E479" s="21"/>
      <c r="F479" s="21"/>
      <c r="G479" s="43"/>
      <c r="H479" s="21"/>
      <c r="I479" s="21"/>
      <c r="J479" s="43"/>
      <c r="K479" s="44"/>
      <c r="L479" s="21"/>
      <c r="M479" s="43"/>
      <c r="N479" s="21"/>
      <c r="O479" s="21"/>
      <c r="P479" s="43"/>
      <c r="Q479" s="21"/>
      <c r="R479" s="21"/>
      <c r="S479" s="43"/>
      <c r="T479" s="138">
        <v>2</v>
      </c>
    </row>
    <row r="480" spans="1:20" hidden="1" x14ac:dyDescent="0.3">
      <c r="A480" s="19" t="s">
        <v>1495</v>
      </c>
      <c r="B480" s="19" t="s">
        <v>2102</v>
      </c>
      <c r="C480" s="21">
        <v>0</v>
      </c>
      <c r="D480" s="51">
        <v>0</v>
      </c>
      <c r="E480" s="21">
        <v>0</v>
      </c>
      <c r="F480" s="21">
        <v>0</v>
      </c>
      <c r="G480" s="51">
        <v>0</v>
      </c>
      <c r="H480" s="21">
        <v>0</v>
      </c>
      <c r="I480" s="21">
        <v>0</v>
      </c>
      <c r="J480" s="51">
        <v>0</v>
      </c>
      <c r="K480" s="44"/>
      <c r="L480" s="21">
        <v>0</v>
      </c>
      <c r="M480" s="51">
        <v>0</v>
      </c>
      <c r="N480" s="21">
        <v>0</v>
      </c>
      <c r="O480" s="21">
        <v>0</v>
      </c>
      <c r="P480" s="51">
        <v>0</v>
      </c>
      <c r="Q480" s="21">
        <v>0</v>
      </c>
      <c r="R480" s="21">
        <v>0</v>
      </c>
      <c r="S480" s="51">
        <v>0</v>
      </c>
      <c r="T480" s="138">
        <v>2</v>
      </c>
    </row>
    <row r="481" spans="1:20" hidden="1" x14ac:dyDescent="0.3">
      <c r="A481" s="19" t="s">
        <v>1496</v>
      </c>
      <c r="B481" s="19" t="s">
        <v>2103</v>
      </c>
      <c r="C481" s="21">
        <v>0</v>
      </c>
      <c r="D481" s="51">
        <v>0</v>
      </c>
      <c r="E481" s="21">
        <v>0</v>
      </c>
      <c r="F481" s="21">
        <v>0</v>
      </c>
      <c r="G481" s="51">
        <v>0</v>
      </c>
      <c r="H481" s="21">
        <v>0</v>
      </c>
      <c r="I481" s="21">
        <v>0</v>
      </c>
      <c r="J481" s="51">
        <v>0</v>
      </c>
      <c r="K481" s="44"/>
      <c r="L481" s="21">
        <v>0</v>
      </c>
      <c r="M481" s="51">
        <v>0</v>
      </c>
      <c r="N481" s="21">
        <v>0</v>
      </c>
      <c r="O481" s="21">
        <v>0</v>
      </c>
      <c r="P481" s="51">
        <v>0</v>
      </c>
      <c r="Q481" s="21">
        <v>0</v>
      </c>
      <c r="R481" s="21">
        <v>0</v>
      </c>
      <c r="S481" s="51">
        <v>0</v>
      </c>
      <c r="T481" s="138">
        <v>2</v>
      </c>
    </row>
    <row r="482" spans="1:20" hidden="1" x14ac:dyDescent="0.3">
      <c r="A482" s="19" t="s">
        <v>1497</v>
      </c>
      <c r="B482" s="19" t="s">
        <v>2104</v>
      </c>
      <c r="C482" s="21">
        <v>0</v>
      </c>
      <c r="D482" s="51">
        <v>0</v>
      </c>
      <c r="E482" s="21">
        <v>0</v>
      </c>
      <c r="F482" s="21">
        <v>0</v>
      </c>
      <c r="G482" s="51">
        <v>0</v>
      </c>
      <c r="H482" s="21">
        <v>0</v>
      </c>
      <c r="I482" s="21">
        <v>0</v>
      </c>
      <c r="J482" s="51">
        <v>0</v>
      </c>
      <c r="K482" s="44"/>
      <c r="L482" s="21">
        <v>0</v>
      </c>
      <c r="M482" s="51">
        <v>0</v>
      </c>
      <c r="N482" s="21">
        <v>0</v>
      </c>
      <c r="O482" s="21">
        <v>0</v>
      </c>
      <c r="P482" s="51">
        <v>0</v>
      </c>
      <c r="Q482" s="21">
        <v>0</v>
      </c>
      <c r="R482" s="21">
        <v>0</v>
      </c>
      <c r="S482" s="51">
        <v>0</v>
      </c>
      <c r="T482" s="138">
        <v>2</v>
      </c>
    </row>
    <row r="483" spans="1:20" hidden="1" x14ac:dyDescent="0.3">
      <c r="A483" s="19" t="s">
        <v>1498</v>
      </c>
      <c r="B483" s="19" t="s">
        <v>2105</v>
      </c>
      <c r="C483" s="21">
        <v>0</v>
      </c>
      <c r="D483" s="51">
        <v>0</v>
      </c>
      <c r="E483" s="21">
        <v>0</v>
      </c>
      <c r="F483" s="21">
        <v>0</v>
      </c>
      <c r="G483" s="51">
        <v>0</v>
      </c>
      <c r="H483" s="21">
        <v>0</v>
      </c>
      <c r="I483" s="21">
        <v>0</v>
      </c>
      <c r="J483" s="51">
        <v>0</v>
      </c>
      <c r="K483" s="44"/>
      <c r="L483" s="21">
        <v>0</v>
      </c>
      <c r="M483" s="51">
        <v>0</v>
      </c>
      <c r="N483" s="21">
        <v>0</v>
      </c>
      <c r="O483" s="21">
        <v>0</v>
      </c>
      <c r="P483" s="51">
        <v>0</v>
      </c>
      <c r="Q483" s="21">
        <v>0</v>
      </c>
      <c r="R483" s="21">
        <v>0</v>
      </c>
      <c r="S483" s="51">
        <v>0</v>
      </c>
      <c r="T483" s="138">
        <v>2</v>
      </c>
    </row>
    <row r="484" spans="1:20" hidden="1" x14ac:dyDescent="0.3">
      <c r="A484" s="19" t="s">
        <v>1499</v>
      </c>
      <c r="B484" s="19" t="s">
        <v>2106</v>
      </c>
      <c r="C484" s="21">
        <v>0</v>
      </c>
      <c r="D484" s="51">
        <v>0</v>
      </c>
      <c r="E484" s="21">
        <v>0</v>
      </c>
      <c r="F484" s="21">
        <v>0</v>
      </c>
      <c r="G484" s="51">
        <v>0</v>
      </c>
      <c r="H484" s="21">
        <v>0</v>
      </c>
      <c r="I484" s="21">
        <v>0</v>
      </c>
      <c r="J484" s="51">
        <v>0</v>
      </c>
      <c r="K484" s="44"/>
      <c r="L484" s="21">
        <v>0</v>
      </c>
      <c r="M484" s="51">
        <v>0</v>
      </c>
      <c r="N484" s="21">
        <v>0</v>
      </c>
      <c r="O484" s="21">
        <v>0</v>
      </c>
      <c r="P484" s="51">
        <v>0</v>
      </c>
      <c r="Q484" s="21">
        <v>0</v>
      </c>
      <c r="R484" s="21">
        <v>0</v>
      </c>
      <c r="S484" s="51">
        <v>0</v>
      </c>
      <c r="T484" s="138">
        <v>2</v>
      </c>
    </row>
    <row r="485" spans="1:20" hidden="1" x14ac:dyDescent="0.3">
      <c r="A485" s="19" t="s">
        <v>1500</v>
      </c>
      <c r="B485" s="19" t="s">
        <v>2107</v>
      </c>
      <c r="C485" s="21">
        <v>0</v>
      </c>
      <c r="D485" s="51">
        <v>0</v>
      </c>
      <c r="E485" s="21">
        <v>0</v>
      </c>
      <c r="F485" s="21">
        <v>0</v>
      </c>
      <c r="G485" s="51">
        <v>0</v>
      </c>
      <c r="H485" s="21">
        <v>0</v>
      </c>
      <c r="I485" s="21">
        <v>0</v>
      </c>
      <c r="J485" s="51">
        <v>0</v>
      </c>
      <c r="K485" s="44"/>
      <c r="L485" s="21">
        <v>0</v>
      </c>
      <c r="M485" s="51">
        <v>0</v>
      </c>
      <c r="N485" s="21">
        <v>0</v>
      </c>
      <c r="O485" s="21">
        <v>0</v>
      </c>
      <c r="P485" s="51">
        <v>0</v>
      </c>
      <c r="Q485" s="21">
        <v>0</v>
      </c>
      <c r="R485" s="21">
        <v>0</v>
      </c>
      <c r="S485" s="51">
        <v>0</v>
      </c>
      <c r="T485" s="138">
        <v>2</v>
      </c>
    </row>
    <row r="486" spans="1:20" hidden="1" x14ac:dyDescent="0.3">
      <c r="A486" s="19" t="s">
        <v>1501</v>
      </c>
      <c r="B486" s="19" t="s">
        <v>2108</v>
      </c>
      <c r="C486" s="21">
        <v>0</v>
      </c>
      <c r="D486" s="51">
        <v>0</v>
      </c>
      <c r="E486" s="21">
        <v>0</v>
      </c>
      <c r="F486" s="21">
        <v>0</v>
      </c>
      <c r="G486" s="51">
        <v>0</v>
      </c>
      <c r="H486" s="21">
        <v>0</v>
      </c>
      <c r="I486" s="21">
        <v>0</v>
      </c>
      <c r="J486" s="51">
        <v>0</v>
      </c>
      <c r="K486" s="44"/>
      <c r="L486" s="21">
        <v>0</v>
      </c>
      <c r="M486" s="51">
        <v>0</v>
      </c>
      <c r="N486" s="21">
        <v>0</v>
      </c>
      <c r="O486" s="21">
        <v>0</v>
      </c>
      <c r="P486" s="51">
        <v>0</v>
      </c>
      <c r="Q486" s="21">
        <v>0</v>
      </c>
      <c r="R486" s="21">
        <v>0</v>
      </c>
      <c r="S486" s="51">
        <v>0</v>
      </c>
      <c r="T486" s="138">
        <v>2</v>
      </c>
    </row>
    <row r="487" spans="1:20" hidden="1" x14ac:dyDescent="0.3">
      <c r="A487" s="19" t="s">
        <v>1502</v>
      </c>
      <c r="B487" s="19" t="s">
        <v>2109</v>
      </c>
      <c r="C487" s="21">
        <v>0</v>
      </c>
      <c r="D487" s="51">
        <v>0</v>
      </c>
      <c r="E487" s="21">
        <v>0</v>
      </c>
      <c r="F487" s="21">
        <v>0</v>
      </c>
      <c r="G487" s="51">
        <v>0</v>
      </c>
      <c r="H487" s="21">
        <v>0</v>
      </c>
      <c r="I487" s="21">
        <v>0</v>
      </c>
      <c r="J487" s="51">
        <v>0</v>
      </c>
      <c r="K487" s="44"/>
      <c r="L487" s="21">
        <v>0</v>
      </c>
      <c r="M487" s="51">
        <v>0</v>
      </c>
      <c r="N487" s="21">
        <v>0</v>
      </c>
      <c r="O487" s="21">
        <v>0</v>
      </c>
      <c r="P487" s="51">
        <v>0</v>
      </c>
      <c r="Q487" s="21">
        <v>0</v>
      </c>
      <c r="R487" s="21">
        <v>0</v>
      </c>
      <c r="S487" s="51">
        <v>0</v>
      </c>
      <c r="T487" s="138">
        <v>2</v>
      </c>
    </row>
    <row r="488" spans="1:20" hidden="1" x14ac:dyDescent="0.3">
      <c r="A488" s="19" t="s">
        <v>1503</v>
      </c>
      <c r="B488" s="19" t="s">
        <v>2110</v>
      </c>
      <c r="C488" s="21">
        <v>0</v>
      </c>
      <c r="D488" s="51">
        <v>0</v>
      </c>
      <c r="E488" s="21">
        <v>0</v>
      </c>
      <c r="F488" s="21">
        <v>0</v>
      </c>
      <c r="G488" s="51">
        <v>0</v>
      </c>
      <c r="H488" s="21">
        <v>0</v>
      </c>
      <c r="I488" s="21">
        <v>0</v>
      </c>
      <c r="J488" s="51">
        <v>0</v>
      </c>
      <c r="K488" s="44"/>
      <c r="L488" s="21">
        <v>0</v>
      </c>
      <c r="M488" s="51">
        <v>0</v>
      </c>
      <c r="N488" s="21">
        <v>0</v>
      </c>
      <c r="O488" s="21">
        <v>0</v>
      </c>
      <c r="P488" s="51">
        <v>0</v>
      </c>
      <c r="Q488" s="21">
        <v>0</v>
      </c>
      <c r="R488" s="21">
        <v>0</v>
      </c>
      <c r="S488" s="51">
        <v>0</v>
      </c>
      <c r="T488" s="138">
        <v>2</v>
      </c>
    </row>
    <row r="489" spans="1:20" hidden="1" x14ac:dyDescent="0.3">
      <c r="A489" s="19" t="s">
        <v>1504</v>
      </c>
      <c r="B489" s="19" t="s">
        <v>2111</v>
      </c>
      <c r="C489" s="21">
        <v>0</v>
      </c>
      <c r="D489" s="51">
        <v>0</v>
      </c>
      <c r="E489" s="21">
        <v>0</v>
      </c>
      <c r="F489" s="21">
        <v>0</v>
      </c>
      <c r="G489" s="51">
        <v>0</v>
      </c>
      <c r="H489" s="21">
        <v>0</v>
      </c>
      <c r="I489" s="21">
        <v>0</v>
      </c>
      <c r="J489" s="51">
        <v>0</v>
      </c>
      <c r="K489" s="44"/>
      <c r="L489" s="21">
        <v>0</v>
      </c>
      <c r="M489" s="51">
        <v>0</v>
      </c>
      <c r="N489" s="21">
        <v>0</v>
      </c>
      <c r="O489" s="21">
        <v>0</v>
      </c>
      <c r="P489" s="51">
        <v>0</v>
      </c>
      <c r="Q489" s="21">
        <v>0</v>
      </c>
      <c r="R489" s="21">
        <v>0</v>
      </c>
      <c r="S489" s="51">
        <v>0</v>
      </c>
      <c r="T489" s="138">
        <v>2</v>
      </c>
    </row>
    <row r="490" spans="1:20" hidden="1" x14ac:dyDescent="0.3">
      <c r="A490" s="19" t="s">
        <v>1505</v>
      </c>
      <c r="B490" s="19" t="s">
        <v>2112</v>
      </c>
      <c r="C490" s="21">
        <v>0</v>
      </c>
      <c r="D490" s="51">
        <v>0</v>
      </c>
      <c r="E490" s="21">
        <v>0</v>
      </c>
      <c r="F490" s="21">
        <v>0</v>
      </c>
      <c r="G490" s="51">
        <v>0</v>
      </c>
      <c r="H490" s="21">
        <v>0</v>
      </c>
      <c r="I490" s="21">
        <v>0</v>
      </c>
      <c r="J490" s="51">
        <v>0</v>
      </c>
      <c r="K490" s="44"/>
      <c r="L490" s="21">
        <v>0</v>
      </c>
      <c r="M490" s="51">
        <v>0</v>
      </c>
      <c r="N490" s="21">
        <v>0</v>
      </c>
      <c r="O490" s="21">
        <v>0</v>
      </c>
      <c r="P490" s="51">
        <v>0</v>
      </c>
      <c r="Q490" s="21">
        <v>0</v>
      </c>
      <c r="R490" s="21">
        <v>0</v>
      </c>
      <c r="S490" s="51">
        <v>0</v>
      </c>
      <c r="T490" s="138">
        <v>2</v>
      </c>
    </row>
    <row r="491" spans="1:20" hidden="1" x14ac:dyDescent="0.3">
      <c r="A491" s="19" t="s">
        <v>1506</v>
      </c>
      <c r="B491" s="19" t="s">
        <v>2113</v>
      </c>
      <c r="C491" s="21">
        <v>0</v>
      </c>
      <c r="D491" s="51">
        <v>0</v>
      </c>
      <c r="E491" s="21">
        <v>0</v>
      </c>
      <c r="F491" s="21">
        <v>0</v>
      </c>
      <c r="G491" s="51">
        <v>0</v>
      </c>
      <c r="H491" s="21">
        <v>0</v>
      </c>
      <c r="I491" s="21">
        <v>0</v>
      </c>
      <c r="J491" s="51">
        <v>0</v>
      </c>
      <c r="K491" s="44"/>
      <c r="L491" s="21">
        <v>0</v>
      </c>
      <c r="M491" s="51">
        <v>0</v>
      </c>
      <c r="N491" s="21">
        <v>0</v>
      </c>
      <c r="O491" s="21">
        <v>0</v>
      </c>
      <c r="P491" s="51">
        <v>0</v>
      </c>
      <c r="Q491" s="21">
        <v>0</v>
      </c>
      <c r="R491" s="21">
        <v>0</v>
      </c>
      <c r="S491" s="51">
        <v>0</v>
      </c>
      <c r="T491" s="138">
        <v>2</v>
      </c>
    </row>
    <row r="492" spans="1:20" hidden="1" x14ac:dyDescent="0.3">
      <c r="A492" s="19" t="s">
        <v>1507</v>
      </c>
      <c r="B492" s="19" t="s">
        <v>2114</v>
      </c>
      <c r="C492" s="21">
        <v>0</v>
      </c>
      <c r="D492" s="51">
        <v>0</v>
      </c>
      <c r="E492" s="21">
        <v>0</v>
      </c>
      <c r="F492" s="21">
        <v>0</v>
      </c>
      <c r="G492" s="51">
        <v>0</v>
      </c>
      <c r="H492" s="21">
        <v>0</v>
      </c>
      <c r="I492" s="21">
        <v>0</v>
      </c>
      <c r="J492" s="51">
        <v>0</v>
      </c>
      <c r="K492" s="44"/>
      <c r="L492" s="21">
        <v>0</v>
      </c>
      <c r="M492" s="51">
        <v>0</v>
      </c>
      <c r="N492" s="21">
        <v>0</v>
      </c>
      <c r="O492" s="21">
        <v>0</v>
      </c>
      <c r="P492" s="51">
        <v>0</v>
      </c>
      <c r="Q492" s="21">
        <v>0</v>
      </c>
      <c r="R492" s="21">
        <v>0</v>
      </c>
      <c r="S492" s="51">
        <v>0</v>
      </c>
      <c r="T492" s="138">
        <v>2</v>
      </c>
    </row>
    <row r="493" spans="1:20" hidden="1" x14ac:dyDescent="0.3">
      <c r="B493" s="19" t="s">
        <v>414</v>
      </c>
      <c r="C493" s="45">
        <v>0</v>
      </c>
      <c r="D493" s="51">
        <v>0</v>
      </c>
      <c r="E493" s="45">
        <v>0</v>
      </c>
      <c r="F493" s="45">
        <v>0</v>
      </c>
      <c r="G493" s="51">
        <v>0</v>
      </c>
      <c r="H493" s="45">
        <v>0</v>
      </c>
      <c r="I493" s="45">
        <v>0</v>
      </c>
      <c r="J493" s="51">
        <v>0</v>
      </c>
      <c r="K493" s="44"/>
      <c r="L493" s="45">
        <v>0</v>
      </c>
      <c r="M493" s="51">
        <v>0</v>
      </c>
      <c r="N493" s="45">
        <v>0</v>
      </c>
      <c r="O493" s="45">
        <v>0</v>
      </c>
      <c r="P493" s="51">
        <v>0</v>
      </c>
      <c r="Q493" s="45">
        <v>0</v>
      </c>
      <c r="R493" s="45">
        <v>0</v>
      </c>
      <c r="S493" s="51">
        <v>0</v>
      </c>
      <c r="T493" s="138">
        <v>2</v>
      </c>
    </row>
    <row r="494" spans="1:20" hidden="1" x14ac:dyDescent="0.3">
      <c r="B494" s="19" t="s">
        <v>416</v>
      </c>
      <c r="C494" s="21">
        <v>0</v>
      </c>
      <c r="D494" s="51">
        <v>0</v>
      </c>
      <c r="E494" s="21">
        <v>0</v>
      </c>
      <c r="F494" s="21">
        <v>0</v>
      </c>
      <c r="G494" s="51">
        <v>0</v>
      </c>
      <c r="H494" s="21">
        <v>0</v>
      </c>
      <c r="I494" s="21">
        <v>0</v>
      </c>
      <c r="J494" s="51">
        <v>0</v>
      </c>
      <c r="K494" s="44"/>
      <c r="L494" s="21">
        <v>0</v>
      </c>
      <c r="M494" s="51">
        <v>0</v>
      </c>
      <c r="N494" s="21">
        <v>0</v>
      </c>
      <c r="O494" s="21">
        <v>0</v>
      </c>
      <c r="P494" s="51">
        <v>0</v>
      </c>
      <c r="Q494" s="21">
        <v>0</v>
      </c>
      <c r="R494" s="21">
        <v>0</v>
      </c>
      <c r="S494" s="51">
        <v>0</v>
      </c>
      <c r="T494" s="138">
        <v>2</v>
      </c>
    </row>
    <row r="495" spans="1:20" hidden="1" x14ac:dyDescent="0.3">
      <c r="C495" s="21"/>
      <c r="D495" s="43"/>
      <c r="E495" s="21"/>
      <c r="F495" s="21"/>
      <c r="G495" s="43"/>
      <c r="H495" s="21"/>
      <c r="I495" s="21"/>
      <c r="J495" s="43"/>
      <c r="K495" s="44"/>
      <c r="L495" s="21"/>
      <c r="M495" s="43"/>
      <c r="N495" s="21"/>
      <c r="O495" s="21"/>
      <c r="P495" s="43"/>
      <c r="Q495" s="21"/>
      <c r="R495" s="21"/>
      <c r="S495" s="43"/>
      <c r="T495" s="138">
        <v>2</v>
      </c>
    </row>
    <row r="496" spans="1:20" ht="17.25" x14ac:dyDescent="0.35">
      <c r="B496" s="30" t="s">
        <v>518</v>
      </c>
      <c r="C496" s="21"/>
      <c r="D496" s="43"/>
      <c r="E496" s="21"/>
      <c r="F496" s="21"/>
      <c r="G496" s="43"/>
      <c r="H496" s="21"/>
      <c r="I496" s="21"/>
      <c r="J496" s="43"/>
      <c r="K496" s="44"/>
      <c r="L496" s="21"/>
      <c r="M496" s="43"/>
      <c r="N496" s="21"/>
      <c r="O496" s="21"/>
      <c r="P496" s="43"/>
      <c r="Q496" s="21"/>
      <c r="R496" s="21"/>
      <c r="S496" s="43"/>
      <c r="T496" s="138">
        <v>1</v>
      </c>
    </row>
    <row r="497" spans="1:20" x14ac:dyDescent="0.3">
      <c r="A497" s="19" t="s">
        <v>519</v>
      </c>
      <c r="B497" s="19" t="s">
        <v>2452</v>
      </c>
      <c r="C497" s="21">
        <v>11592.279999999999</v>
      </c>
      <c r="D497" s="55">
        <v>6.1693879723257048</v>
      </c>
      <c r="E497" s="21">
        <v>12307</v>
      </c>
      <c r="F497" s="21">
        <v>714.72000000000116</v>
      </c>
      <c r="G497" s="55">
        <v>6.2219413549039437</v>
      </c>
      <c r="H497" s="21">
        <v>12265.57</v>
      </c>
      <c r="I497" s="21">
        <v>673.29000000000087</v>
      </c>
      <c r="J497" s="55">
        <v>12.56718237704918</v>
      </c>
      <c r="K497" s="44"/>
      <c r="L497" s="21">
        <v>124853.83</v>
      </c>
      <c r="M497" s="55">
        <v>4.8933501861650006</v>
      </c>
      <c r="N497" s="21">
        <v>144556</v>
      </c>
      <c r="O497" s="21">
        <v>19702.169999999998</v>
      </c>
      <c r="P497" s="55">
        <v>5.4142851792201956</v>
      </c>
      <c r="Q497" s="21">
        <v>105349.20999999999</v>
      </c>
      <c r="R497" s="21">
        <v>-19504.62000000001</v>
      </c>
      <c r="S497" s="55">
        <v>7.5152810671993144</v>
      </c>
      <c r="T497" s="138">
        <v>1</v>
      </c>
    </row>
    <row r="498" spans="1:20" hidden="1" x14ac:dyDescent="0.3">
      <c r="A498" s="19" t="s">
        <v>520</v>
      </c>
      <c r="B498" s="19" t="s">
        <v>2115</v>
      </c>
      <c r="C498" s="21">
        <v>0</v>
      </c>
      <c r="D498" s="55">
        <v>0</v>
      </c>
      <c r="E498" s="21">
        <v>0</v>
      </c>
      <c r="F498" s="21">
        <v>0</v>
      </c>
      <c r="G498" s="55">
        <v>0</v>
      </c>
      <c r="H498" s="21">
        <v>0</v>
      </c>
      <c r="I498" s="21">
        <v>0</v>
      </c>
      <c r="J498" s="55">
        <v>0</v>
      </c>
      <c r="K498" s="44"/>
      <c r="L498" s="21">
        <v>0</v>
      </c>
      <c r="M498" s="55">
        <v>0</v>
      </c>
      <c r="N498" s="21">
        <v>0</v>
      </c>
      <c r="O498" s="21">
        <v>0</v>
      </c>
      <c r="P498" s="55">
        <v>0</v>
      </c>
      <c r="Q498" s="21">
        <v>0</v>
      </c>
      <c r="R498" s="21">
        <v>0</v>
      </c>
      <c r="S498" s="55">
        <v>0</v>
      </c>
      <c r="T498" s="138">
        <v>2</v>
      </c>
    </row>
    <row r="499" spans="1:20" hidden="1" x14ac:dyDescent="0.3">
      <c r="A499" s="19" t="s">
        <v>2116</v>
      </c>
      <c r="B499" s="19" t="s">
        <v>2117</v>
      </c>
      <c r="C499" s="21">
        <v>0</v>
      </c>
      <c r="D499" s="55">
        <v>0</v>
      </c>
      <c r="E499" s="21">
        <v>0</v>
      </c>
      <c r="F499" s="21">
        <v>0</v>
      </c>
      <c r="G499" s="55">
        <v>0</v>
      </c>
      <c r="H499" s="21">
        <v>0</v>
      </c>
      <c r="I499" s="21">
        <v>0</v>
      </c>
      <c r="J499" s="55">
        <v>0</v>
      </c>
      <c r="K499" s="44"/>
      <c r="L499" s="21">
        <v>0</v>
      </c>
      <c r="M499" s="55">
        <v>0</v>
      </c>
      <c r="N499" s="21">
        <v>0</v>
      </c>
      <c r="O499" s="21">
        <v>0</v>
      </c>
      <c r="P499" s="55">
        <v>0</v>
      </c>
      <c r="Q499" s="21">
        <v>0</v>
      </c>
      <c r="R499" s="21">
        <v>0</v>
      </c>
      <c r="S499" s="55">
        <v>0</v>
      </c>
      <c r="T499" s="138">
        <v>2</v>
      </c>
    </row>
    <row r="500" spans="1:20" hidden="1" x14ac:dyDescent="0.3">
      <c r="A500" s="19" t="s">
        <v>521</v>
      </c>
      <c r="B500" s="19" t="s">
        <v>2118</v>
      </c>
      <c r="C500" s="21">
        <v>0</v>
      </c>
      <c r="D500" s="55">
        <v>0</v>
      </c>
      <c r="E500" s="21">
        <v>0</v>
      </c>
      <c r="F500" s="21">
        <v>0</v>
      </c>
      <c r="G500" s="55">
        <v>0</v>
      </c>
      <c r="H500" s="21">
        <v>0</v>
      </c>
      <c r="I500" s="21">
        <v>0</v>
      </c>
      <c r="J500" s="55">
        <v>0</v>
      </c>
      <c r="K500" s="44"/>
      <c r="L500" s="21">
        <v>0</v>
      </c>
      <c r="M500" s="55">
        <v>0</v>
      </c>
      <c r="N500" s="21">
        <v>0</v>
      </c>
      <c r="O500" s="21">
        <v>0</v>
      </c>
      <c r="P500" s="55">
        <v>0</v>
      </c>
      <c r="Q500" s="21">
        <v>0</v>
      </c>
      <c r="R500" s="21">
        <v>0</v>
      </c>
      <c r="S500" s="55">
        <v>0</v>
      </c>
      <c r="T500" s="138">
        <v>2</v>
      </c>
    </row>
    <row r="501" spans="1:20" hidden="1" x14ac:dyDescent="0.3">
      <c r="A501" s="19" t="s">
        <v>522</v>
      </c>
      <c r="B501" s="19" t="s">
        <v>2119</v>
      </c>
      <c r="C501" s="21">
        <v>0</v>
      </c>
      <c r="D501" s="55">
        <v>0</v>
      </c>
      <c r="E501" s="21">
        <v>0</v>
      </c>
      <c r="F501" s="21">
        <v>0</v>
      </c>
      <c r="G501" s="55">
        <v>0</v>
      </c>
      <c r="H501" s="21">
        <v>0</v>
      </c>
      <c r="I501" s="21">
        <v>0</v>
      </c>
      <c r="J501" s="55">
        <v>0</v>
      </c>
      <c r="K501" s="44"/>
      <c r="L501" s="21">
        <v>0</v>
      </c>
      <c r="M501" s="55">
        <v>0</v>
      </c>
      <c r="N501" s="21">
        <v>0</v>
      </c>
      <c r="O501" s="21">
        <v>0</v>
      </c>
      <c r="P501" s="55">
        <v>0</v>
      </c>
      <c r="Q501" s="21">
        <v>0</v>
      </c>
      <c r="R501" s="21">
        <v>0</v>
      </c>
      <c r="S501" s="55">
        <v>0</v>
      </c>
      <c r="T501" s="138">
        <v>2</v>
      </c>
    </row>
    <row r="502" spans="1:20" hidden="1" x14ac:dyDescent="0.3">
      <c r="A502" s="19" t="s">
        <v>1196</v>
      </c>
      <c r="B502" s="19" t="s">
        <v>2120</v>
      </c>
      <c r="C502" s="21">
        <v>0</v>
      </c>
      <c r="D502" s="55">
        <v>0</v>
      </c>
      <c r="E502" s="21">
        <v>0</v>
      </c>
      <c r="F502" s="21">
        <v>0</v>
      </c>
      <c r="G502" s="55">
        <v>0</v>
      </c>
      <c r="H502" s="21">
        <v>0</v>
      </c>
      <c r="I502" s="21">
        <v>0</v>
      </c>
      <c r="J502" s="55">
        <v>0</v>
      </c>
      <c r="K502" s="44"/>
      <c r="L502" s="21">
        <v>0</v>
      </c>
      <c r="M502" s="55">
        <v>0</v>
      </c>
      <c r="N502" s="21">
        <v>0</v>
      </c>
      <c r="O502" s="21">
        <v>0</v>
      </c>
      <c r="P502" s="55">
        <v>0</v>
      </c>
      <c r="Q502" s="21">
        <v>0</v>
      </c>
      <c r="R502" s="21">
        <v>0</v>
      </c>
      <c r="S502" s="55">
        <v>0</v>
      </c>
      <c r="T502" s="138">
        <v>2</v>
      </c>
    </row>
    <row r="503" spans="1:20" hidden="1" x14ac:dyDescent="0.3">
      <c r="A503" s="19" t="s">
        <v>1197</v>
      </c>
      <c r="B503" s="19" t="s">
        <v>2121</v>
      </c>
      <c r="C503" s="21">
        <v>0</v>
      </c>
      <c r="D503" s="55">
        <v>0</v>
      </c>
      <c r="E503" s="21">
        <v>0</v>
      </c>
      <c r="F503" s="21">
        <v>0</v>
      </c>
      <c r="G503" s="55">
        <v>0</v>
      </c>
      <c r="H503" s="21">
        <v>0</v>
      </c>
      <c r="I503" s="21">
        <v>0</v>
      </c>
      <c r="J503" s="55">
        <v>0</v>
      </c>
      <c r="K503" s="44"/>
      <c r="L503" s="21">
        <v>0</v>
      </c>
      <c r="M503" s="55">
        <v>0</v>
      </c>
      <c r="N503" s="21">
        <v>0</v>
      </c>
      <c r="O503" s="21">
        <v>0</v>
      </c>
      <c r="P503" s="55">
        <v>0</v>
      </c>
      <c r="Q503" s="21">
        <v>0</v>
      </c>
      <c r="R503" s="21">
        <v>0</v>
      </c>
      <c r="S503" s="55">
        <v>0</v>
      </c>
      <c r="T503" s="138">
        <v>2</v>
      </c>
    </row>
    <row r="504" spans="1:20" hidden="1" x14ac:dyDescent="0.3">
      <c r="A504" s="19" t="s">
        <v>523</v>
      </c>
      <c r="B504" s="19" t="s">
        <v>2122</v>
      </c>
      <c r="C504" s="21">
        <v>0</v>
      </c>
      <c r="D504" s="55">
        <v>0</v>
      </c>
      <c r="E504" s="21">
        <v>0</v>
      </c>
      <c r="F504" s="21">
        <v>0</v>
      </c>
      <c r="G504" s="55">
        <v>0</v>
      </c>
      <c r="H504" s="21">
        <v>0</v>
      </c>
      <c r="I504" s="21">
        <v>0</v>
      </c>
      <c r="J504" s="55">
        <v>0</v>
      </c>
      <c r="K504" s="44"/>
      <c r="L504" s="21">
        <v>0</v>
      </c>
      <c r="M504" s="55">
        <v>0</v>
      </c>
      <c r="N504" s="21">
        <v>0</v>
      </c>
      <c r="O504" s="21">
        <v>0</v>
      </c>
      <c r="P504" s="55">
        <v>0</v>
      </c>
      <c r="Q504" s="21">
        <v>0</v>
      </c>
      <c r="R504" s="21">
        <v>0</v>
      </c>
      <c r="S504" s="55">
        <v>0</v>
      </c>
      <c r="T504" s="138">
        <v>2</v>
      </c>
    </row>
    <row r="505" spans="1:20" hidden="1" x14ac:dyDescent="0.3">
      <c r="A505" s="19" t="s">
        <v>524</v>
      </c>
      <c r="B505" s="19" t="s">
        <v>2123</v>
      </c>
      <c r="C505" s="41">
        <v>0</v>
      </c>
      <c r="D505" s="55">
        <v>0</v>
      </c>
      <c r="E505" s="41">
        <v>0</v>
      </c>
      <c r="F505" s="41">
        <v>0</v>
      </c>
      <c r="G505" s="55">
        <v>0</v>
      </c>
      <c r="H505" s="41">
        <v>0</v>
      </c>
      <c r="I505" s="41">
        <v>0</v>
      </c>
      <c r="J505" s="55">
        <v>0</v>
      </c>
      <c r="K505" s="44"/>
      <c r="L505" s="41">
        <v>0</v>
      </c>
      <c r="M505" s="55">
        <v>0</v>
      </c>
      <c r="N505" s="41">
        <v>0</v>
      </c>
      <c r="O505" s="41">
        <v>0</v>
      </c>
      <c r="P505" s="55">
        <v>0</v>
      </c>
      <c r="Q505" s="41">
        <v>0</v>
      </c>
      <c r="R505" s="41">
        <v>0</v>
      </c>
      <c r="S505" s="55">
        <v>0</v>
      </c>
      <c r="T505" s="138">
        <v>2</v>
      </c>
    </row>
    <row r="506" spans="1:20" x14ac:dyDescent="0.3">
      <c r="B506" s="19" t="s">
        <v>525</v>
      </c>
      <c r="C506" s="57">
        <v>11592.279999999999</v>
      </c>
      <c r="D506" s="55">
        <v>6.1693879723257048</v>
      </c>
      <c r="E506" s="57">
        <v>12307</v>
      </c>
      <c r="F506" s="57">
        <v>714.72000000000116</v>
      </c>
      <c r="G506" s="55">
        <v>6.2219413549039437</v>
      </c>
      <c r="H506" s="57">
        <v>12265.57</v>
      </c>
      <c r="I506" s="57">
        <v>673.29000000000087</v>
      </c>
      <c r="J506" s="55">
        <v>12.56718237704918</v>
      </c>
      <c r="K506" s="44"/>
      <c r="L506" s="57">
        <v>124853.83</v>
      </c>
      <c r="M506" s="55">
        <v>4.8933501861650006</v>
      </c>
      <c r="N506" s="57">
        <v>144556</v>
      </c>
      <c r="O506" s="57">
        <v>19702.169999999998</v>
      </c>
      <c r="P506" s="55">
        <v>5.4142851792201956</v>
      </c>
      <c r="Q506" s="57">
        <v>105349.20999999999</v>
      </c>
      <c r="R506" s="57">
        <v>-19504.62000000001</v>
      </c>
      <c r="S506" s="55">
        <v>7.5152810671993144</v>
      </c>
      <c r="T506" s="138">
        <v>1</v>
      </c>
    </row>
    <row r="507" spans="1:20" x14ac:dyDescent="0.3">
      <c r="B507" s="19" t="s">
        <v>312</v>
      </c>
      <c r="C507" s="21"/>
      <c r="D507" s="43"/>
      <c r="E507" s="21"/>
      <c r="F507" s="21"/>
      <c r="G507" s="55"/>
      <c r="H507" s="21"/>
      <c r="I507" s="21"/>
      <c r="J507" s="55"/>
      <c r="K507" s="44"/>
      <c r="L507" s="21"/>
      <c r="M507" s="43"/>
      <c r="N507" s="21"/>
      <c r="O507" s="21"/>
      <c r="P507" s="55"/>
      <c r="Q507" s="21"/>
      <c r="R507" s="21"/>
      <c r="S507" s="55"/>
      <c r="T507" s="138">
        <v>1</v>
      </c>
    </row>
    <row r="508" spans="1:20" x14ac:dyDescent="0.3">
      <c r="A508" s="19" t="s">
        <v>526</v>
      </c>
      <c r="B508" s="19" t="s">
        <v>389</v>
      </c>
      <c r="C508" s="21">
        <v>0</v>
      </c>
      <c r="D508" s="55">
        <v>0</v>
      </c>
      <c r="E508" s="21">
        <v>0</v>
      </c>
      <c r="F508" s="21">
        <v>0</v>
      </c>
      <c r="G508" s="55">
        <v>0</v>
      </c>
      <c r="H508" s="21">
        <v>0</v>
      </c>
      <c r="I508" s="21">
        <v>0</v>
      </c>
      <c r="J508" s="55">
        <v>0</v>
      </c>
      <c r="K508" s="44"/>
      <c r="L508" s="21">
        <v>1973.0700000000002</v>
      </c>
      <c r="M508" s="55">
        <v>7.732980599647267E-2</v>
      </c>
      <c r="N508" s="21">
        <v>0</v>
      </c>
      <c r="O508" s="21">
        <v>-1973.0700000000002</v>
      </c>
      <c r="P508" s="55">
        <v>0</v>
      </c>
      <c r="Q508" s="21">
        <v>1219.23</v>
      </c>
      <c r="R508" s="21">
        <v>-753.84000000000015</v>
      </c>
      <c r="S508" s="55">
        <v>8.6976030817520339E-2</v>
      </c>
      <c r="T508" s="138">
        <v>1</v>
      </c>
    </row>
    <row r="509" spans="1:20" hidden="1" x14ac:dyDescent="0.3">
      <c r="A509" s="19" t="s">
        <v>528</v>
      </c>
      <c r="B509" s="19" t="s">
        <v>555</v>
      </c>
      <c r="C509" s="21">
        <v>0</v>
      </c>
      <c r="D509" s="55">
        <v>0</v>
      </c>
      <c r="E509" s="21">
        <v>0</v>
      </c>
      <c r="F509" s="21">
        <v>0</v>
      </c>
      <c r="G509" s="55">
        <v>0</v>
      </c>
      <c r="H509" s="21">
        <v>0</v>
      </c>
      <c r="I509" s="21">
        <v>0</v>
      </c>
      <c r="J509" s="55">
        <v>0</v>
      </c>
      <c r="K509" s="44"/>
      <c r="L509" s="21">
        <v>0</v>
      </c>
      <c r="M509" s="55">
        <v>0</v>
      </c>
      <c r="N509" s="21">
        <v>0</v>
      </c>
      <c r="O509" s="21">
        <v>0</v>
      </c>
      <c r="P509" s="55">
        <v>0</v>
      </c>
      <c r="Q509" s="21">
        <v>0</v>
      </c>
      <c r="R509" s="21">
        <v>0</v>
      </c>
      <c r="S509" s="55">
        <v>0</v>
      </c>
      <c r="T509" s="138">
        <v>2</v>
      </c>
    </row>
    <row r="510" spans="1:20" x14ac:dyDescent="0.3">
      <c r="A510" s="19" t="s">
        <v>530</v>
      </c>
      <c r="B510" s="19" t="s">
        <v>557</v>
      </c>
      <c r="C510" s="41">
        <v>0</v>
      </c>
      <c r="D510" s="55">
        <v>0</v>
      </c>
      <c r="E510" s="41">
        <v>0</v>
      </c>
      <c r="F510" s="41">
        <v>0</v>
      </c>
      <c r="G510" s="55">
        <v>0</v>
      </c>
      <c r="H510" s="41">
        <v>0</v>
      </c>
      <c r="I510" s="41">
        <v>0</v>
      </c>
      <c r="J510" s="55">
        <v>0</v>
      </c>
      <c r="K510" s="44"/>
      <c r="L510" s="41">
        <v>438.46</v>
      </c>
      <c r="M510" s="55">
        <v>1.7184401332549479E-2</v>
      </c>
      <c r="N510" s="41">
        <v>0</v>
      </c>
      <c r="O510" s="41">
        <v>-438.46</v>
      </c>
      <c r="P510" s="55">
        <v>0</v>
      </c>
      <c r="Q510" s="41">
        <v>1196.1499999999999</v>
      </c>
      <c r="R510" s="41">
        <v>757.68999999999983</v>
      </c>
      <c r="S510" s="55">
        <v>8.5329576259095444E-2</v>
      </c>
      <c r="T510" s="138">
        <v>1</v>
      </c>
    </row>
    <row r="511" spans="1:20" x14ac:dyDescent="0.3">
      <c r="B511" s="19" t="s">
        <v>394</v>
      </c>
      <c r="C511" s="45">
        <v>0</v>
      </c>
      <c r="D511" s="55">
        <v>0</v>
      </c>
      <c r="E511" s="45">
        <v>0</v>
      </c>
      <c r="F511" s="45">
        <v>0</v>
      </c>
      <c r="G511" s="55">
        <v>0</v>
      </c>
      <c r="H511" s="45">
        <v>0</v>
      </c>
      <c r="I511" s="45">
        <v>0</v>
      </c>
      <c r="J511" s="55">
        <v>0</v>
      </c>
      <c r="K511" s="44"/>
      <c r="L511" s="45">
        <v>2411.5300000000002</v>
      </c>
      <c r="M511" s="55">
        <v>9.4514207329022146E-2</v>
      </c>
      <c r="N511" s="45">
        <v>0</v>
      </c>
      <c r="O511" s="45">
        <v>-2411.5300000000002</v>
      </c>
      <c r="P511" s="55">
        <v>0</v>
      </c>
      <c r="Q511" s="45">
        <v>2415.38</v>
      </c>
      <c r="R511" s="45">
        <v>3.8499999999999091</v>
      </c>
      <c r="S511" s="55">
        <v>0.1723056070766158</v>
      </c>
      <c r="T511" s="138">
        <v>1</v>
      </c>
    </row>
    <row r="512" spans="1:20" x14ac:dyDescent="0.3">
      <c r="B512" s="19" t="s">
        <v>532</v>
      </c>
      <c r="C512" s="21">
        <v>11592.279999999999</v>
      </c>
      <c r="D512" s="55">
        <v>6.1693879723257048</v>
      </c>
      <c r="E512" s="21">
        <v>12307</v>
      </c>
      <c r="F512" s="21">
        <v>714.72000000000116</v>
      </c>
      <c r="G512" s="55">
        <v>6.2219413549039437</v>
      </c>
      <c r="H512" s="21">
        <v>12265.57</v>
      </c>
      <c r="I512" s="21">
        <v>673.29000000000087</v>
      </c>
      <c r="J512" s="55">
        <v>12.56718237704918</v>
      </c>
      <c r="K512" s="44"/>
      <c r="L512" s="21">
        <v>127265.36</v>
      </c>
      <c r="M512" s="55">
        <v>4.9878643934940232</v>
      </c>
      <c r="N512" s="21">
        <v>144556</v>
      </c>
      <c r="O512" s="21">
        <v>17290.64</v>
      </c>
      <c r="P512" s="55">
        <v>5.4142851792201956</v>
      </c>
      <c r="Q512" s="21">
        <v>107764.59</v>
      </c>
      <c r="R512" s="21">
        <v>-19500.770000000004</v>
      </c>
      <c r="S512" s="55">
        <v>7.6875866742759307</v>
      </c>
      <c r="T512" s="138">
        <v>1</v>
      </c>
    </row>
    <row r="513" spans="1:20" x14ac:dyDescent="0.3">
      <c r="B513" s="19" t="s">
        <v>312</v>
      </c>
      <c r="C513" s="21"/>
      <c r="D513" s="43"/>
      <c r="E513" s="21"/>
      <c r="F513" s="21"/>
      <c r="G513" s="43"/>
      <c r="H513" s="21"/>
      <c r="I513" s="21"/>
      <c r="J513" s="43"/>
      <c r="K513" s="44"/>
      <c r="L513" s="21"/>
      <c r="M513" s="43"/>
      <c r="N513" s="21"/>
      <c r="O513" s="21"/>
      <c r="P513" s="43"/>
      <c r="Q513" s="21"/>
      <c r="R513" s="21"/>
      <c r="S513" s="43"/>
      <c r="T513" s="138">
        <v>1</v>
      </c>
    </row>
    <row r="514" spans="1:20" x14ac:dyDescent="0.3">
      <c r="A514" s="19" t="s">
        <v>533</v>
      </c>
      <c r="B514" s="19" t="s">
        <v>2453</v>
      </c>
      <c r="C514" s="21">
        <v>3113.55</v>
      </c>
      <c r="D514" s="38">
        <v>0.2685882328584196</v>
      </c>
      <c r="E514" s="21">
        <v>0</v>
      </c>
      <c r="F514" s="21">
        <v>-3113.55</v>
      </c>
      <c r="G514" s="38">
        <v>0</v>
      </c>
      <c r="H514" s="21">
        <v>0</v>
      </c>
      <c r="I514" s="21">
        <v>-3113.55</v>
      </c>
      <c r="J514" s="38">
        <v>0</v>
      </c>
      <c r="K514" s="44"/>
      <c r="L514" s="21">
        <v>7587.5300000000007</v>
      </c>
      <c r="M514" s="38">
        <v>5.9619758275150446E-2</v>
      </c>
      <c r="N514" s="21">
        <v>0</v>
      </c>
      <c r="O514" s="21">
        <v>-7587.5300000000007</v>
      </c>
      <c r="P514" s="38">
        <v>0</v>
      </c>
      <c r="Q514" s="21">
        <v>0</v>
      </c>
      <c r="R514" s="21">
        <v>-7587.5300000000007</v>
      </c>
      <c r="S514" s="38">
        <v>0</v>
      </c>
      <c r="T514" s="138">
        <v>1</v>
      </c>
    </row>
    <row r="515" spans="1:20" hidden="1" x14ac:dyDescent="0.3">
      <c r="A515" s="19" t="s">
        <v>534</v>
      </c>
      <c r="B515" s="19" t="s">
        <v>2124</v>
      </c>
      <c r="C515" s="21">
        <v>0</v>
      </c>
      <c r="D515" s="38">
        <v>0</v>
      </c>
      <c r="E515" s="21">
        <v>0</v>
      </c>
      <c r="F515" s="21">
        <v>0</v>
      </c>
      <c r="G515" s="38">
        <v>0</v>
      </c>
      <c r="H515" s="21">
        <v>0</v>
      </c>
      <c r="I515" s="21">
        <v>0</v>
      </c>
      <c r="J515" s="38">
        <v>0</v>
      </c>
      <c r="K515" s="44"/>
      <c r="L515" s="21">
        <v>0</v>
      </c>
      <c r="M515" s="38">
        <v>0</v>
      </c>
      <c r="N515" s="21">
        <v>0</v>
      </c>
      <c r="O515" s="21">
        <v>0</v>
      </c>
      <c r="P515" s="38">
        <v>0</v>
      </c>
      <c r="Q515" s="21">
        <v>0</v>
      </c>
      <c r="R515" s="21">
        <v>0</v>
      </c>
      <c r="S515" s="38">
        <v>0</v>
      </c>
      <c r="T515" s="138">
        <v>2</v>
      </c>
    </row>
    <row r="516" spans="1:20" x14ac:dyDescent="0.3">
      <c r="A516" s="19" t="s">
        <v>535</v>
      </c>
      <c r="B516" s="19" t="s">
        <v>2125</v>
      </c>
      <c r="C516" s="21">
        <v>0</v>
      </c>
      <c r="D516" s="38">
        <v>0</v>
      </c>
      <c r="E516" s="21">
        <v>0</v>
      </c>
      <c r="F516" s="21">
        <v>0</v>
      </c>
      <c r="G516" s="38">
        <v>0</v>
      </c>
      <c r="H516" s="21">
        <v>0</v>
      </c>
      <c r="I516" s="21">
        <v>0</v>
      </c>
      <c r="J516" s="38">
        <v>0</v>
      </c>
      <c r="K516" s="44"/>
      <c r="L516" s="21">
        <v>0</v>
      </c>
      <c r="M516" s="38">
        <v>0</v>
      </c>
      <c r="N516" s="21">
        <v>0</v>
      </c>
      <c r="O516" s="21">
        <v>0</v>
      </c>
      <c r="P516" s="38">
        <v>0</v>
      </c>
      <c r="Q516" s="21">
        <v>136.71</v>
      </c>
      <c r="R516" s="21">
        <v>136.71</v>
      </c>
      <c r="S516" s="38">
        <v>1.2685985257309476E-3</v>
      </c>
      <c r="T516" s="138">
        <v>1</v>
      </c>
    </row>
    <row r="517" spans="1:20" hidden="1" x14ac:dyDescent="0.3">
      <c r="A517" s="19" t="s">
        <v>536</v>
      </c>
      <c r="B517" s="19" t="s">
        <v>2126</v>
      </c>
      <c r="C517" s="21">
        <v>0</v>
      </c>
      <c r="D517" s="38">
        <v>0</v>
      </c>
      <c r="E517" s="21">
        <v>0</v>
      </c>
      <c r="F517" s="21">
        <v>0</v>
      </c>
      <c r="G517" s="38">
        <v>0</v>
      </c>
      <c r="H517" s="21">
        <v>0</v>
      </c>
      <c r="I517" s="21">
        <v>0</v>
      </c>
      <c r="J517" s="38">
        <v>0</v>
      </c>
      <c r="K517" s="44"/>
      <c r="L517" s="21">
        <v>0</v>
      </c>
      <c r="M517" s="38">
        <v>0</v>
      </c>
      <c r="N517" s="21">
        <v>0</v>
      </c>
      <c r="O517" s="21">
        <v>0</v>
      </c>
      <c r="P517" s="38">
        <v>0</v>
      </c>
      <c r="Q517" s="21">
        <v>0</v>
      </c>
      <c r="R517" s="21">
        <v>0</v>
      </c>
      <c r="S517" s="38">
        <v>0</v>
      </c>
      <c r="T517" s="138">
        <v>2</v>
      </c>
    </row>
    <row r="518" spans="1:20" x14ac:dyDescent="0.3">
      <c r="A518" s="19" t="s">
        <v>538</v>
      </c>
      <c r="B518" s="19" t="s">
        <v>2127</v>
      </c>
      <c r="C518" s="21">
        <v>552.04</v>
      </c>
      <c r="D518" s="38">
        <v>4.7621348000565895E-2</v>
      </c>
      <c r="E518" s="21">
        <v>898</v>
      </c>
      <c r="F518" s="21">
        <v>345.96000000000004</v>
      </c>
      <c r="G518" s="38">
        <v>7.2966604371495894E-2</v>
      </c>
      <c r="H518" s="21">
        <v>830.97000000000025</v>
      </c>
      <c r="I518" s="21">
        <v>278.93000000000029</v>
      </c>
      <c r="J518" s="38">
        <v>6.7748176399466176E-2</v>
      </c>
      <c r="K518" s="44"/>
      <c r="L518" s="21">
        <v>7734.619999999999</v>
      </c>
      <c r="M518" s="38">
        <v>6.0775532320813765E-2</v>
      </c>
      <c r="N518" s="21">
        <v>10552</v>
      </c>
      <c r="O518" s="21">
        <v>2817.380000000001</v>
      </c>
      <c r="P518" s="38">
        <v>7.2995932372229441E-2</v>
      </c>
      <c r="Q518" s="21">
        <v>7703.4</v>
      </c>
      <c r="R518" s="21">
        <v>-31.219999999999345</v>
      </c>
      <c r="S518" s="38">
        <v>7.1483592152116013E-2</v>
      </c>
      <c r="T518" s="138">
        <v>1</v>
      </c>
    </row>
    <row r="519" spans="1:20" x14ac:dyDescent="0.3">
      <c r="A519" s="19" t="s">
        <v>540</v>
      </c>
      <c r="B519" s="19" t="s">
        <v>2128</v>
      </c>
      <c r="C519" s="21">
        <v>20.29</v>
      </c>
      <c r="D519" s="38">
        <v>1.750302787717343E-3</v>
      </c>
      <c r="E519" s="21">
        <v>0</v>
      </c>
      <c r="F519" s="21">
        <v>-20.29</v>
      </c>
      <c r="G519" s="38">
        <v>0</v>
      </c>
      <c r="H519" s="21">
        <v>29.43</v>
      </c>
      <c r="I519" s="21">
        <v>9.14</v>
      </c>
      <c r="J519" s="38">
        <v>2.3993992941216758E-3</v>
      </c>
      <c r="K519" s="44"/>
      <c r="L519" s="21">
        <v>74.849999999999994</v>
      </c>
      <c r="M519" s="38">
        <v>5.8814118782990119E-4</v>
      </c>
      <c r="N519" s="21">
        <v>181</v>
      </c>
      <c r="O519" s="21">
        <v>106.15</v>
      </c>
      <c r="P519" s="38">
        <v>1.2521099089626165E-3</v>
      </c>
      <c r="Q519" s="21">
        <v>155.42999999999998</v>
      </c>
      <c r="R519" s="21">
        <v>80.579999999999984</v>
      </c>
      <c r="S519" s="38">
        <v>1.4423105029212284E-3</v>
      </c>
      <c r="T519" s="138">
        <v>1</v>
      </c>
    </row>
    <row r="520" spans="1:20" x14ac:dyDescent="0.3">
      <c r="A520" s="19" t="s">
        <v>542</v>
      </c>
      <c r="B520" s="19" t="s">
        <v>2129</v>
      </c>
      <c r="C520" s="21">
        <v>163.21</v>
      </c>
      <c r="D520" s="38">
        <v>1.4079197534911167E-2</v>
      </c>
      <c r="E520" s="21">
        <v>0</v>
      </c>
      <c r="F520" s="21">
        <v>-163.21</v>
      </c>
      <c r="G520" s="38">
        <v>0</v>
      </c>
      <c r="H520" s="21">
        <v>91.98</v>
      </c>
      <c r="I520" s="21">
        <v>-71.23</v>
      </c>
      <c r="J520" s="38">
        <v>7.4990399956952674E-3</v>
      </c>
      <c r="K520" s="44"/>
      <c r="L520" s="21">
        <v>557.22</v>
      </c>
      <c r="M520" s="38">
        <v>4.378410590281598E-3</v>
      </c>
      <c r="N520" s="21">
        <v>575</v>
      </c>
      <c r="O520" s="21">
        <v>17.779999999999973</v>
      </c>
      <c r="P520" s="38">
        <v>3.9776972246049975E-3</v>
      </c>
      <c r="Q520" s="21">
        <v>674.85000000000014</v>
      </c>
      <c r="R520" s="21">
        <v>117.63000000000011</v>
      </c>
      <c r="S520" s="38">
        <v>6.2622611007938705E-3</v>
      </c>
      <c r="T520" s="138">
        <v>1</v>
      </c>
    </row>
    <row r="521" spans="1:20" hidden="1" x14ac:dyDescent="0.3">
      <c r="A521" s="19" t="s">
        <v>543</v>
      </c>
      <c r="B521" s="19" t="s">
        <v>2130</v>
      </c>
      <c r="C521" s="21">
        <v>0</v>
      </c>
      <c r="D521" s="38">
        <v>0</v>
      </c>
      <c r="E521" s="21">
        <v>0</v>
      </c>
      <c r="F521" s="21">
        <v>0</v>
      </c>
      <c r="G521" s="38">
        <v>0</v>
      </c>
      <c r="H521" s="21">
        <v>0</v>
      </c>
      <c r="I521" s="21">
        <v>0</v>
      </c>
      <c r="J521" s="38">
        <v>0</v>
      </c>
      <c r="K521" s="44"/>
      <c r="L521" s="21">
        <v>0</v>
      </c>
      <c r="M521" s="38">
        <v>0</v>
      </c>
      <c r="N521" s="21">
        <v>0</v>
      </c>
      <c r="O521" s="21">
        <v>0</v>
      </c>
      <c r="P521" s="38">
        <v>0</v>
      </c>
      <c r="Q521" s="21">
        <v>0</v>
      </c>
      <c r="R521" s="21">
        <v>0</v>
      </c>
      <c r="S521" s="38">
        <v>0</v>
      </c>
      <c r="T521" s="138">
        <v>2</v>
      </c>
    </row>
    <row r="522" spans="1:20" x14ac:dyDescent="0.3">
      <c r="A522" s="19" t="s">
        <v>544</v>
      </c>
      <c r="B522" s="19" t="s">
        <v>2131</v>
      </c>
      <c r="C522" s="21">
        <v>1006.59</v>
      </c>
      <c r="D522" s="38">
        <v>8.6832788718008896E-2</v>
      </c>
      <c r="E522" s="21">
        <v>600</v>
      </c>
      <c r="F522" s="21">
        <v>-406.59000000000003</v>
      </c>
      <c r="G522" s="38">
        <v>4.8752742341756722E-2</v>
      </c>
      <c r="H522" s="21">
        <v>92.43</v>
      </c>
      <c r="I522" s="21">
        <v>-914.16000000000008</v>
      </c>
      <c r="J522" s="38">
        <v>7.5357280582965171E-3</v>
      </c>
      <c r="K522" s="44"/>
      <c r="L522" s="21">
        <v>12331.800000000001</v>
      </c>
      <c r="M522" s="38">
        <v>9.6898323314372439E-2</v>
      </c>
      <c r="N522" s="21">
        <v>7200</v>
      </c>
      <c r="O522" s="21">
        <v>-5131.8000000000011</v>
      </c>
      <c r="P522" s="38">
        <v>4.9807686986358228E-2</v>
      </c>
      <c r="Q522" s="21">
        <v>9142.57</v>
      </c>
      <c r="R522" s="21">
        <v>-3189.2300000000014</v>
      </c>
      <c r="S522" s="38">
        <v>8.4838349962636145E-2</v>
      </c>
      <c r="T522" s="138">
        <v>1</v>
      </c>
    </row>
    <row r="523" spans="1:20" x14ac:dyDescent="0.3">
      <c r="A523" s="19" t="s">
        <v>545</v>
      </c>
      <c r="B523" s="19" t="s">
        <v>2132</v>
      </c>
      <c r="C523" s="21">
        <v>231.45</v>
      </c>
      <c r="D523" s="38">
        <v>1.9965873840176396E-2</v>
      </c>
      <c r="E523" s="21">
        <v>431</v>
      </c>
      <c r="F523" s="21">
        <v>199.55</v>
      </c>
      <c r="G523" s="38">
        <v>3.5020719915495248E-2</v>
      </c>
      <c r="H523" s="21">
        <v>426.89</v>
      </c>
      <c r="I523" s="21">
        <v>195.44</v>
      </c>
      <c r="J523" s="38">
        <v>3.4803926764104723E-2</v>
      </c>
      <c r="K523" s="44"/>
      <c r="L523" s="21">
        <v>3522.4399999999996</v>
      </c>
      <c r="M523" s="38">
        <v>2.7677916441677448E-2</v>
      </c>
      <c r="N523" s="21">
        <v>5060</v>
      </c>
      <c r="O523" s="21">
        <v>1537.5600000000004</v>
      </c>
      <c r="P523" s="38">
        <v>3.5003735576523975E-2</v>
      </c>
      <c r="Q523" s="21">
        <v>3883.1899999999996</v>
      </c>
      <c r="R523" s="21">
        <v>360.75</v>
      </c>
      <c r="S523" s="38">
        <v>3.6034007088970504E-2</v>
      </c>
      <c r="T523" s="138">
        <v>1</v>
      </c>
    </row>
    <row r="524" spans="1:20" x14ac:dyDescent="0.3">
      <c r="A524" s="19" t="s">
        <v>546</v>
      </c>
      <c r="B524" s="19" t="s">
        <v>2133</v>
      </c>
      <c r="C524" s="21">
        <v>0</v>
      </c>
      <c r="D524" s="38">
        <v>0</v>
      </c>
      <c r="E524" s="21">
        <v>98</v>
      </c>
      <c r="F524" s="21">
        <v>98</v>
      </c>
      <c r="G524" s="38">
        <v>7.9629479158202648E-3</v>
      </c>
      <c r="H524" s="21">
        <v>0</v>
      </c>
      <c r="I524" s="21">
        <v>0</v>
      </c>
      <c r="J524" s="38">
        <v>0</v>
      </c>
      <c r="K524" s="44"/>
      <c r="L524" s="21">
        <v>0</v>
      </c>
      <c r="M524" s="38">
        <v>0</v>
      </c>
      <c r="N524" s="21">
        <v>574</v>
      </c>
      <c r="O524" s="21">
        <v>574</v>
      </c>
      <c r="P524" s="38">
        <v>3.9707794903013367E-3</v>
      </c>
      <c r="Q524" s="21">
        <v>34.270000000000003</v>
      </c>
      <c r="R524" s="21">
        <v>34.270000000000003</v>
      </c>
      <c r="S524" s="38">
        <v>3.1800798388413116E-4</v>
      </c>
      <c r="T524" s="138">
        <v>1</v>
      </c>
    </row>
    <row r="525" spans="1:20" hidden="1" x14ac:dyDescent="0.3">
      <c r="A525" s="19" t="s">
        <v>1198</v>
      </c>
      <c r="B525" s="19" t="s">
        <v>2134</v>
      </c>
      <c r="C525" s="21">
        <v>0</v>
      </c>
      <c r="D525" s="38">
        <v>0</v>
      </c>
      <c r="E525" s="21">
        <v>0</v>
      </c>
      <c r="F525" s="21">
        <v>0</v>
      </c>
      <c r="G525" s="38">
        <v>0</v>
      </c>
      <c r="H525" s="21">
        <v>0</v>
      </c>
      <c r="I525" s="21">
        <v>0</v>
      </c>
      <c r="J525" s="38">
        <v>0</v>
      </c>
      <c r="K525" s="44"/>
      <c r="L525" s="21">
        <v>0</v>
      </c>
      <c r="M525" s="38">
        <v>0</v>
      </c>
      <c r="N525" s="21">
        <v>0</v>
      </c>
      <c r="O525" s="21">
        <v>0</v>
      </c>
      <c r="P525" s="38">
        <v>0</v>
      </c>
      <c r="Q525" s="21">
        <v>0</v>
      </c>
      <c r="R525" s="21">
        <v>0</v>
      </c>
      <c r="S525" s="38">
        <v>0</v>
      </c>
      <c r="T525" s="138">
        <v>2</v>
      </c>
    </row>
    <row r="526" spans="1:20" hidden="1" x14ac:dyDescent="0.3">
      <c r="A526" s="19" t="s">
        <v>547</v>
      </c>
      <c r="B526" s="19" t="s">
        <v>2135</v>
      </c>
      <c r="C526" s="41">
        <v>0</v>
      </c>
      <c r="D526" s="38">
        <v>0</v>
      </c>
      <c r="E526" s="41">
        <v>0</v>
      </c>
      <c r="F526" s="41">
        <v>0</v>
      </c>
      <c r="G526" s="38">
        <v>0</v>
      </c>
      <c r="H526" s="41">
        <v>0</v>
      </c>
      <c r="I526" s="41">
        <v>0</v>
      </c>
      <c r="J526" s="38">
        <v>0</v>
      </c>
      <c r="K526" s="44"/>
      <c r="L526" s="41">
        <v>0</v>
      </c>
      <c r="M526" s="38">
        <v>0</v>
      </c>
      <c r="N526" s="41">
        <v>0</v>
      </c>
      <c r="O526" s="41">
        <v>0</v>
      </c>
      <c r="P526" s="38">
        <v>0</v>
      </c>
      <c r="Q526" s="41">
        <v>0</v>
      </c>
      <c r="R526" s="41">
        <v>0</v>
      </c>
      <c r="S526" s="38">
        <v>0</v>
      </c>
      <c r="T526" s="138">
        <v>2</v>
      </c>
    </row>
    <row r="527" spans="1:20" x14ac:dyDescent="0.3">
      <c r="B527" s="19" t="s">
        <v>414</v>
      </c>
      <c r="C527" s="45">
        <v>5087.13</v>
      </c>
      <c r="D527" s="38">
        <v>0.43883774373979928</v>
      </c>
      <c r="E527" s="45">
        <v>2027</v>
      </c>
      <c r="F527" s="45">
        <v>-3060.13</v>
      </c>
      <c r="G527" s="38">
        <v>0.16470301454456812</v>
      </c>
      <c r="H527" s="45">
        <v>1471.7000000000003</v>
      </c>
      <c r="I527" s="45">
        <v>-3615.43</v>
      </c>
      <c r="J527" s="38">
        <v>0.11998627051168435</v>
      </c>
      <c r="K527" s="44"/>
      <c r="L527" s="45">
        <v>31808.46</v>
      </c>
      <c r="M527" s="38">
        <v>0.24993808213012558</v>
      </c>
      <c r="N527" s="45">
        <v>24142</v>
      </c>
      <c r="O527" s="45">
        <v>-7666.4599999999991</v>
      </c>
      <c r="P527" s="38">
        <v>0.1670079415589806</v>
      </c>
      <c r="Q527" s="45">
        <v>21730.42</v>
      </c>
      <c r="R527" s="45">
        <v>-10078.040000000001</v>
      </c>
      <c r="S527" s="38">
        <v>0.20164712731705284</v>
      </c>
      <c r="T527" s="138">
        <v>1</v>
      </c>
    </row>
    <row r="528" spans="1:20" x14ac:dyDescent="0.3">
      <c r="B528" s="19" t="s">
        <v>416</v>
      </c>
      <c r="C528" s="21">
        <v>16679.41</v>
      </c>
      <c r="D528" s="56">
        <v>8.8767482703565719</v>
      </c>
      <c r="E528" s="21">
        <v>14334</v>
      </c>
      <c r="F528" s="21">
        <v>-2345.41</v>
      </c>
      <c r="G528" s="55">
        <v>7.2467138523761374</v>
      </c>
      <c r="H528" s="21">
        <v>13737.27</v>
      </c>
      <c r="I528" s="21">
        <v>-2942.139999999999</v>
      </c>
      <c r="J528" s="55">
        <v>14.075071721311476</v>
      </c>
      <c r="K528" s="44"/>
      <c r="L528" s="21">
        <v>159073.82</v>
      </c>
      <c r="M528" s="56">
        <v>6.234521653929062</v>
      </c>
      <c r="N528" s="21">
        <v>168698</v>
      </c>
      <c r="O528" s="21">
        <v>9624.179999999993</v>
      </c>
      <c r="P528" s="55">
        <v>6.3185138020150564</v>
      </c>
      <c r="Q528" s="21">
        <v>129495.01</v>
      </c>
      <c r="R528" s="21">
        <v>-29578.810000000012</v>
      </c>
      <c r="S528" s="55">
        <v>9.2377664431445279</v>
      </c>
      <c r="T528" s="138">
        <v>1</v>
      </c>
    </row>
    <row r="529" spans="1:20" x14ac:dyDescent="0.3">
      <c r="C529" s="21"/>
      <c r="D529" s="43"/>
      <c r="E529" s="21"/>
      <c r="F529" s="21"/>
      <c r="G529" s="43"/>
      <c r="H529" s="21"/>
      <c r="I529" s="21"/>
      <c r="J529" s="43"/>
      <c r="K529" s="44"/>
      <c r="L529" s="21"/>
      <c r="M529" s="43"/>
      <c r="N529" s="21"/>
      <c r="O529" s="21"/>
      <c r="P529" s="43"/>
      <c r="Q529" s="21"/>
      <c r="R529" s="21"/>
      <c r="S529" s="43"/>
      <c r="T529" s="138">
        <v>1</v>
      </c>
    </row>
    <row r="530" spans="1:20" ht="17.25" x14ac:dyDescent="0.35">
      <c r="B530" s="30" t="s">
        <v>548</v>
      </c>
      <c r="C530" s="21"/>
      <c r="D530" s="43"/>
      <c r="E530" s="21"/>
      <c r="F530" s="21"/>
      <c r="G530" s="43"/>
      <c r="H530" s="21"/>
      <c r="I530" s="21"/>
      <c r="J530" s="43"/>
      <c r="K530" s="44"/>
      <c r="L530" s="21"/>
      <c r="M530" s="43"/>
      <c r="N530" s="21"/>
      <c r="O530" s="21"/>
      <c r="P530" s="43"/>
      <c r="Q530" s="21"/>
      <c r="R530" s="21"/>
      <c r="S530" s="43"/>
      <c r="T530" s="138">
        <v>1</v>
      </c>
    </row>
    <row r="531" spans="1:20" x14ac:dyDescent="0.3">
      <c r="A531" s="19" t="s">
        <v>549</v>
      </c>
      <c r="B531" s="19" t="s">
        <v>1114</v>
      </c>
      <c r="C531" s="21">
        <v>6593.3700000000008</v>
      </c>
      <c r="D531" s="55">
        <v>3.5089781798829169</v>
      </c>
      <c r="E531" s="21">
        <v>5634</v>
      </c>
      <c r="F531" s="21">
        <v>-959.3700000000008</v>
      </c>
      <c r="G531" s="55">
        <v>2.8483316481294239</v>
      </c>
      <c r="H531" s="21">
        <v>0</v>
      </c>
      <c r="I531" s="21">
        <v>-6593.3700000000008</v>
      </c>
      <c r="J531" s="55">
        <v>0</v>
      </c>
      <c r="K531" s="44"/>
      <c r="L531" s="21">
        <v>49448.280000000006</v>
      </c>
      <c r="M531" s="55">
        <v>1.9380082304526751</v>
      </c>
      <c r="N531" s="21">
        <v>67608</v>
      </c>
      <c r="O531" s="21">
        <v>18159.719999999994</v>
      </c>
      <c r="P531" s="55">
        <v>2.5322296715232779</v>
      </c>
      <c r="Q531" s="21">
        <v>48696.43</v>
      </c>
      <c r="R531" s="21">
        <v>-751.85000000000582</v>
      </c>
      <c r="S531" s="55">
        <v>3.4738500499357969</v>
      </c>
      <c r="T531" s="138">
        <v>1</v>
      </c>
    </row>
    <row r="532" spans="1:20" x14ac:dyDescent="0.3">
      <c r="A532" s="19" t="s">
        <v>550</v>
      </c>
      <c r="B532" s="19" t="s">
        <v>1115</v>
      </c>
      <c r="C532" s="21">
        <v>1118</v>
      </c>
      <c r="D532" s="55">
        <v>0.59499733901011176</v>
      </c>
      <c r="E532" s="21">
        <v>938</v>
      </c>
      <c r="F532" s="21">
        <v>-180</v>
      </c>
      <c r="G532" s="55">
        <v>0.47421638018200202</v>
      </c>
      <c r="H532" s="21">
        <v>865.4</v>
      </c>
      <c r="I532" s="21">
        <v>-252.60000000000002</v>
      </c>
      <c r="J532" s="55">
        <v>0.88668032786885242</v>
      </c>
      <c r="K532" s="44"/>
      <c r="L532" s="21">
        <v>11651.9</v>
      </c>
      <c r="M532" s="55">
        <v>0.45666862629825589</v>
      </c>
      <c r="N532" s="21">
        <v>11256</v>
      </c>
      <c r="O532" s="21">
        <v>-395.89999999999964</v>
      </c>
      <c r="P532" s="55">
        <v>0.42158882355144389</v>
      </c>
      <c r="Q532" s="21">
        <v>9811.57</v>
      </c>
      <c r="R532" s="21">
        <v>-1840.33</v>
      </c>
      <c r="S532" s="55">
        <v>0.69992652304180336</v>
      </c>
      <c r="T532" s="138">
        <v>1</v>
      </c>
    </row>
    <row r="533" spans="1:20" hidden="1" x14ac:dyDescent="0.3">
      <c r="A533" s="19" t="s">
        <v>1199</v>
      </c>
      <c r="B533" s="19" t="s">
        <v>1115</v>
      </c>
      <c r="C533" s="21">
        <v>0</v>
      </c>
      <c r="D533" s="55">
        <v>0</v>
      </c>
      <c r="E533" s="21">
        <v>0</v>
      </c>
      <c r="F533" s="21">
        <v>0</v>
      </c>
      <c r="G533" s="55">
        <v>0</v>
      </c>
      <c r="H533" s="21">
        <v>0</v>
      </c>
      <c r="I533" s="21">
        <v>0</v>
      </c>
      <c r="J533" s="55">
        <v>0</v>
      </c>
      <c r="K533" s="44"/>
      <c r="L533" s="21">
        <v>0</v>
      </c>
      <c r="M533" s="55">
        <v>0</v>
      </c>
      <c r="N533" s="21">
        <v>0</v>
      </c>
      <c r="O533" s="21">
        <v>0</v>
      </c>
      <c r="P533" s="55">
        <v>0</v>
      </c>
      <c r="Q533" s="21">
        <v>0</v>
      </c>
      <c r="R533" s="21">
        <v>0</v>
      </c>
      <c r="S533" s="55">
        <v>0</v>
      </c>
      <c r="T533" s="138">
        <v>2</v>
      </c>
    </row>
    <row r="534" spans="1:20" hidden="1" x14ac:dyDescent="0.3">
      <c r="A534" s="19" t="s">
        <v>551</v>
      </c>
      <c r="B534" s="19" t="s">
        <v>1116</v>
      </c>
      <c r="C534" s="41">
        <v>0</v>
      </c>
      <c r="D534" s="55">
        <v>0</v>
      </c>
      <c r="E534" s="41">
        <v>0</v>
      </c>
      <c r="F534" s="41">
        <v>0</v>
      </c>
      <c r="G534" s="55">
        <v>0</v>
      </c>
      <c r="H534" s="41">
        <v>0</v>
      </c>
      <c r="I534" s="41">
        <v>0</v>
      </c>
      <c r="J534" s="55">
        <v>0</v>
      </c>
      <c r="K534" s="44"/>
      <c r="L534" s="41">
        <v>0</v>
      </c>
      <c r="M534" s="55">
        <v>0</v>
      </c>
      <c r="N534" s="41">
        <v>0</v>
      </c>
      <c r="O534" s="41">
        <v>0</v>
      </c>
      <c r="P534" s="55">
        <v>0</v>
      </c>
      <c r="Q534" s="41">
        <v>0</v>
      </c>
      <c r="R534" s="41">
        <v>0</v>
      </c>
      <c r="S534" s="55">
        <v>0</v>
      </c>
      <c r="T534" s="138">
        <v>2</v>
      </c>
    </row>
    <row r="535" spans="1:20" x14ac:dyDescent="0.3">
      <c r="B535" s="19" t="s">
        <v>552</v>
      </c>
      <c r="C535" s="57">
        <v>7711.3700000000008</v>
      </c>
      <c r="D535" s="55">
        <v>4.1039755188930283</v>
      </c>
      <c r="E535" s="57">
        <v>6572</v>
      </c>
      <c r="F535" s="57">
        <v>-1139.3700000000008</v>
      </c>
      <c r="G535" s="55">
        <v>3.3225480283114255</v>
      </c>
      <c r="H535" s="57">
        <v>865.4</v>
      </c>
      <c r="I535" s="57">
        <v>-6845.9700000000012</v>
      </c>
      <c r="J535" s="55">
        <v>0.88668032786885242</v>
      </c>
      <c r="K535" s="44"/>
      <c r="L535" s="57">
        <v>61100.180000000008</v>
      </c>
      <c r="M535" s="55">
        <v>2.3946768567509311</v>
      </c>
      <c r="N535" s="57">
        <v>78864</v>
      </c>
      <c r="O535" s="57">
        <v>17763.819999999992</v>
      </c>
      <c r="P535" s="55">
        <v>2.9538184950747217</v>
      </c>
      <c r="Q535" s="57">
        <v>58508</v>
      </c>
      <c r="R535" s="57">
        <v>-2592.1800000000076</v>
      </c>
      <c r="S535" s="55">
        <v>4.1737765729776006</v>
      </c>
      <c r="T535" s="138">
        <v>1</v>
      </c>
    </row>
    <row r="536" spans="1:20" x14ac:dyDescent="0.3">
      <c r="B536" s="19" t="s">
        <v>312</v>
      </c>
      <c r="C536" s="21"/>
      <c r="D536" s="43"/>
      <c r="E536" s="21"/>
      <c r="F536" s="21"/>
      <c r="G536" s="43"/>
      <c r="H536" s="21"/>
      <c r="I536" s="21"/>
      <c r="J536" s="55"/>
      <c r="K536" s="44"/>
      <c r="L536" s="21"/>
      <c r="M536" s="43"/>
      <c r="N536" s="21"/>
      <c r="O536" s="21"/>
      <c r="P536" s="43"/>
      <c r="Q536" s="21"/>
      <c r="R536" s="21"/>
      <c r="S536" s="43"/>
      <c r="T536" s="138">
        <v>1</v>
      </c>
    </row>
    <row r="537" spans="1:20" x14ac:dyDescent="0.3">
      <c r="A537" s="19" t="s">
        <v>553</v>
      </c>
      <c r="B537" s="19" t="s">
        <v>389</v>
      </c>
      <c r="C537" s="21">
        <v>0</v>
      </c>
      <c r="D537" s="55">
        <v>0</v>
      </c>
      <c r="E537" s="21">
        <v>0</v>
      </c>
      <c r="F537" s="21">
        <v>0</v>
      </c>
      <c r="G537" s="55">
        <v>0</v>
      </c>
      <c r="H537" s="21">
        <v>0</v>
      </c>
      <c r="I537" s="21">
        <v>0</v>
      </c>
      <c r="J537" s="55">
        <v>0</v>
      </c>
      <c r="K537" s="44"/>
      <c r="L537" s="21">
        <v>0</v>
      </c>
      <c r="M537" s="55">
        <v>0</v>
      </c>
      <c r="N537" s="21">
        <v>0</v>
      </c>
      <c r="O537" s="21">
        <v>0</v>
      </c>
      <c r="P537" s="55">
        <v>0</v>
      </c>
      <c r="Q537" s="21">
        <v>3687.5</v>
      </c>
      <c r="R537" s="21">
        <v>3687.5</v>
      </c>
      <c r="S537" s="55">
        <v>0.26305464402910544</v>
      </c>
      <c r="T537" s="138">
        <v>1</v>
      </c>
    </row>
    <row r="538" spans="1:20" hidden="1" x14ac:dyDescent="0.3">
      <c r="A538" s="19" t="s">
        <v>554</v>
      </c>
      <c r="B538" s="19" t="s">
        <v>555</v>
      </c>
      <c r="C538" s="21">
        <v>0</v>
      </c>
      <c r="D538" s="55">
        <v>0</v>
      </c>
      <c r="E538" s="21">
        <v>0</v>
      </c>
      <c r="F538" s="21">
        <v>0</v>
      </c>
      <c r="G538" s="55">
        <v>0</v>
      </c>
      <c r="H538" s="21">
        <v>0</v>
      </c>
      <c r="I538" s="21">
        <v>0</v>
      </c>
      <c r="J538" s="55">
        <v>0</v>
      </c>
      <c r="K538" s="44"/>
      <c r="L538" s="21">
        <v>0</v>
      </c>
      <c r="M538" s="56">
        <v>0</v>
      </c>
      <c r="N538" s="21">
        <v>0</v>
      </c>
      <c r="O538" s="21">
        <v>0</v>
      </c>
      <c r="P538" s="55">
        <v>0</v>
      </c>
      <c r="Q538" s="21">
        <v>0</v>
      </c>
      <c r="R538" s="21">
        <v>0</v>
      </c>
      <c r="S538" s="55">
        <v>0</v>
      </c>
      <c r="T538" s="138">
        <v>2</v>
      </c>
    </row>
    <row r="539" spans="1:20" x14ac:dyDescent="0.3">
      <c r="A539" s="19" t="s">
        <v>556</v>
      </c>
      <c r="B539" s="19" t="s">
        <v>557</v>
      </c>
      <c r="C539" s="41">
        <v>0</v>
      </c>
      <c r="D539" s="55">
        <v>0</v>
      </c>
      <c r="E539" s="41">
        <v>0</v>
      </c>
      <c r="F539" s="41">
        <v>0</v>
      </c>
      <c r="G539" s="55">
        <v>0</v>
      </c>
      <c r="H539" s="41">
        <v>0</v>
      </c>
      <c r="I539" s="41">
        <v>0</v>
      </c>
      <c r="J539" s="55">
        <v>0</v>
      </c>
      <c r="K539" s="44"/>
      <c r="L539" s="41">
        <v>280.77</v>
      </c>
      <c r="M539" s="55">
        <v>1.1004115226337447E-2</v>
      </c>
      <c r="N539" s="41">
        <v>0</v>
      </c>
      <c r="O539" s="41">
        <v>-280.77</v>
      </c>
      <c r="P539" s="55">
        <v>0</v>
      </c>
      <c r="Q539" s="41">
        <v>937.5</v>
      </c>
      <c r="R539" s="41">
        <v>656.73</v>
      </c>
      <c r="S539" s="55">
        <v>6.687829932943358E-2</v>
      </c>
      <c r="T539" s="138">
        <v>1</v>
      </c>
    </row>
    <row r="540" spans="1:20" x14ac:dyDescent="0.3">
      <c r="B540" s="19" t="s">
        <v>394</v>
      </c>
      <c r="C540" s="45">
        <v>0</v>
      </c>
      <c r="D540" s="55">
        <v>0</v>
      </c>
      <c r="E540" s="45">
        <v>0</v>
      </c>
      <c r="F540" s="45">
        <v>0</v>
      </c>
      <c r="G540" s="55">
        <v>0</v>
      </c>
      <c r="H540" s="45">
        <v>0</v>
      </c>
      <c r="I540" s="45">
        <v>0</v>
      </c>
      <c r="J540" s="55">
        <v>0</v>
      </c>
      <c r="K540" s="44"/>
      <c r="L540" s="45">
        <v>280.77</v>
      </c>
      <c r="M540" s="55">
        <v>1.1004115226337447E-2</v>
      </c>
      <c r="N540" s="45">
        <v>0</v>
      </c>
      <c r="O540" s="45">
        <v>-280.77</v>
      </c>
      <c r="P540" s="55">
        <v>0</v>
      </c>
      <c r="Q540" s="45">
        <v>4625</v>
      </c>
      <c r="R540" s="45">
        <v>4344.2299999999996</v>
      </c>
      <c r="S540" s="55">
        <v>0.32993294335853901</v>
      </c>
      <c r="T540" s="138">
        <v>1</v>
      </c>
    </row>
    <row r="541" spans="1:20" x14ac:dyDescent="0.3">
      <c r="B541" s="19" t="s">
        <v>558</v>
      </c>
      <c r="C541" s="21">
        <v>7711.3700000000008</v>
      </c>
      <c r="D541" s="56">
        <v>4.1039755188930283</v>
      </c>
      <c r="E541" s="21">
        <v>6572</v>
      </c>
      <c r="F541" s="21">
        <v>-1139.3700000000008</v>
      </c>
      <c r="G541" s="55">
        <v>3.3225480283114255</v>
      </c>
      <c r="H541" s="21">
        <v>865.4</v>
      </c>
      <c r="I541" s="21">
        <v>-6845.9700000000012</v>
      </c>
      <c r="J541" s="55">
        <v>0.88668032786885242</v>
      </c>
      <c r="K541" s="44"/>
      <c r="L541" s="21">
        <v>61380.950000000004</v>
      </c>
      <c r="M541" s="56">
        <v>2.4056809719772683</v>
      </c>
      <c r="N541" s="21">
        <v>78864</v>
      </c>
      <c r="O541" s="21">
        <v>17483.049999999996</v>
      </c>
      <c r="P541" s="55">
        <v>2.9538184950747217</v>
      </c>
      <c r="Q541" s="21">
        <v>63133</v>
      </c>
      <c r="R541" s="21">
        <v>1752.0499999999956</v>
      </c>
      <c r="S541" s="55">
        <v>4.5037095163361389</v>
      </c>
      <c r="T541" s="138">
        <v>1</v>
      </c>
    </row>
    <row r="542" spans="1:20" x14ac:dyDescent="0.3">
      <c r="B542" s="19" t="s">
        <v>312</v>
      </c>
      <c r="C542" s="21"/>
      <c r="D542" s="43"/>
      <c r="E542" s="21"/>
      <c r="F542" s="21"/>
      <c r="G542" s="43"/>
      <c r="H542" s="21"/>
      <c r="I542" s="21"/>
      <c r="J542" s="43"/>
      <c r="K542" s="44"/>
      <c r="L542" s="21"/>
      <c r="M542" s="56"/>
      <c r="N542" s="21"/>
      <c r="O542" s="21"/>
      <c r="P542" s="43"/>
      <c r="Q542" s="21"/>
      <c r="R542" s="21"/>
      <c r="S542" s="43"/>
      <c r="T542" s="138">
        <v>1</v>
      </c>
    </row>
    <row r="543" spans="1:20" x14ac:dyDescent="0.3">
      <c r="A543" s="19" t="s">
        <v>559</v>
      </c>
      <c r="B543" s="19" t="s">
        <v>2450</v>
      </c>
      <c r="C543" s="21">
        <v>3520.64</v>
      </c>
      <c r="D543" s="38">
        <v>0.45655181893749092</v>
      </c>
      <c r="E543" s="21">
        <v>0</v>
      </c>
      <c r="F543" s="21">
        <v>-3520.64</v>
      </c>
      <c r="G543" s="38">
        <v>0</v>
      </c>
      <c r="H543" s="21">
        <v>0</v>
      </c>
      <c r="I543" s="21">
        <v>-3520.64</v>
      </c>
      <c r="J543" s="38">
        <v>0</v>
      </c>
      <c r="K543" s="44"/>
      <c r="L543" s="21">
        <v>4125.7</v>
      </c>
      <c r="M543" s="38">
        <v>6.7214665136333007E-2</v>
      </c>
      <c r="N543" s="21">
        <v>0</v>
      </c>
      <c r="O543" s="21">
        <v>-4125.7</v>
      </c>
      <c r="P543" s="38">
        <v>0</v>
      </c>
      <c r="Q543" s="21">
        <v>0</v>
      </c>
      <c r="R543" s="21">
        <v>-4125.7</v>
      </c>
      <c r="S543" s="38">
        <v>0</v>
      </c>
      <c r="T543" s="138">
        <v>1</v>
      </c>
    </row>
    <row r="544" spans="1:20" hidden="1" x14ac:dyDescent="0.3">
      <c r="A544" s="19" t="s">
        <v>560</v>
      </c>
      <c r="B544" s="19" t="s">
        <v>2136</v>
      </c>
      <c r="C544" s="21">
        <v>0</v>
      </c>
      <c r="D544" s="38">
        <v>0</v>
      </c>
      <c r="E544" s="21">
        <v>0</v>
      </c>
      <c r="F544" s="21">
        <v>0</v>
      </c>
      <c r="G544" s="38">
        <v>0</v>
      </c>
      <c r="H544" s="21">
        <v>0</v>
      </c>
      <c r="I544" s="21">
        <v>0</v>
      </c>
      <c r="J544" s="38">
        <v>0</v>
      </c>
      <c r="K544" s="44"/>
      <c r="L544" s="21">
        <v>0</v>
      </c>
      <c r="M544" s="38">
        <v>0</v>
      </c>
      <c r="N544" s="21">
        <v>0</v>
      </c>
      <c r="O544" s="21">
        <v>0</v>
      </c>
      <c r="P544" s="38">
        <v>0</v>
      </c>
      <c r="Q544" s="21">
        <v>0</v>
      </c>
      <c r="R544" s="21">
        <v>0</v>
      </c>
      <c r="S544" s="38">
        <v>0</v>
      </c>
      <c r="T544" s="138">
        <v>2</v>
      </c>
    </row>
    <row r="545" spans="1:21" hidden="1" x14ac:dyDescent="0.3">
      <c r="A545" s="19" t="s">
        <v>561</v>
      </c>
      <c r="B545" s="19" t="s">
        <v>2137</v>
      </c>
      <c r="C545" s="21">
        <v>0</v>
      </c>
      <c r="D545" s="38">
        <v>0</v>
      </c>
      <c r="E545" s="21">
        <v>0</v>
      </c>
      <c r="F545" s="21">
        <v>0</v>
      </c>
      <c r="G545" s="38">
        <v>0</v>
      </c>
      <c r="H545" s="21">
        <v>0</v>
      </c>
      <c r="I545" s="21">
        <v>0</v>
      </c>
      <c r="J545" s="38">
        <v>0</v>
      </c>
      <c r="K545" s="44"/>
      <c r="L545" s="21">
        <v>0</v>
      </c>
      <c r="M545" s="38">
        <v>0</v>
      </c>
      <c r="N545" s="21">
        <v>0</v>
      </c>
      <c r="O545" s="21">
        <v>0</v>
      </c>
      <c r="P545" s="38">
        <v>0</v>
      </c>
      <c r="Q545" s="21">
        <v>0</v>
      </c>
      <c r="R545" s="21">
        <v>0</v>
      </c>
      <c r="S545" s="38">
        <v>0</v>
      </c>
      <c r="T545" s="138">
        <v>2</v>
      </c>
    </row>
    <row r="546" spans="1:21" x14ac:dyDescent="0.3">
      <c r="A546" s="19" t="s">
        <v>562</v>
      </c>
      <c r="B546" s="19" t="s">
        <v>2138</v>
      </c>
      <c r="C546" s="21">
        <v>0</v>
      </c>
      <c r="D546" s="38">
        <v>0</v>
      </c>
      <c r="E546" s="21">
        <v>0</v>
      </c>
      <c r="F546" s="21">
        <v>0</v>
      </c>
      <c r="G546" s="38">
        <v>0</v>
      </c>
      <c r="H546" s="21">
        <v>0</v>
      </c>
      <c r="I546" s="21">
        <v>0</v>
      </c>
      <c r="J546" s="38">
        <v>0</v>
      </c>
      <c r="K546" s="44"/>
      <c r="L546" s="21">
        <v>0</v>
      </c>
      <c r="M546" s="38">
        <v>0</v>
      </c>
      <c r="N546" s="21">
        <v>0</v>
      </c>
      <c r="O546" s="21">
        <v>0</v>
      </c>
      <c r="P546" s="38">
        <v>0</v>
      </c>
      <c r="Q546" s="21">
        <v>2500</v>
      </c>
      <c r="R546" s="21">
        <v>2500</v>
      </c>
      <c r="S546" s="38">
        <v>3.9598941916271994E-2</v>
      </c>
      <c r="T546" s="138">
        <v>1</v>
      </c>
    </row>
    <row r="547" spans="1:21" x14ac:dyDescent="0.3">
      <c r="A547" s="19" t="s">
        <v>563</v>
      </c>
      <c r="B547" s="19" t="s">
        <v>2139</v>
      </c>
      <c r="C547" s="21">
        <v>565.16999999999996</v>
      </c>
      <c r="D547" s="38">
        <v>7.3290478864326297E-2</v>
      </c>
      <c r="E547" s="21">
        <v>322</v>
      </c>
      <c r="F547" s="21">
        <v>-243.16999999999996</v>
      </c>
      <c r="G547" s="38">
        <v>4.8995739500912967E-2</v>
      </c>
      <c r="H547" s="21">
        <v>-84.070000000000007</v>
      </c>
      <c r="I547" s="21">
        <v>-649.24</v>
      </c>
      <c r="J547" s="38">
        <v>-9.7145828518604121E-2</v>
      </c>
      <c r="K547" s="44"/>
      <c r="L547" s="21">
        <v>4501.03</v>
      </c>
      <c r="M547" s="38">
        <v>7.3329428755990245E-2</v>
      </c>
      <c r="N547" s="21">
        <v>3864</v>
      </c>
      <c r="O547" s="21">
        <v>-637.02999999999975</v>
      </c>
      <c r="P547" s="38">
        <v>4.8995739500912967E-2</v>
      </c>
      <c r="Q547" s="21">
        <v>4931.6499999999996</v>
      </c>
      <c r="R547" s="21">
        <v>430.61999999999989</v>
      </c>
      <c r="S547" s="38">
        <v>7.8115248760553119E-2</v>
      </c>
      <c r="T547" s="138">
        <v>1</v>
      </c>
    </row>
    <row r="548" spans="1:21" x14ac:dyDescent="0.3">
      <c r="A548" s="19" t="s">
        <v>564</v>
      </c>
      <c r="B548" s="19" t="s">
        <v>2140</v>
      </c>
      <c r="C548" s="21">
        <v>17.82</v>
      </c>
      <c r="D548" s="38">
        <v>2.3108734245665813E-3</v>
      </c>
      <c r="E548" s="21">
        <v>0</v>
      </c>
      <c r="F548" s="21">
        <v>-17.82</v>
      </c>
      <c r="G548" s="38">
        <v>0</v>
      </c>
      <c r="H548" s="21">
        <v>0</v>
      </c>
      <c r="I548" s="21">
        <v>-17.82</v>
      </c>
      <c r="J548" s="38">
        <v>0</v>
      </c>
      <c r="K548" s="44"/>
      <c r="L548" s="21">
        <v>107.09</v>
      </c>
      <c r="M548" s="38">
        <v>1.7446781126717653E-3</v>
      </c>
      <c r="N548" s="21">
        <v>80</v>
      </c>
      <c r="O548" s="21">
        <v>-27.090000000000003</v>
      </c>
      <c r="P548" s="38">
        <v>1.0144045445323595E-3</v>
      </c>
      <c r="Q548" s="21">
        <v>46.069999999999993</v>
      </c>
      <c r="R548" s="21">
        <v>-61.02000000000001</v>
      </c>
      <c r="S548" s="38">
        <v>7.2972930163306025E-4</v>
      </c>
      <c r="T548" s="138">
        <v>1</v>
      </c>
    </row>
    <row r="549" spans="1:21" x14ac:dyDescent="0.3">
      <c r="A549" s="19" t="s">
        <v>565</v>
      </c>
      <c r="B549" s="19" t="s">
        <v>2141</v>
      </c>
      <c r="C549" s="21">
        <v>143.29</v>
      </c>
      <c r="D549" s="38">
        <v>1.8581652806181001E-2</v>
      </c>
      <c r="E549" s="21">
        <v>0</v>
      </c>
      <c r="F549" s="21">
        <v>-143.29</v>
      </c>
      <c r="G549" s="38">
        <v>0</v>
      </c>
      <c r="H549" s="21">
        <v>0</v>
      </c>
      <c r="I549" s="21">
        <v>-143.29</v>
      </c>
      <c r="J549" s="38">
        <v>0</v>
      </c>
      <c r="K549" s="44"/>
      <c r="L549" s="21">
        <v>671.30000000000007</v>
      </c>
      <c r="M549" s="38">
        <v>1.0936617957200077E-2</v>
      </c>
      <c r="N549" s="21">
        <v>300</v>
      </c>
      <c r="O549" s="21">
        <v>-371.30000000000007</v>
      </c>
      <c r="P549" s="38">
        <v>3.8040170419963481E-3</v>
      </c>
      <c r="Q549" s="21">
        <v>300.85000000000008</v>
      </c>
      <c r="R549" s="21">
        <v>-370.45</v>
      </c>
      <c r="S549" s="38">
        <v>4.7653366702041736E-3</v>
      </c>
      <c r="T549" s="138">
        <v>1</v>
      </c>
    </row>
    <row r="550" spans="1:21" hidden="1" x14ac:dyDescent="0.3">
      <c r="A550" s="19" t="s">
        <v>566</v>
      </c>
      <c r="B550" s="19" t="s">
        <v>2142</v>
      </c>
      <c r="C550" s="21">
        <v>0</v>
      </c>
      <c r="D550" s="38">
        <v>0</v>
      </c>
      <c r="E550" s="21">
        <v>0</v>
      </c>
      <c r="F550" s="21">
        <v>0</v>
      </c>
      <c r="G550" s="38">
        <v>0</v>
      </c>
      <c r="H550" s="21">
        <v>0</v>
      </c>
      <c r="I550" s="21">
        <v>0</v>
      </c>
      <c r="J550" s="38">
        <v>0</v>
      </c>
      <c r="K550" s="44"/>
      <c r="L550" s="21">
        <v>0</v>
      </c>
      <c r="M550" s="38">
        <v>0</v>
      </c>
      <c r="N550" s="21">
        <v>0</v>
      </c>
      <c r="O550" s="21">
        <v>0</v>
      </c>
      <c r="P550" s="38">
        <v>0</v>
      </c>
      <c r="Q550" s="21">
        <v>0</v>
      </c>
      <c r="R550" s="21">
        <v>0</v>
      </c>
      <c r="S550" s="38">
        <v>0</v>
      </c>
      <c r="T550" s="138">
        <v>2</v>
      </c>
    </row>
    <row r="551" spans="1:21" x14ac:dyDescent="0.3">
      <c r="A551" s="19" t="s">
        <v>567</v>
      </c>
      <c r="B551" s="19" t="s">
        <v>2143</v>
      </c>
      <c r="C551" s="21">
        <v>742.95</v>
      </c>
      <c r="D551" s="38">
        <v>9.6344748079783479E-2</v>
      </c>
      <c r="E551" s="21">
        <v>300</v>
      </c>
      <c r="F551" s="21">
        <v>-442.95000000000005</v>
      </c>
      <c r="G551" s="38">
        <v>4.564820450395618E-2</v>
      </c>
      <c r="H551" s="21">
        <v>47.240000000000009</v>
      </c>
      <c r="I551" s="21">
        <v>-695.71</v>
      </c>
      <c r="J551" s="38">
        <v>5.4587474000462224E-2</v>
      </c>
      <c r="K551" s="44"/>
      <c r="L551" s="21">
        <v>4321.51</v>
      </c>
      <c r="M551" s="38">
        <v>7.0404742839594373E-2</v>
      </c>
      <c r="N551" s="21">
        <v>3600</v>
      </c>
      <c r="O551" s="21">
        <v>-721.51000000000022</v>
      </c>
      <c r="P551" s="38">
        <v>4.564820450395618E-2</v>
      </c>
      <c r="Q551" s="21">
        <v>4682.58</v>
      </c>
      <c r="R551" s="21">
        <v>361.06999999999971</v>
      </c>
      <c r="S551" s="38">
        <v>7.4170085375318773E-2</v>
      </c>
      <c r="T551" s="138">
        <v>1</v>
      </c>
    </row>
    <row r="552" spans="1:21" x14ac:dyDescent="0.3">
      <c r="A552" s="19" t="s">
        <v>568</v>
      </c>
      <c r="B552" s="19" t="s">
        <v>2144</v>
      </c>
      <c r="C552" s="21">
        <v>196.86</v>
      </c>
      <c r="D552" s="38">
        <v>2.5528537730649677E-2</v>
      </c>
      <c r="E552" s="21">
        <v>177</v>
      </c>
      <c r="F552" s="21">
        <v>-19.860000000000014</v>
      </c>
      <c r="G552" s="38">
        <v>2.6932440657334144E-2</v>
      </c>
      <c r="H552" s="21">
        <v>-65.7</v>
      </c>
      <c r="I552" s="21">
        <v>-262.56</v>
      </c>
      <c r="J552" s="38">
        <v>-7.5918650335105156E-2</v>
      </c>
      <c r="K552" s="44"/>
      <c r="L552" s="21">
        <v>2009.6400000000003</v>
      </c>
      <c r="M552" s="38">
        <v>3.2740451231204476E-2</v>
      </c>
      <c r="N552" s="21">
        <v>2124</v>
      </c>
      <c r="O552" s="21">
        <v>114.35999999999967</v>
      </c>
      <c r="P552" s="38">
        <v>2.6932440657334144E-2</v>
      </c>
      <c r="Q552" s="21">
        <v>1984.6000000000001</v>
      </c>
      <c r="R552" s="21">
        <v>-25.040000000000191</v>
      </c>
      <c r="S552" s="38">
        <v>3.1435224050813365E-2</v>
      </c>
      <c r="T552" s="138">
        <v>1</v>
      </c>
    </row>
    <row r="553" spans="1:21" x14ac:dyDescent="0.3">
      <c r="A553" s="19" t="s">
        <v>569</v>
      </c>
      <c r="B553" s="19" t="s">
        <v>2145</v>
      </c>
      <c r="C553" s="21">
        <v>0</v>
      </c>
      <c r="D553" s="38">
        <v>0</v>
      </c>
      <c r="E553" s="21">
        <v>0</v>
      </c>
      <c r="F553" s="21">
        <v>0</v>
      </c>
      <c r="G553" s="38">
        <v>0</v>
      </c>
      <c r="H553" s="21">
        <v>0</v>
      </c>
      <c r="I553" s="21">
        <v>0</v>
      </c>
      <c r="J553" s="38">
        <v>0</v>
      </c>
      <c r="K553" s="44"/>
      <c r="L553" s="21">
        <v>0</v>
      </c>
      <c r="M553" s="38">
        <v>0</v>
      </c>
      <c r="N553" s="21">
        <v>0</v>
      </c>
      <c r="O553" s="21">
        <v>0</v>
      </c>
      <c r="P553" s="38">
        <v>0</v>
      </c>
      <c r="Q553" s="21">
        <v>21.6</v>
      </c>
      <c r="R553" s="21">
        <v>21.6</v>
      </c>
      <c r="S553" s="38">
        <v>3.4213485815659007E-4</v>
      </c>
      <c r="T553" s="138">
        <v>1</v>
      </c>
    </row>
    <row r="554" spans="1:21" hidden="1" x14ac:dyDescent="0.3">
      <c r="A554" s="19" t="s">
        <v>1200</v>
      </c>
      <c r="B554" s="19" t="s">
        <v>2146</v>
      </c>
      <c r="C554" s="21">
        <v>0</v>
      </c>
      <c r="D554" s="38">
        <v>0</v>
      </c>
      <c r="E554" s="21">
        <v>0</v>
      </c>
      <c r="F554" s="21">
        <v>0</v>
      </c>
      <c r="G554" s="38">
        <v>0</v>
      </c>
      <c r="H554" s="21">
        <v>0</v>
      </c>
      <c r="I554" s="21">
        <v>0</v>
      </c>
      <c r="J554" s="38">
        <v>0</v>
      </c>
      <c r="K554" s="44"/>
      <c r="L554" s="21">
        <v>0</v>
      </c>
      <c r="M554" s="38">
        <v>0</v>
      </c>
      <c r="N554" s="21">
        <v>0</v>
      </c>
      <c r="O554" s="21">
        <v>0</v>
      </c>
      <c r="P554" s="38">
        <v>0</v>
      </c>
      <c r="Q554" s="21">
        <v>0</v>
      </c>
      <c r="R554" s="21">
        <v>0</v>
      </c>
      <c r="S554" s="38">
        <v>0</v>
      </c>
      <c r="T554" s="138">
        <v>2</v>
      </c>
    </row>
    <row r="555" spans="1:21" hidden="1" x14ac:dyDescent="0.3">
      <c r="A555" s="19" t="s">
        <v>570</v>
      </c>
      <c r="B555" s="19" t="s">
        <v>2147</v>
      </c>
      <c r="C555" s="41">
        <v>0</v>
      </c>
      <c r="D555" s="38">
        <v>0</v>
      </c>
      <c r="E555" s="41">
        <v>0</v>
      </c>
      <c r="F555" s="41">
        <v>0</v>
      </c>
      <c r="G555" s="38">
        <v>0</v>
      </c>
      <c r="H555" s="41">
        <v>0</v>
      </c>
      <c r="I555" s="41">
        <v>0</v>
      </c>
      <c r="J555" s="38">
        <v>0</v>
      </c>
      <c r="K555" s="44"/>
      <c r="L555" s="41">
        <v>0</v>
      </c>
      <c r="M555" s="38">
        <v>0</v>
      </c>
      <c r="N555" s="41">
        <v>0</v>
      </c>
      <c r="O555" s="41">
        <v>0</v>
      </c>
      <c r="P555" s="38">
        <v>0</v>
      </c>
      <c r="Q555" s="41">
        <v>0</v>
      </c>
      <c r="R555" s="41">
        <v>0</v>
      </c>
      <c r="S555" s="38">
        <v>0</v>
      </c>
      <c r="T555" s="138">
        <v>2</v>
      </c>
    </row>
    <row r="556" spans="1:21" x14ac:dyDescent="0.3">
      <c r="B556" s="19" t="s">
        <v>414</v>
      </c>
      <c r="C556" s="45">
        <v>5186.7299999999996</v>
      </c>
      <c r="D556" s="38">
        <v>0.6726081098429979</v>
      </c>
      <c r="E556" s="45">
        <v>799</v>
      </c>
      <c r="F556" s="45">
        <v>-4387.7299999999996</v>
      </c>
      <c r="G556" s="38">
        <v>0.12157638466220329</v>
      </c>
      <c r="H556" s="45">
        <v>-102.53</v>
      </c>
      <c r="I556" s="45">
        <v>-5289.26</v>
      </c>
      <c r="J556" s="38">
        <v>-0.11847700485324705</v>
      </c>
      <c r="K556" s="44"/>
      <c r="L556" s="45">
        <v>15736.27</v>
      </c>
      <c r="M556" s="38">
        <v>0.25637058403299395</v>
      </c>
      <c r="N556" s="45">
        <v>9968</v>
      </c>
      <c r="O556" s="45">
        <v>-5768.27</v>
      </c>
      <c r="P556" s="38">
        <v>0.12639480624873201</v>
      </c>
      <c r="Q556" s="45">
        <v>14467.35</v>
      </c>
      <c r="R556" s="45">
        <v>-1268.92</v>
      </c>
      <c r="S556" s="38">
        <v>0.22915670093295107</v>
      </c>
      <c r="T556" s="138">
        <v>1</v>
      </c>
    </row>
    <row r="557" spans="1:21" x14ac:dyDescent="0.3">
      <c r="B557" s="19" t="s">
        <v>416</v>
      </c>
      <c r="C557" s="21">
        <v>12898.1</v>
      </c>
      <c r="D557" s="56">
        <v>6.8643427354976057</v>
      </c>
      <c r="E557" s="21">
        <v>7371</v>
      </c>
      <c r="F557" s="21">
        <v>-5527.1</v>
      </c>
      <c r="G557" s="55">
        <v>3.7264914054600609</v>
      </c>
      <c r="H557" s="21">
        <v>762.87</v>
      </c>
      <c r="I557" s="21">
        <v>-12135.230000000001</v>
      </c>
      <c r="J557" s="55">
        <v>0.78162909836065575</v>
      </c>
      <c r="K557" s="44"/>
      <c r="L557" s="21">
        <v>77117.22</v>
      </c>
      <c r="M557" s="56">
        <v>3.0224268077601413</v>
      </c>
      <c r="N557" s="21">
        <v>88832</v>
      </c>
      <c r="O557" s="21">
        <v>11714.779999999999</v>
      </c>
      <c r="P557" s="55">
        <v>3.3271658114536127</v>
      </c>
      <c r="Q557" s="21">
        <v>77600.350000000006</v>
      </c>
      <c r="R557" s="21">
        <v>483.13000000000466</v>
      </c>
      <c r="S557" s="55">
        <v>5.5357647310600662</v>
      </c>
      <c r="T557" s="138">
        <v>1</v>
      </c>
    </row>
    <row r="558" spans="1:21" x14ac:dyDescent="0.3">
      <c r="C558" s="21"/>
      <c r="D558" s="43"/>
      <c r="E558" s="21"/>
      <c r="F558" s="21"/>
      <c r="G558" s="43"/>
      <c r="H558" s="21"/>
      <c r="I558" s="21"/>
      <c r="J558" s="43"/>
      <c r="K558" s="44"/>
      <c r="L558" s="21"/>
      <c r="M558" s="43"/>
      <c r="N558" s="21"/>
      <c r="O558" s="21"/>
      <c r="P558" s="43"/>
      <c r="Q558" s="21"/>
      <c r="R558" s="21"/>
      <c r="S558" s="43"/>
      <c r="T558" s="138">
        <v>1</v>
      </c>
    </row>
    <row r="559" spans="1:21" ht="17.25" x14ac:dyDescent="0.35">
      <c r="B559" s="30" t="s">
        <v>571</v>
      </c>
      <c r="C559" s="21"/>
      <c r="D559" s="43"/>
      <c r="E559" s="21"/>
      <c r="F559" s="21"/>
      <c r="G559" s="43"/>
      <c r="H559" s="21"/>
      <c r="I559" s="21"/>
      <c r="J559" s="43"/>
      <c r="K559" s="44"/>
      <c r="L559" s="21"/>
      <c r="M559" s="43"/>
      <c r="N559" s="21"/>
      <c r="O559" s="21"/>
      <c r="P559" s="43"/>
      <c r="Q559" s="21"/>
      <c r="R559" s="21"/>
      <c r="S559" s="43"/>
      <c r="T559" s="138">
        <v>1</v>
      </c>
      <c r="U559" s="134">
        <v>0</v>
      </c>
    </row>
    <row r="560" spans="1:21" x14ac:dyDescent="0.3">
      <c r="A560" s="19" t="s">
        <v>572</v>
      </c>
      <c r="B560" s="19" t="s">
        <v>1117</v>
      </c>
      <c r="C560" s="21">
        <v>4443.7</v>
      </c>
      <c r="D560" s="55">
        <v>2.3649281532730173</v>
      </c>
      <c r="E560" s="21">
        <v>4200</v>
      </c>
      <c r="F560" s="21">
        <v>-243.69999999999982</v>
      </c>
      <c r="G560" s="55">
        <v>2.1233569261880687</v>
      </c>
      <c r="H560" s="21">
        <v>4803.3999999999996</v>
      </c>
      <c r="I560" s="21">
        <v>359.69999999999982</v>
      </c>
      <c r="J560" s="55">
        <v>4.9215163934426229</v>
      </c>
      <c r="K560" s="44"/>
      <c r="L560" s="21">
        <v>55697.599999999991</v>
      </c>
      <c r="M560" s="55">
        <v>2.182935528120713</v>
      </c>
      <c r="N560" s="21">
        <v>50400</v>
      </c>
      <c r="O560" s="21">
        <v>-5297.5999999999913</v>
      </c>
      <c r="P560" s="55">
        <v>1.8877111502303456</v>
      </c>
      <c r="Q560" s="21">
        <v>57272.670000000006</v>
      </c>
      <c r="R560" s="21">
        <v>1575.0700000000143</v>
      </c>
      <c r="S560" s="55">
        <v>4.0856520188329295</v>
      </c>
      <c r="T560" s="138">
        <v>1</v>
      </c>
    </row>
    <row r="561" spans="1:20" x14ac:dyDescent="0.3">
      <c r="A561" s="19" t="s">
        <v>573</v>
      </c>
      <c r="B561" s="19" t="s">
        <v>1118</v>
      </c>
      <c r="C561" s="21">
        <v>4032.5599999999995</v>
      </c>
      <c r="D561" s="55">
        <v>2.1461202767429479</v>
      </c>
      <c r="E561" s="21">
        <v>1440</v>
      </c>
      <c r="F561" s="21">
        <v>-2592.5599999999995</v>
      </c>
      <c r="G561" s="55">
        <v>0.72800808897876645</v>
      </c>
      <c r="H561" s="21">
        <v>638.01999999999953</v>
      </c>
      <c r="I561" s="21">
        <v>-3394.54</v>
      </c>
      <c r="J561" s="55">
        <v>0.65370901639344214</v>
      </c>
      <c r="K561" s="44"/>
      <c r="L561" s="21">
        <v>35547.660000000003</v>
      </c>
      <c r="M561" s="55">
        <v>1.3932063492063493</v>
      </c>
      <c r="N561" s="21">
        <v>29760</v>
      </c>
      <c r="O561" s="21">
        <v>-5787.6600000000035</v>
      </c>
      <c r="P561" s="55">
        <v>1.1146484887074422</v>
      </c>
      <c r="Q561" s="21">
        <v>29874.38</v>
      </c>
      <c r="R561" s="21">
        <v>-5673.2800000000025</v>
      </c>
      <c r="S561" s="55">
        <v>2.1311442431159939</v>
      </c>
      <c r="T561" s="138">
        <v>1</v>
      </c>
    </row>
    <row r="562" spans="1:20" hidden="1" x14ac:dyDescent="0.3">
      <c r="A562" s="19" t="s">
        <v>1201</v>
      </c>
      <c r="B562" s="19" t="s">
        <v>1117</v>
      </c>
      <c r="C562" s="21">
        <v>0</v>
      </c>
      <c r="D562" s="55">
        <v>0</v>
      </c>
      <c r="E562" s="21">
        <v>0</v>
      </c>
      <c r="F562" s="21">
        <v>0</v>
      </c>
      <c r="G562" s="55">
        <v>0</v>
      </c>
      <c r="H562" s="21">
        <v>0</v>
      </c>
      <c r="I562" s="21">
        <v>0</v>
      </c>
      <c r="J562" s="55">
        <v>0</v>
      </c>
      <c r="K562" s="44"/>
      <c r="L562" s="21">
        <v>0</v>
      </c>
      <c r="M562" s="55">
        <v>0</v>
      </c>
      <c r="N562" s="21">
        <v>0</v>
      </c>
      <c r="O562" s="21">
        <v>0</v>
      </c>
      <c r="P562" s="55">
        <v>0</v>
      </c>
      <c r="Q562" s="21">
        <v>0</v>
      </c>
      <c r="R562" s="21">
        <v>0</v>
      </c>
      <c r="S562" s="55">
        <v>0</v>
      </c>
      <c r="T562" s="138">
        <v>2</v>
      </c>
    </row>
    <row r="563" spans="1:20" hidden="1" x14ac:dyDescent="0.3">
      <c r="A563" s="19" t="s">
        <v>1202</v>
      </c>
      <c r="B563" s="19" t="s">
        <v>1118</v>
      </c>
      <c r="C563" s="21">
        <v>0</v>
      </c>
      <c r="D563" s="55">
        <v>0</v>
      </c>
      <c r="E563" s="21">
        <v>0</v>
      </c>
      <c r="F563" s="21">
        <v>0</v>
      </c>
      <c r="G563" s="55">
        <v>0</v>
      </c>
      <c r="H563" s="21">
        <v>0</v>
      </c>
      <c r="I563" s="21">
        <v>0</v>
      </c>
      <c r="J563" s="55">
        <v>0</v>
      </c>
      <c r="K563" s="44"/>
      <c r="L563" s="21">
        <v>0</v>
      </c>
      <c r="M563" s="55">
        <v>0</v>
      </c>
      <c r="N563" s="21">
        <v>0</v>
      </c>
      <c r="O563" s="21">
        <v>0</v>
      </c>
      <c r="P563" s="55">
        <v>0</v>
      </c>
      <c r="Q563" s="21">
        <v>0</v>
      </c>
      <c r="R563" s="21">
        <v>0</v>
      </c>
      <c r="S563" s="55">
        <v>0</v>
      </c>
      <c r="T563" s="138">
        <v>2</v>
      </c>
    </row>
    <row r="564" spans="1:20" hidden="1" x14ac:dyDescent="0.3">
      <c r="A564" s="19" t="s">
        <v>574</v>
      </c>
      <c r="B564" s="19" t="s">
        <v>1119</v>
      </c>
      <c r="C564" s="41">
        <v>0</v>
      </c>
      <c r="D564" s="55">
        <v>0</v>
      </c>
      <c r="E564" s="41">
        <v>0</v>
      </c>
      <c r="F564" s="41">
        <v>0</v>
      </c>
      <c r="G564" s="55">
        <v>0</v>
      </c>
      <c r="H564" s="41">
        <v>0</v>
      </c>
      <c r="I564" s="41">
        <v>0</v>
      </c>
      <c r="J564" s="55">
        <v>0</v>
      </c>
      <c r="K564" s="44"/>
      <c r="L564" s="41">
        <v>0</v>
      </c>
      <c r="M564" s="55">
        <v>0</v>
      </c>
      <c r="N564" s="41">
        <v>0</v>
      </c>
      <c r="O564" s="41">
        <v>0</v>
      </c>
      <c r="P564" s="55">
        <v>0</v>
      </c>
      <c r="Q564" s="41">
        <v>0</v>
      </c>
      <c r="R564" s="41">
        <v>0</v>
      </c>
      <c r="S564" s="55">
        <v>0</v>
      </c>
      <c r="T564" s="138">
        <v>2</v>
      </c>
    </row>
    <row r="565" spans="1:20" x14ac:dyDescent="0.3">
      <c r="B565" s="19" t="s">
        <v>575</v>
      </c>
      <c r="C565" s="57">
        <v>8476.2599999999984</v>
      </c>
      <c r="D565" s="55">
        <v>4.5110484300159648</v>
      </c>
      <c r="E565" s="57">
        <v>5640</v>
      </c>
      <c r="F565" s="57">
        <v>-2836.2599999999984</v>
      </c>
      <c r="G565" s="55">
        <v>2.8513650151668353</v>
      </c>
      <c r="H565" s="57">
        <v>5441.4199999999992</v>
      </c>
      <c r="I565" s="57">
        <v>-3034.84</v>
      </c>
      <c r="J565" s="55">
        <v>5.5752254098360643</v>
      </c>
      <c r="K565" s="44"/>
      <c r="L565" s="57">
        <v>91245.26</v>
      </c>
      <c r="M565" s="55">
        <v>3.5761418773270623</v>
      </c>
      <c r="N565" s="57">
        <v>80160</v>
      </c>
      <c r="O565" s="57">
        <v>-11085.259999999995</v>
      </c>
      <c r="P565" s="55">
        <v>3.0023596389377878</v>
      </c>
      <c r="Q565" s="57">
        <v>87147.05</v>
      </c>
      <c r="R565" s="57">
        <v>-4098.2099999999919</v>
      </c>
      <c r="S565" s="55">
        <v>6.2167962619489234</v>
      </c>
      <c r="T565" s="138">
        <v>1</v>
      </c>
    </row>
    <row r="566" spans="1:20" x14ac:dyDescent="0.3">
      <c r="B566" s="19" t="s">
        <v>312</v>
      </c>
      <c r="C566" s="21"/>
      <c r="D566" s="43"/>
      <c r="E566" s="21"/>
      <c r="F566" s="21"/>
      <c r="G566" s="55"/>
      <c r="H566" s="21"/>
      <c r="I566" s="21"/>
      <c r="J566" s="55"/>
      <c r="K566" s="44"/>
      <c r="L566" s="21"/>
      <c r="M566" s="43"/>
      <c r="N566" s="21"/>
      <c r="O566" s="21"/>
      <c r="P566" s="55"/>
      <c r="Q566" s="21"/>
      <c r="R566" s="21"/>
      <c r="S566" s="55"/>
      <c r="T566" s="138">
        <v>1</v>
      </c>
    </row>
    <row r="567" spans="1:20" x14ac:dyDescent="0.3">
      <c r="A567" s="19" t="s">
        <v>576</v>
      </c>
      <c r="B567" s="19" t="s">
        <v>389</v>
      </c>
      <c r="C567" s="21">
        <v>923.08</v>
      </c>
      <c r="D567" s="55">
        <v>0.49126130920702504</v>
      </c>
      <c r="E567" s="21">
        <v>91</v>
      </c>
      <c r="F567" s="21">
        <v>-832.08</v>
      </c>
      <c r="G567" s="55">
        <v>4.600606673407482E-2</v>
      </c>
      <c r="H567" s="21">
        <v>436.8</v>
      </c>
      <c r="I567" s="21">
        <v>-486.28000000000003</v>
      </c>
      <c r="J567" s="55">
        <v>0.44754098360655736</v>
      </c>
      <c r="K567" s="44"/>
      <c r="L567" s="21">
        <v>1945.8200000000002</v>
      </c>
      <c r="M567" s="55">
        <v>7.6261806780325306E-2</v>
      </c>
      <c r="N567" s="21">
        <v>1890</v>
      </c>
      <c r="O567" s="21">
        <v>-55.820000000000164</v>
      </c>
      <c r="P567" s="55">
        <v>7.0789168133637961E-2</v>
      </c>
      <c r="Q567" s="21">
        <v>6154.4900000000007</v>
      </c>
      <c r="R567" s="21">
        <v>4208.67</v>
      </c>
      <c r="S567" s="55">
        <v>0.43904194606933949</v>
      </c>
      <c r="T567" s="138">
        <v>1</v>
      </c>
    </row>
    <row r="568" spans="1:20" x14ac:dyDescent="0.3">
      <c r="A568" s="19" t="s">
        <v>577</v>
      </c>
      <c r="B568" s="19" t="s">
        <v>555</v>
      </c>
      <c r="C568" s="21">
        <v>256</v>
      </c>
      <c r="D568" s="55">
        <v>0.13624268227780734</v>
      </c>
      <c r="E568" s="21">
        <v>86</v>
      </c>
      <c r="F568" s="21">
        <v>-170</v>
      </c>
      <c r="G568" s="55">
        <v>4.3478260869565216E-2</v>
      </c>
      <c r="H568" s="21">
        <v>0</v>
      </c>
      <c r="I568" s="21">
        <v>-256</v>
      </c>
      <c r="J568" s="55">
        <v>0</v>
      </c>
      <c r="K568" s="44"/>
      <c r="L568" s="21">
        <v>640</v>
      </c>
      <c r="M568" s="55">
        <v>2.5083284342543602E-2</v>
      </c>
      <c r="N568" s="21">
        <v>888</v>
      </c>
      <c r="O568" s="21">
        <v>248</v>
      </c>
      <c r="P568" s="55">
        <v>3.3259672646915615E-2</v>
      </c>
      <c r="Q568" s="21">
        <v>936</v>
      </c>
      <c r="R568" s="21">
        <v>296</v>
      </c>
      <c r="S568" s="55">
        <v>6.6771294050506497E-2</v>
      </c>
      <c r="T568" s="138">
        <v>1</v>
      </c>
    </row>
    <row r="569" spans="1:20" x14ac:dyDescent="0.3">
      <c r="A569" s="19" t="s">
        <v>578</v>
      </c>
      <c r="B569" s="19" t="s">
        <v>557</v>
      </c>
      <c r="C569" s="41">
        <v>384</v>
      </c>
      <c r="D569" s="55">
        <v>0.204364023416711</v>
      </c>
      <c r="E569" s="41">
        <v>58</v>
      </c>
      <c r="F569" s="41">
        <v>-326</v>
      </c>
      <c r="G569" s="55">
        <v>2.9322548028311426E-2</v>
      </c>
      <c r="H569" s="41">
        <v>561.6</v>
      </c>
      <c r="I569" s="41">
        <v>177.60000000000002</v>
      </c>
      <c r="J569" s="55">
        <v>0.57540983606557383</v>
      </c>
      <c r="K569" s="44"/>
      <c r="L569" s="41">
        <v>508.8</v>
      </c>
      <c r="M569" s="55">
        <v>1.9941211052322164E-2</v>
      </c>
      <c r="N569" s="41">
        <v>1194</v>
      </c>
      <c r="O569" s="41">
        <v>685.2</v>
      </c>
      <c r="P569" s="55">
        <v>4.4720776059028425E-2</v>
      </c>
      <c r="Q569" s="41">
        <v>1185.5999999999999</v>
      </c>
      <c r="R569" s="41">
        <v>676.8</v>
      </c>
      <c r="S569" s="55">
        <v>8.4576972463974887E-2</v>
      </c>
      <c r="T569" s="138">
        <v>1</v>
      </c>
    </row>
    <row r="570" spans="1:20" x14ac:dyDescent="0.3">
      <c r="B570" s="19" t="s">
        <v>394</v>
      </c>
      <c r="C570" s="45">
        <v>1563.08</v>
      </c>
      <c r="D570" s="55">
        <v>0.83186801490154338</v>
      </c>
      <c r="E570" s="45">
        <v>235</v>
      </c>
      <c r="F570" s="45">
        <v>-1328.08</v>
      </c>
      <c r="G570" s="55">
        <v>0.11880687563195147</v>
      </c>
      <c r="H570" s="45">
        <v>998.40000000000009</v>
      </c>
      <c r="I570" s="45">
        <v>-564.67999999999995</v>
      </c>
      <c r="J570" s="55">
        <v>1.0229508196721313</v>
      </c>
      <c r="K570" s="44"/>
      <c r="L570" s="45">
        <v>3094.6200000000003</v>
      </c>
      <c r="M570" s="55">
        <v>0.12128630217519108</v>
      </c>
      <c r="N570" s="45">
        <v>3972</v>
      </c>
      <c r="O570" s="45">
        <v>877.37999999999965</v>
      </c>
      <c r="P570" s="55">
        <v>0.14876961683958201</v>
      </c>
      <c r="Q570" s="45">
        <v>8276.09</v>
      </c>
      <c r="R570" s="45">
        <v>5181.4699999999993</v>
      </c>
      <c r="S570" s="55">
        <v>0.59039021258382085</v>
      </c>
      <c r="T570" s="138">
        <v>1</v>
      </c>
    </row>
    <row r="571" spans="1:20" x14ac:dyDescent="0.3">
      <c r="B571" s="19" t="s">
        <v>579</v>
      </c>
      <c r="C571" s="21">
        <v>10039.339999999998</v>
      </c>
      <c r="D571" s="55">
        <v>5.3429164449175088</v>
      </c>
      <c r="E571" s="21">
        <v>5875</v>
      </c>
      <c r="F571" s="21">
        <v>-4164.3399999999983</v>
      </c>
      <c r="G571" s="55">
        <v>2.9701718907987869</v>
      </c>
      <c r="H571" s="21">
        <v>6439.82</v>
      </c>
      <c r="I571" s="21">
        <v>-3599.52</v>
      </c>
      <c r="J571" s="55">
        <v>6.598176229508196</v>
      </c>
      <c r="K571" s="44"/>
      <c r="L571" s="21">
        <v>94339.87999999999</v>
      </c>
      <c r="M571" s="55">
        <v>3.697428179502253</v>
      </c>
      <c r="N571" s="21">
        <v>84132</v>
      </c>
      <c r="O571" s="21">
        <v>-10207.87999999999</v>
      </c>
      <c r="P571" s="55">
        <v>3.15112925577737</v>
      </c>
      <c r="Q571" s="21">
        <v>95423.14</v>
      </c>
      <c r="R571" s="21">
        <v>1083.2600000000093</v>
      </c>
      <c r="S571" s="55">
        <v>6.8071864745327435</v>
      </c>
      <c r="T571" s="138">
        <v>1</v>
      </c>
    </row>
    <row r="572" spans="1:20" x14ac:dyDescent="0.3">
      <c r="B572" s="19" t="s">
        <v>312</v>
      </c>
      <c r="C572" s="21"/>
      <c r="D572" s="43"/>
      <c r="E572" s="21"/>
      <c r="F572" s="21"/>
      <c r="G572" s="43"/>
      <c r="H572" s="21"/>
      <c r="I572" s="21"/>
      <c r="J572" s="43"/>
      <c r="K572" s="44"/>
      <c r="L572" s="21"/>
      <c r="M572" s="43"/>
      <c r="N572" s="21"/>
      <c r="O572" s="21"/>
      <c r="P572" s="43"/>
      <c r="Q572" s="21"/>
      <c r="R572" s="21"/>
      <c r="S572" s="43"/>
      <c r="T572" s="138">
        <v>1</v>
      </c>
    </row>
    <row r="573" spans="1:20" x14ac:dyDescent="0.3">
      <c r="A573" s="19" t="s">
        <v>580</v>
      </c>
      <c r="B573" s="19" t="s">
        <v>2454</v>
      </c>
      <c r="C573" s="21">
        <v>546.98</v>
      </c>
      <c r="D573" s="38">
        <v>5.4483661276538108E-2</v>
      </c>
      <c r="E573" s="21">
        <v>0</v>
      </c>
      <c r="F573" s="21">
        <v>-546.98</v>
      </c>
      <c r="G573" s="38">
        <v>0</v>
      </c>
      <c r="H573" s="21">
        <v>0</v>
      </c>
      <c r="I573" s="21">
        <v>-546.98</v>
      </c>
      <c r="J573" s="38">
        <v>0</v>
      </c>
      <c r="K573" s="44"/>
      <c r="L573" s="21">
        <v>1465.62</v>
      </c>
      <c r="M573" s="38">
        <v>1.55355296190752E-2</v>
      </c>
      <c r="N573" s="21">
        <v>0</v>
      </c>
      <c r="O573" s="21">
        <v>-1465.62</v>
      </c>
      <c r="P573" s="38">
        <v>0</v>
      </c>
      <c r="Q573" s="21">
        <v>0</v>
      </c>
      <c r="R573" s="21">
        <v>-1465.62</v>
      </c>
      <c r="S573" s="38">
        <v>0</v>
      </c>
      <c r="T573" s="138">
        <v>1</v>
      </c>
    </row>
    <row r="574" spans="1:20" hidden="1" x14ac:dyDescent="0.3">
      <c r="A574" s="19" t="s">
        <v>581</v>
      </c>
      <c r="B574" s="19" t="s">
        <v>2148</v>
      </c>
      <c r="C574" s="21">
        <v>0</v>
      </c>
      <c r="D574" s="38">
        <v>0</v>
      </c>
      <c r="E574" s="21">
        <v>0</v>
      </c>
      <c r="F574" s="21">
        <v>0</v>
      </c>
      <c r="G574" s="38">
        <v>0</v>
      </c>
      <c r="H574" s="21">
        <v>0</v>
      </c>
      <c r="I574" s="21">
        <v>0</v>
      </c>
      <c r="J574" s="38">
        <v>0</v>
      </c>
      <c r="K574" s="44"/>
      <c r="L574" s="21">
        <v>0</v>
      </c>
      <c r="M574" s="38">
        <v>0</v>
      </c>
      <c r="N574" s="21">
        <v>0</v>
      </c>
      <c r="O574" s="21">
        <v>0</v>
      </c>
      <c r="P574" s="38">
        <v>0</v>
      </c>
      <c r="Q574" s="21">
        <v>0</v>
      </c>
      <c r="R574" s="21">
        <v>0</v>
      </c>
      <c r="S574" s="38">
        <v>0</v>
      </c>
      <c r="T574" s="138">
        <v>2</v>
      </c>
    </row>
    <row r="575" spans="1:20" hidden="1" x14ac:dyDescent="0.3">
      <c r="A575" s="19" t="s">
        <v>582</v>
      </c>
      <c r="B575" s="19" t="s">
        <v>2149</v>
      </c>
      <c r="C575" s="21">
        <v>0</v>
      </c>
      <c r="D575" s="38">
        <v>0</v>
      </c>
      <c r="E575" s="21">
        <v>0</v>
      </c>
      <c r="F575" s="21">
        <v>0</v>
      </c>
      <c r="G575" s="38">
        <v>0</v>
      </c>
      <c r="H575" s="21">
        <v>0</v>
      </c>
      <c r="I575" s="21">
        <v>0</v>
      </c>
      <c r="J575" s="38">
        <v>0</v>
      </c>
      <c r="K575" s="44"/>
      <c r="L575" s="21">
        <v>0</v>
      </c>
      <c r="M575" s="38">
        <v>0</v>
      </c>
      <c r="N575" s="21">
        <v>0</v>
      </c>
      <c r="O575" s="21">
        <v>0</v>
      </c>
      <c r="P575" s="38">
        <v>0</v>
      </c>
      <c r="Q575" s="21">
        <v>0</v>
      </c>
      <c r="R575" s="21">
        <v>0</v>
      </c>
      <c r="S575" s="38">
        <v>0</v>
      </c>
      <c r="T575" s="138">
        <v>2</v>
      </c>
    </row>
    <row r="576" spans="1:20" x14ac:dyDescent="0.3">
      <c r="A576" s="19" t="s">
        <v>583</v>
      </c>
      <c r="B576" s="19" t="s">
        <v>2150</v>
      </c>
      <c r="C576" s="21">
        <v>0</v>
      </c>
      <c r="D576" s="38">
        <v>0</v>
      </c>
      <c r="E576" s="21">
        <v>0</v>
      </c>
      <c r="F576" s="21">
        <v>0</v>
      </c>
      <c r="G576" s="38">
        <v>0</v>
      </c>
      <c r="H576" s="21">
        <v>0</v>
      </c>
      <c r="I576" s="21">
        <v>0</v>
      </c>
      <c r="J576" s="38">
        <v>0</v>
      </c>
      <c r="K576" s="44"/>
      <c r="L576" s="21">
        <v>0</v>
      </c>
      <c r="M576" s="38">
        <v>0</v>
      </c>
      <c r="N576" s="21">
        <v>0</v>
      </c>
      <c r="O576" s="21">
        <v>0</v>
      </c>
      <c r="P576" s="38">
        <v>0</v>
      </c>
      <c r="Q576" s="21">
        <v>2636.17</v>
      </c>
      <c r="R576" s="21">
        <v>2636.17</v>
      </c>
      <c r="S576" s="38">
        <v>2.762610830035566E-2</v>
      </c>
      <c r="T576" s="138">
        <v>1</v>
      </c>
    </row>
    <row r="577" spans="1:21" x14ac:dyDescent="0.3">
      <c r="A577" s="19" t="s">
        <v>584</v>
      </c>
      <c r="B577" s="19" t="s">
        <v>2151</v>
      </c>
      <c r="C577" s="21">
        <v>740.89</v>
      </c>
      <c r="D577" s="38">
        <v>7.3798676008582254E-2</v>
      </c>
      <c r="E577" s="21">
        <v>417</v>
      </c>
      <c r="F577" s="21">
        <v>-323.89</v>
      </c>
      <c r="G577" s="38">
        <v>7.0978723404255317E-2</v>
      </c>
      <c r="H577" s="21">
        <v>396.23000000000025</v>
      </c>
      <c r="I577" s="21">
        <v>-344.65999999999974</v>
      </c>
      <c r="J577" s="38">
        <v>6.1528117245513117E-2</v>
      </c>
      <c r="K577" s="44"/>
      <c r="L577" s="21">
        <v>7057.1099999999988</v>
      </c>
      <c r="M577" s="38">
        <v>7.4805161931518246E-2</v>
      </c>
      <c r="N577" s="21">
        <v>5973</v>
      </c>
      <c r="O577" s="21">
        <v>-1084.1099999999988</v>
      </c>
      <c r="P577" s="38">
        <v>7.0995578376836399E-2</v>
      </c>
      <c r="Q577" s="21">
        <v>7018.27</v>
      </c>
      <c r="R577" s="21">
        <v>-38.839999999998327</v>
      </c>
      <c r="S577" s="38">
        <v>7.3548931632306386E-2</v>
      </c>
      <c r="T577" s="138">
        <v>1</v>
      </c>
    </row>
    <row r="578" spans="1:21" x14ac:dyDescent="0.3">
      <c r="A578" s="19" t="s">
        <v>585</v>
      </c>
      <c r="B578" s="19" t="s">
        <v>2152</v>
      </c>
      <c r="C578" s="21">
        <v>30.860000000000003</v>
      </c>
      <c r="D578" s="38">
        <v>3.0739072488828955E-3</v>
      </c>
      <c r="E578" s="21">
        <v>12</v>
      </c>
      <c r="F578" s="21">
        <v>-18.860000000000003</v>
      </c>
      <c r="G578" s="38">
        <v>2.0425531914893616E-3</v>
      </c>
      <c r="H578" s="21">
        <v>32.049999999999997</v>
      </c>
      <c r="I578" s="21">
        <v>1.1899999999999942</v>
      </c>
      <c r="J578" s="38">
        <v>4.9768471789584179E-3</v>
      </c>
      <c r="K578" s="44"/>
      <c r="L578" s="21">
        <v>128.88000000000002</v>
      </c>
      <c r="M578" s="38">
        <v>1.3661242732129831E-3</v>
      </c>
      <c r="N578" s="21">
        <v>171</v>
      </c>
      <c r="O578" s="21">
        <v>42.119999999999976</v>
      </c>
      <c r="P578" s="38">
        <v>2.0325203252032522E-3</v>
      </c>
      <c r="Q578" s="21">
        <v>191.19</v>
      </c>
      <c r="R578" s="21">
        <v>62.309999999999974</v>
      </c>
      <c r="S578" s="38">
        <v>2.0036020613029503E-3</v>
      </c>
      <c r="T578" s="138">
        <v>1</v>
      </c>
    </row>
    <row r="579" spans="1:21" x14ac:dyDescent="0.3">
      <c r="A579" s="19" t="s">
        <v>586</v>
      </c>
      <c r="B579" s="19" t="s">
        <v>2153</v>
      </c>
      <c r="C579" s="21">
        <v>222.65</v>
      </c>
      <c r="D579" s="38">
        <v>2.217775272079639E-2</v>
      </c>
      <c r="E579" s="21">
        <v>41</v>
      </c>
      <c r="F579" s="21">
        <v>-181.65</v>
      </c>
      <c r="G579" s="38">
        <v>6.9787234042553194E-3</v>
      </c>
      <c r="H579" s="21">
        <v>97.57</v>
      </c>
      <c r="I579" s="21">
        <v>-125.08000000000001</v>
      </c>
      <c r="J579" s="38">
        <v>1.515104459441413E-2</v>
      </c>
      <c r="K579" s="44"/>
      <c r="L579" s="21">
        <v>773.96</v>
      </c>
      <c r="M579" s="38">
        <v>8.2039536196145263E-3</v>
      </c>
      <c r="N579" s="21">
        <v>591</v>
      </c>
      <c r="O579" s="21">
        <v>-182.96000000000004</v>
      </c>
      <c r="P579" s="38">
        <v>7.024675509912994E-3</v>
      </c>
      <c r="Q579" s="21">
        <v>717.16000000000008</v>
      </c>
      <c r="R579" s="21">
        <v>-56.799999999999955</v>
      </c>
      <c r="S579" s="38">
        <v>7.5155774584655258E-3</v>
      </c>
      <c r="T579" s="138">
        <v>1</v>
      </c>
    </row>
    <row r="580" spans="1:21" hidden="1" x14ac:dyDescent="0.3">
      <c r="A580" s="19" t="s">
        <v>587</v>
      </c>
      <c r="B580" s="19" t="s">
        <v>2154</v>
      </c>
      <c r="C580" s="21">
        <v>0</v>
      </c>
      <c r="D580" s="38">
        <v>0</v>
      </c>
      <c r="E580" s="21">
        <v>0</v>
      </c>
      <c r="F580" s="21">
        <v>0</v>
      </c>
      <c r="G580" s="38">
        <v>0</v>
      </c>
      <c r="H580" s="21">
        <v>0</v>
      </c>
      <c r="I580" s="21">
        <v>0</v>
      </c>
      <c r="J580" s="38">
        <v>0</v>
      </c>
      <c r="K580" s="44"/>
      <c r="L580" s="21">
        <v>0</v>
      </c>
      <c r="M580" s="38">
        <v>0</v>
      </c>
      <c r="N580" s="21">
        <v>0</v>
      </c>
      <c r="O580" s="21">
        <v>0</v>
      </c>
      <c r="P580" s="38">
        <v>0</v>
      </c>
      <c r="Q580" s="21">
        <v>0</v>
      </c>
      <c r="R580" s="21">
        <v>0</v>
      </c>
      <c r="S580" s="38">
        <v>0</v>
      </c>
      <c r="T580" s="138">
        <v>2</v>
      </c>
    </row>
    <row r="581" spans="1:21" x14ac:dyDescent="0.3">
      <c r="A581" s="19" t="s">
        <v>588</v>
      </c>
      <c r="B581" s="19" t="s">
        <v>2155</v>
      </c>
      <c r="C581" s="21">
        <v>742.95</v>
      </c>
      <c r="D581" s="38">
        <v>7.400386878021864E-2</v>
      </c>
      <c r="E581" s="21">
        <v>548</v>
      </c>
      <c r="F581" s="21">
        <v>-194.95000000000005</v>
      </c>
      <c r="G581" s="38">
        <v>9.3276595744680849E-2</v>
      </c>
      <c r="H581" s="21">
        <v>84.82</v>
      </c>
      <c r="I581" s="21">
        <v>-658.13000000000011</v>
      </c>
      <c r="J581" s="38">
        <v>1.3171175591864369E-2</v>
      </c>
      <c r="K581" s="44"/>
      <c r="L581" s="21">
        <v>6079.24</v>
      </c>
      <c r="M581" s="38">
        <v>6.4439768208312334E-2</v>
      </c>
      <c r="N581" s="21">
        <v>6576</v>
      </c>
      <c r="O581" s="21">
        <v>496.76000000000022</v>
      </c>
      <c r="P581" s="38">
        <v>7.8162886892026814E-2</v>
      </c>
      <c r="Q581" s="21">
        <v>8395.8599999999988</v>
      </c>
      <c r="R581" s="21">
        <v>2316.619999999999</v>
      </c>
      <c r="S581" s="38">
        <v>8.798557666410893E-2</v>
      </c>
      <c r="T581" s="138">
        <v>1</v>
      </c>
    </row>
    <row r="582" spans="1:21" x14ac:dyDescent="0.3">
      <c r="A582" s="19" t="s">
        <v>589</v>
      </c>
      <c r="B582" s="19" t="s">
        <v>2156</v>
      </c>
      <c r="C582" s="21">
        <v>292.90000000000003</v>
      </c>
      <c r="D582" s="38">
        <v>2.9175224666163322E-2</v>
      </c>
      <c r="E582" s="21">
        <v>206</v>
      </c>
      <c r="F582" s="21">
        <v>-86.900000000000034</v>
      </c>
      <c r="G582" s="38">
        <v>3.506382978723404E-2</v>
      </c>
      <c r="H582" s="21">
        <v>187.19</v>
      </c>
      <c r="I582" s="21">
        <v>-105.71000000000004</v>
      </c>
      <c r="J582" s="38">
        <v>2.9067582634297234E-2</v>
      </c>
      <c r="K582" s="44"/>
      <c r="L582" s="21">
        <v>2946.5</v>
      </c>
      <c r="M582" s="38">
        <v>3.1232814796881236E-2</v>
      </c>
      <c r="N582" s="21">
        <v>2946</v>
      </c>
      <c r="O582" s="21">
        <v>-0.5</v>
      </c>
      <c r="P582" s="38">
        <v>3.5016402795606902E-2</v>
      </c>
      <c r="Q582" s="21">
        <v>3519.5899999999997</v>
      </c>
      <c r="R582" s="21">
        <v>573.08999999999969</v>
      </c>
      <c r="S582" s="38">
        <v>3.6884030435384955E-2</v>
      </c>
      <c r="T582" s="138">
        <v>1</v>
      </c>
    </row>
    <row r="583" spans="1:21" x14ac:dyDescent="0.3">
      <c r="A583" s="19" t="s">
        <v>590</v>
      </c>
      <c r="B583" s="19" t="s">
        <v>2157</v>
      </c>
      <c r="C583" s="21">
        <v>0</v>
      </c>
      <c r="D583" s="38">
        <v>0</v>
      </c>
      <c r="E583" s="21">
        <v>59</v>
      </c>
      <c r="F583" s="21">
        <v>59</v>
      </c>
      <c r="G583" s="38">
        <v>1.0042553191489362E-2</v>
      </c>
      <c r="H583" s="21">
        <v>0</v>
      </c>
      <c r="I583" s="21">
        <v>0</v>
      </c>
      <c r="J583" s="38">
        <v>0</v>
      </c>
      <c r="K583" s="44"/>
      <c r="L583" s="21">
        <v>0</v>
      </c>
      <c r="M583" s="38">
        <v>0</v>
      </c>
      <c r="N583" s="21">
        <v>843</v>
      </c>
      <c r="O583" s="21">
        <v>843</v>
      </c>
      <c r="P583" s="38">
        <v>1.0019968620738839E-2</v>
      </c>
      <c r="Q583" s="21">
        <v>1105.7</v>
      </c>
      <c r="R583" s="21">
        <v>1105.7</v>
      </c>
      <c r="S583" s="38">
        <v>1.1587336153473885E-2</v>
      </c>
      <c r="T583" s="138">
        <v>1</v>
      </c>
    </row>
    <row r="584" spans="1:21" hidden="1" x14ac:dyDescent="0.3">
      <c r="A584" s="19" t="s">
        <v>1203</v>
      </c>
      <c r="B584" s="19" t="s">
        <v>2158</v>
      </c>
      <c r="C584" s="21">
        <v>0</v>
      </c>
      <c r="D584" s="38">
        <v>0</v>
      </c>
      <c r="E584" s="21">
        <v>0</v>
      </c>
      <c r="F584" s="21">
        <v>0</v>
      </c>
      <c r="G584" s="38">
        <v>0</v>
      </c>
      <c r="H584" s="21">
        <v>0</v>
      </c>
      <c r="I584" s="21">
        <v>0</v>
      </c>
      <c r="J584" s="38">
        <v>0</v>
      </c>
      <c r="K584" s="44"/>
      <c r="L584" s="21">
        <v>0</v>
      </c>
      <c r="M584" s="38">
        <v>0</v>
      </c>
      <c r="N584" s="21">
        <v>0</v>
      </c>
      <c r="O584" s="21">
        <v>0</v>
      </c>
      <c r="P584" s="38">
        <v>0</v>
      </c>
      <c r="Q584" s="21">
        <v>0</v>
      </c>
      <c r="R584" s="21">
        <v>0</v>
      </c>
      <c r="S584" s="38">
        <v>0</v>
      </c>
      <c r="T584" s="138">
        <v>2</v>
      </c>
    </row>
    <row r="585" spans="1:21" hidden="1" x14ac:dyDescent="0.3">
      <c r="A585" s="19" t="s">
        <v>591</v>
      </c>
      <c r="B585" s="19" t="s">
        <v>2159</v>
      </c>
      <c r="C585" s="41">
        <v>0</v>
      </c>
      <c r="D585" s="38">
        <v>0</v>
      </c>
      <c r="E585" s="41">
        <v>0</v>
      </c>
      <c r="F585" s="41">
        <v>0</v>
      </c>
      <c r="G585" s="38">
        <v>0</v>
      </c>
      <c r="H585" s="41">
        <v>0</v>
      </c>
      <c r="I585" s="41">
        <v>0</v>
      </c>
      <c r="J585" s="38">
        <v>0</v>
      </c>
      <c r="K585" s="44"/>
      <c r="L585" s="41">
        <v>0</v>
      </c>
      <c r="M585" s="38">
        <v>0</v>
      </c>
      <c r="N585" s="41">
        <v>0</v>
      </c>
      <c r="O585" s="41">
        <v>0</v>
      </c>
      <c r="P585" s="38">
        <v>0</v>
      </c>
      <c r="Q585" s="41">
        <v>0</v>
      </c>
      <c r="R585" s="41">
        <v>0</v>
      </c>
      <c r="S585" s="38">
        <v>0</v>
      </c>
      <c r="T585" s="138">
        <v>2</v>
      </c>
    </row>
    <row r="586" spans="1:21" x14ac:dyDescent="0.3">
      <c r="B586" s="19" t="s">
        <v>414</v>
      </c>
      <c r="C586" s="45">
        <v>2577.23</v>
      </c>
      <c r="D586" s="38">
        <v>0.25671309070118159</v>
      </c>
      <c r="E586" s="45">
        <v>1283</v>
      </c>
      <c r="F586" s="45">
        <v>-1294.23</v>
      </c>
      <c r="G586" s="38">
        <v>0.21838297872340426</v>
      </c>
      <c r="H586" s="45">
        <v>797.86000000000035</v>
      </c>
      <c r="I586" s="45">
        <v>-1779.37</v>
      </c>
      <c r="J586" s="38">
        <v>0.12389476724504728</v>
      </c>
      <c r="K586" s="44"/>
      <c r="L586" s="45">
        <v>18451.309999999998</v>
      </c>
      <c r="M586" s="38">
        <v>0.19558335244861452</v>
      </c>
      <c r="N586" s="45">
        <v>17100</v>
      </c>
      <c r="O586" s="45">
        <v>-1351.3099999999977</v>
      </c>
      <c r="P586" s="38">
        <v>0.2032520325203252</v>
      </c>
      <c r="Q586" s="45">
        <v>23583.940000000002</v>
      </c>
      <c r="R586" s="45">
        <v>5132.6300000000047</v>
      </c>
      <c r="S586" s="38">
        <v>0.24715116270539833</v>
      </c>
      <c r="T586" s="138">
        <v>1</v>
      </c>
    </row>
    <row r="587" spans="1:21" x14ac:dyDescent="0.3">
      <c r="B587" s="19" t="s">
        <v>416</v>
      </c>
      <c r="C587" s="21">
        <v>12616.569999999998</v>
      </c>
      <c r="D587" s="56">
        <v>6.714513038850451</v>
      </c>
      <c r="E587" s="21">
        <v>7158</v>
      </c>
      <c r="F587" s="21">
        <v>-5458.5699999999979</v>
      </c>
      <c r="G587" s="55">
        <v>3.6188068756319516</v>
      </c>
      <c r="H587" s="21">
        <v>7237.68</v>
      </c>
      <c r="I587" s="21">
        <v>-5378.8899999999994</v>
      </c>
      <c r="J587" s="55">
        <v>7.4156557377049186</v>
      </c>
      <c r="K587" s="44"/>
      <c r="L587" s="21">
        <v>112791.18999999999</v>
      </c>
      <c r="M587" s="56">
        <v>4.4205835782872818</v>
      </c>
      <c r="N587" s="21">
        <v>101232</v>
      </c>
      <c r="O587" s="21">
        <v>-11559.189999999988</v>
      </c>
      <c r="P587" s="55">
        <v>3.7916026817483801</v>
      </c>
      <c r="Q587" s="21">
        <v>119007.08</v>
      </c>
      <c r="R587" s="21">
        <v>6215.890000000014</v>
      </c>
      <c r="S587" s="55">
        <v>8.4895905264659728</v>
      </c>
      <c r="T587" s="138">
        <v>1</v>
      </c>
    </row>
    <row r="588" spans="1:21" x14ac:dyDescent="0.3">
      <c r="B588" s="19" t="s">
        <v>312</v>
      </c>
      <c r="C588" s="21"/>
      <c r="D588" s="43"/>
      <c r="E588" s="21"/>
      <c r="F588" s="21"/>
      <c r="G588" s="43"/>
      <c r="H588" s="21"/>
      <c r="I588" s="21"/>
      <c r="J588" s="43"/>
      <c r="K588" s="44"/>
      <c r="L588" s="21"/>
      <c r="M588" s="43"/>
      <c r="N588" s="21"/>
      <c r="O588" s="21"/>
      <c r="P588" s="43"/>
      <c r="Q588" s="21"/>
      <c r="R588" s="21"/>
      <c r="S588" s="43"/>
      <c r="T588" s="138">
        <v>1</v>
      </c>
    </row>
    <row r="589" spans="1:21" x14ac:dyDescent="0.3">
      <c r="B589" s="19" t="s">
        <v>252</v>
      </c>
      <c r="C589" s="21">
        <v>4557</v>
      </c>
      <c r="D589" s="49">
        <v>36.24318850120693</v>
      </c>
      <c r="E589" s="21">
        <v>4557</v>
      </c>
      <c r="F589" s="21">
        <v>0</v>
      </c>
      <c r="G589" s="50">
        <v>37.276936581084044</v>
      </c>
      <c r="H589" s="21">
        <v>4557</v>
      </c>
      <c r="I589" s="21">
        <v>0</v>
      </c>
      <c r="J589" s="50">
        <v>14.036326530612245</v>
      </c>
      <c r="K589" s="44"/>
      <c r="L589" s="21">
        <v>53655</v>
      </c>
      <c r="M589" s="49">
        <v>42.603400801416463</v>
      </c>
      <c r="N589" s="21">
        <v>53655</v>
      </c>
      <c r="O589" s="21">
        <v>0</v>
      </c>
      <c r="P589" s="50">
        <v>44.477532382816143</v>
      </c>
      <c r="Q589" s="21">
        <v>53802</v>
      </c>
      <c r="R589" s="21">
        <v>-147</v>
      </c>
      <c r="S589" s="50">
        <v>20.656846028028699</v>
      </c>
      <c r="T589" s="138">
        <v>1</v>
      </c>
      <c r="U589" s="134">
        <v>1</v>
      </c>
    </row>
    <row r="590" spans="1:21" x14ac:dyDescent="0.3">
      <c r="B590" s="19" t="s">
        <v>870</v>
      </c>
      <c r="C590" s="21">
        <v>1860</v>
      </c>
      <c r="D590" s="51">
        <v>0.40816326530612246</v>
      </c>
      <c r="E590" s="21">
        <v>1928</v>
      </c>
      <c r="F590" s="21">
        <v>-68</v>
      </c>
      <c r="G590" s="51">
        <v>0.42308536317752909</v>
      </c>
      <c r="H590" s="21">
        <v>976</v>
      </c>
      <c r="I590" s="21">
        <v>884</v>
      </c>
      <c r="J590" s="51">
        <v>0.21417599297783629</v>
      </c>
      <c r="K590" s="44"/>
      <c r="L590" s="21">
        <v>25346</v>
      </c>
      <c r="M590" s="51">
        <v>0.47238840741776161</v>
      </c>
      <c r="N590" s="21">
        <v>26434</v>
      </c>
      <c r="O590" s="21">
        <v>-1088</v>
      </c>
      <c r="P590" s="51">
        <v>0.492666107538906</v>
      </c>
      <c r="Q590" s="21">
        <v>13875</v>
      </c>
      <c r="R590" s="21">
        <v>11471</v>
      </c>
      <c r="S590" s="51">
        <v>0.25789004126240661</v>
      </c>
      <c r="T590" s="138">
        <v>1</v>
      </c>
    </row>
    <row r="591" spans="1:21" x14ac:dyDescent="0.3">
      <c r="B591" s="19" t="s">
        <v>1140</v>
      </c>
      <c r="C591" s="21">
        <v>1879</v>
      </c>
      <c r="D591" s="51">
        <v>0.41233267500548604</v>
      </c>
      <c r="E591" s="21">
        <v>1978</v>
      </c>
      <c r="F591" s="21">
        <v>-99</v>
      </c>
      <c r="G591" s="51">
        <v>0.43405749396532806</v>
      </c>
      <c r="H591" s="21">
        <v>976</v>
      </c>
      <c r="I591" s="21">
        <v>903</v>
      </c>
      <c r="J591" s="51">
        <v>0.21417599297783629</v>
      </c>
      <c r="K591" s="44"/>
      <c r="L591" s="21">
        <v>25515</v>
      </c>
      <c r="M591" s="51">
        <v>0.47553816046966729</v>
      </c>
      <c r="N591" s="21">
        <v>26699</v>
      </c>
      <c r="O591" s="21">
        <v>-1184</v>
      </c>
      <c r="P591" s="51">
        <v>0.4976050694250303</v>
      </c>
      <c r="Q591" s="21">
        <v>14018</v>
      </c>
      <c r="R591" s="21">
        <v>11497</v>
      </c>
      <c r="S591" s="51">
        <v>0.26054793502100293</v>
      </c>
      <c r="T591" s="138">
        <v>1</v>
      </c>
    </row>
    <row r="592" spans="1:21" x14ac:dyDescent="0.3">
      <c r="B592" s="19" t="s">
        <v>253</v>
      </c>
      <c r="C592" s="41">
        <v>165160.21</v>
      </c>
      <c r="D592" s="49">
        <v>88.795811827956982</v>
      </c>
      <c r="E592" s="41">
        <v>169871</v>
      </c>
      <c r="F592" s="41">
        <v>-4710.7900000000081</v>
      </c>
      <c r="G592" s="49">
        <v>88.107365145228215</v>
      </c>
      <c r="H592" s="41">
        <v>63963.54</v>
      </c>
      <c r="I592" s="41">
        <v>101196.66999999998</v>
      </c>
      <c r="J592" s="49">
        <v>65.536413934426236</v>
      </c>
      <c r="K592" s="44"/>
      <c r="L592" s="41">
        <v>2285885.4700000002</v>
      </c>
      <c r="M592" s="49">
        <v>90.187227570425321</v>
      </c>
      <c r="N592" s="41">
        <v>2386442</v>
      </c>
      <c r="O592" s="41">
        <v>-100556.5299999998</v>
      </c>
      <c r="P592" s="49">
        <v>90.279261557085576</v>
      </c>
      <c r="Q592" s="41">
        <v>1111379.6300000001</v>
      </c>
      <c r="R592" s="41">
        <v>1174505.8400000001</v>
      </c>
      <c r="S592" s="49">
        <v>80.099432792792797</v>
      </c>
      <c r="T592" s="138">
        <v>1</v>
      </c>
    </row>
    <row r="593" spans="1:20" x14ac:dyDescent="0.3">
      <c r="B593" s="19" t="s">
        <v>312</v>
      </c>
      <c r="C593" s="21"/>
      <c r="D593" s="43"/>
      <c r="E593" s="21"/>
      <c r="F593" s="21"/>
      <c r="G593" s="43"/>
      <c r="H593" s="21"/>
      <c r="I593" s="21"/>
      <c r="J593" s="43"/>
      <c r="K593" s="44"/>
      <c r="L593" s="21"/>
      <c r="M593" s="43"/>
      <c r="N593" s="21"/>
      <c r="O593" s="21"/>
      <c r="P593" s="43"/>
      <c r="Q593" s="21"/>
      <c r="R593" s="21"/>
      <c r="S593" s="43"/>
      <c r="T593" s="138">
        <v>1</v>
      </c>
    </row>
    <row r="594" spans="1:20" ht="17.25" x14ac:dyDescent="0.35">
      <c r="B594" s="30" t="s">
        <v>2160</v>
      </c>
      <c r="C594" s="21"/>
      <c r="D594" s="43"/>
      <c r="E594" s="21"/>
      <c r="F594" s="21"/>
      <c r="G594" s="43"/>
      <c r="H594" s="21"/>
      <c r="I594" s="21"/>
      <c r="J594" s="43"/>
      <c r="K594" s="44"/>
      <c r="L594" s="21"/>
      <c r="M594" s="43"/>
      <c r="N594" s="21"/>
      <c r="O594" s="21"/>
      <c r="P594" s="43"/>
      <c r="Q594" s="21"/>
      <c r="R594" s="21"/>
      <c r="S594" s="43"/>
      <c r="T594" s="138">
        <v>1</v>
      </c>
    </row>
    <row r="595" spans="1:20" x14ac:dyDescent="0.3">
      <c r="B595" s="19" t="s">
        <v>312</v>
      </c>
      <c r="C595" s="21"/>
      <c r="D595" s="43"/>
      <c r="E595" s="21"/>
      <c r="F595" s="21"/>
      <c r="G595" s="43"/>
      <c r="H595" s="21"/>
      <c r="I595" s="21"/>
      <c r="J595" s="43"/>
      <c r="K595" s="44"/>
      <c r="L595" s="21"/>
      <c r="M595" s="43"/>
      <c r="N595" s="21"/>
      <c r="O595" s="21"/>
      <c r="P595" s="43"/>
      <c r="Q595" s="21"/>
      <c r="R595" s="21"/>
      <c r="S595" s="43"/>
      <c r="T595" s="138">
        <v>1</v>
      </c>
    </row>
    <row r="596" spans="1:20" x14ac:dyDescent="0.3">
      <c r="B596" s="19" t="s">
        <v>2161</v>
      </c>
      <c r="C596" s="21">
        <v>165160.21</v>
      </c>
      <c r="D596" s="56">
        <v>87.897929749866947</v>
      </c>
      <c r="E596" s="21">
        <v>169871</v>
      </c>
      <c r="F596" s="21">
        <v>-4710.7900000000081</v>
      </c>
      <c r="G596" s="56">
        <v>85.880182002022238</v>
      </c>
      <c r="H596" s="21">
        <v>63963.54</v>
      </c>
      <c r="I596" s="21">
        <v>101196.66999999998</v>
      </c>
      <c r="J596" s="55">
        <v>65.536413934426236</v>
      </c>
      <c r="K596" s="44"/>
      <c r="L596" s="21">
        <v>2285885.4700000002</v>
      </c>
      <c r="M596" s="56">
        <v>89.589867528904577</v>
      </c>
      <c r="N596" s="21">
        <v>2386442</v>
      </c>
      <c r="O596" s="21">
        <v>-100556.5299999998</v>
      </c>
      <c r="P596" s="56">
        <v>89.383197872579501</v>
      </c>
      <c r="Q596" s="21">
        <v>1111379.6300000001</v>
      </c>
      <c r="R596" s="21">
        <v>1174505.8400000001</v>
      </c>
      <c r="S596" s="55">
        <v>79.282324868026834</v>
      </c>
      <c r="T596" s="138">
        <v>1</v>
      </c>
    </row>
    <row r="597" spans="1:20" x14ac:dyDescent="0.3">
      <c r="B597" s="19" t="s">
        <v>312</v>
      </c>
      <c r="C597" s="21"/>
      <c r="D597" s="43"/>
      <c r="E597" s="21"/>
      <c r="F597" s="21"/>
      <c r="G597" s="43"/>
      <c r="H597" s="21"/>
      <c r="I597" s="21"/>
      <c r="J597" s="43"/>
      <c r="K597" s="44"/>
      <c r="L597" s="21"/>
      <c r="M597" s="43"/>
      <c r="N597" s="21"/>
      <c r="O597" s="21"/>
      <c r="P597" s="43"/>
      <c r="Q597" s="21"/>
      <c r="R597" s="21"/>
      <c r="S597" s="43"/>
      <c r="T597" s="138">
        <v>1</v>
      </c>
    </row>
    <row r="598" spans="1:20" ht="17.25" x14ac:dyDescent="0.35">
      <c r="B598" s="30" t="s">
        <v>592</v>
      </c>
      <c r="C598" s="21"/>
      <c r="D598" s="43"/>
      <c r="E598" s="21"/>
      <c r="F598" s="21"/>
      <c r="G598" s="43"/>
      <c r="H598" s="21"/>
      <c r="I598" s="21"/>
      <c r="J598" s="43"/>
      <c r="K598" s="44"/>
      <c r="L598" s="21"/>
      <c r="M598" s="43"/>
      <c r="N598" s="21"/>
      <c r="O598" s="21"/>
      <c r="P598" s="43"/>
      <c r="Q598" s="21"/>
      <c r="R598" s="21"/>
      <c r="S598" s="43"/>
      <c r="T598" s="138">
        <v>1</v>
      </c>
    </row>
    <row r="599" spans="1:20" x14ac:dyDescent="0.3">
      <c r="B599" s="19" t="s">
        <v>2162</v>
      </c>
      <c r="C599" s="21">
        <v>43228.39</v>
      </c>
      <c r="D599" s="56">
        <v>23.006061734965407</v>
      </c>
      <c r="E599" s="21">
        <v>26105</v>
      </c>
      <c r="F599" s="21">
        <v>-17123.39</v>
      </c>
      <c r="G599" s="55">
        <v>13.197674418604651</v>
      </c>
      <c r="H599" s="21">
        <v>16900.07</v>
      </c>
      <c r="I599" s="21">
        <v>-26328.32</v>
      </c>
      <c r="J599" s="55">
        <v>17.315645491803277</v>
      </c>
      <c r="K599" s="44"/>
      <c r="L599" s="21">
        <v>444566.22000000003</v>
      </c>
      <c r="M599" s="56">
        <v>17.423720164609055</v>
      </c>
      <c r="N599" s="21">
        <v>354858</v>
      </c>
      <c r="O599" s="21">
        <v>-89708.22000000003</v>
      </c>
      <c r="P599" s="55">
        <v>13.291059590246826</v>
      </c>
      <c r="Q599" s="21">
        <v>253339.93</v>
      </c>
      <c r="R599" s="21">
        <v>-191226.29000000004</v>
      </c>
      <c r="S599" s="55">
        <v>18.072473248680268</v>
      </c>
      <c r="T599" s="138">
        <v>1</v>
      </c>
    </row>
    <row r="600" spans="1:20" x14ac:dyDescent="0.3">
      <c r="B600" s="19" t="s">
        <v>593</v>
      </c>
      <c r="C600" s="41">
        <v>14718.539999999999</v>
      </c>
      <c r="D600" s="51">
        <v>0.34048318709070591</v>
      </c>
      <c r="E600" s="41">
        <v>5555</v>
      </c>
      <c r="F600" s="41">
        <v>-9163.5399999999991</v>
      </c>
      <c r="G600" s="51">
        <v>0.21279448381536104</v>
      </c>
      <c r="H600" s="41">
        <v>2524.29</v>
      </c>
      <c r="I600" s="41">
        <v>-12194.25</v>
      </c>
      <c r="J600" s="51">
        <v>0.14936565351504461</v>
      </c>
      <c r="K600" s="44"/>
      <c r="L600" s="41">
        <v>90378.610000000015</v>
      </c>
      <c r="M600" s="51">
        <v>0.20329617036580064</v>
      </c>
      <c r="N600" s="41">
        <v>71935</v>
      </c>
      <c r="O600" s="41">
        <v>-18443.610000000015</v>
      </c>
      <c r="P600" s="51">
        <v>0.20271488877241037</v>
      </c>
      <c r="Q600" s="41">
        <v>49918.99</v>
      </c>
      <c r="R600" s="41">
        <v>-40459.620000000017</v>
      </c>
      <c r="S600" s="51">
        <v>0.19704351382744914</v>
      </c>
      <c r="T600" s="138">
        <v>1</v>
      </c>
    </row>
    <row r="601" spans="1:20" x14ac:dyDescent="0.3">
      <c r="B601" s="19" t="s">
        <v>457</v>
      </c>
      <c r="C601" s="21">
        <v>57946.93</v>
      </c>
      <c r="D601" s="56">
        <v>30.839238956891965</v>
      </c>
      <c r="E601" s="21">
        <v>31660</v>
      </c>
      <c r="F601" s="21">
        <v>-26286.93</v>
      </c>
      <c r="G601" s="55">
        <v>16.006066734074825</v>
      </c>
      <c r="H601" s="21">
        <v>19424.36</v>
      </c>
      <c r="I601" s="21">
        <v>-38522.57</v>
      </c>
      <c r="J601" s="55">
        <v>19.902008196721312</v>
      </c>
      <c r="K601" s="44"/>
      <c r="L601" s="21">
        <v>534944.83000000007</v>
      </c>
      <c r="M601" s="56">
        <v>20.965895747599454</v>
      </c>
      <c r="N601" s="21">
        <v>426793</v>
      </c>
      <c r="O601" s="21">
        <v>-108151.83000000007</v>
      </c>
      <c r="P601" s="55">
        <v>15.985355256751189</v>
      </c>
      <c r="Q601" s="21">
        <v>303258.92</v>
      </c>
      <c r="R601" s="21">
        <v>-231685.91000000009</v>
      </c>
      <c r="S601" s="55">
        <v>21.633536881152803</v>
      </c>
      <c r="T601" s="138">
        <v>1</v>
      </c>
    </row>
    <row r="602" spans="1:20" ht="17.25" x14ac:dyDescent="0.35">
      <c r="B602" s="30" t="s">
        <v>278</v>
      </c>
      <c r="C602" s="21"/>
      <c r="D602" s="43"/>
      <c r="E602" s="21"/>
      <c r="F602" s="21"/>
      <c r="G602" s="43"/>
      <c r="H602" s="21"/>
      <c r="I602" s="21"/>
      <c r="J602" s="43"/>
      <c r="K602" s="44"/>
      <c r="L602" s="21"/>
      <c r="M602" s="43"/>
      <c r="N602" s="21"/>
      <c r="O602" s="21"/>
      <c r="P602" s="43"/>
      <c r="Q602" s="21"/>
      <c r="R602" s="21"/>
      <c r="S602" s="43"/>
      <c r="T602" s="138">
        <v>1</v>
      </c>
    </row>
    <row r="603" spans="1:20" x14ac:dyDescent="0.3">
      <c r="A603" s="19" t="s">
        <v>595</v>
      </c>
      <c r="B603" s="19" t="s">
        <v>2163</v>
      </c>
      <c r="C603" s="21">
        <v>902.22000000000116</v>
      </c>
      <c r="D603" s="55">
        <v>0.48015965939329491</v>
      </c>
      <c r="E603" s="21">
        <v>989</v>
      </c>
      <c r="F603" s="21">
        <v>86.779999999998836</v>
      </c>
      <c r="G603" s="55">
        <v>0.5</v>
      </c>
      <c r="H603" s="21">
        <v>381.32</v>
      </c>
      <c r="I603" s="21">
        <v>-520.90000000000123</v>
      </c>
      <c r="J603" s="55">
        <v>0.39069672131147543</v>
      </c>
      <c r="K603" s="44"/>
      <c r="L603" s="21">
        <v>17545.440000000002</v>
      </c>
      <c r="M603" s="55">
        <v>0.68765196942974727</v>
      </c>
      <c r="N603" s="21">
        <v>13352</v>
      </c>
      <c r="O603" s="21">
        <v>-4193.4400000000023</v>
      </c>
      <c r="P603" s="55">
        <v>0.5000936364657852</v>
      </c>
      <c r="Q603" s="21">
        <v>10707.529999999999</v>
      </c>
      <c r="R603" s="21">
        <v>-6837.9100000000035</v>
      </c>
      <c r="S603" s="55">
        <v>0.76384148951348263</v>
      </c>
      <c r="T603" s="138">
        <v>1</v>
      </c>
    </row>
    <row r="604" spans="1:20" x14ac:dyDescent="0.3">
      <c r="A604" s="19" t="s">
        <v>596</v>
      </c>
      <c r="B604" s="19" t="s">
        <v>2164</v>
      </c>
      <c r="C604" s="21">
        <v>529.89999999999986</v>
      </c>
      <c r="D604" s="55">
        <v>0.28201170835550815</v>
      </c>
      <c r="E604" s="21">
        <v>989</v>
      </c>
      <c r="F604" s="21">
        <v>459.10000000000014</v>
      </c>
      <c r="G604" s="55">
        <v>0.5</v>
      </c>
      <c r="H604" s="21">
        <v>624.4</v>
      </c>
      <c r="I604" s="21">
        <v>94.500000000000114</v>
      </c>
      <c r="J604" s="55">
        <v>0.63975409836065567</v>
      </c>
      <c r="K604" s="44"/>
      <c r="L604" s="21">
        <v>13603.82</v>
      </c>
      <c r="M604" s="55">
        <v>0.5331695081324711</v>
      </c>
      <c r="N604" s="21">
        <v>13352</v>
      </c>
      <c r="O604" s="21">
        <v>-251.81999999999971</v>
      </c>
      <c r="P604" s="55">
        <v>0.5000936364657852</v>
      </c>
      <c r="Q604" s="21">
        <v>5096.7199999999993</v>
      </c>
      <c r="R604" s="21">
        <v>-8507.1</v>
      </c>
      <c r="S604" s="55">
        <v>0.3635839634755314</v>
      </c>
      <c r="T604" s="138">
        <v>1</v>
      </c>
    </row>
    <row r="605" spans="1:20" hidden="1" x14ac:dyDescent="0.3">
      <c r="A605" s="19" t="s">
        <v>597</v>
      </c>
      <c r="B605" s="19" t="s">
        <v>2165</v>
      </c>
      <c r="C605" s="21">
        <v>0</v>
      </c>
      <c r="D605" s="55">
        <v>0</v>
      </c>
      <c r="E605" s="21">
        <v>0</v>
      </c>
      <c r="F605" s="21">
        <v>0</v>
      </c>
      <c r="G605" s="55">
        <v>0</v>
      </c>
      <c r="H605" s="21">
        <v>0</v>
      </c>
      <c r="I605" s="21">
        <v>0</v>
      </c>
      <c r="J605" s="55">
        <v>0</v>
      </c>
      <c r="K605" s="44"/>
      <c r="L605" s="21">
        <v>0</v>
      </c>
      <c r="M605" s="55">
        <v>0</v>
      </c>
      <c r="N605" s="21">
        <v>0</v>
      </c>
      <c r="O605" s="21">
        <v>0</v>
      </c>
      <c r="P605" s="55">
        <v>0</v>
      </c>
      <c r="Q605" s="21">
        <v>0</v>
      </c>
      <c r="R605" s="21">
        <v>0</v>
      </c>
      <c r="S605" s="55">
        <v>0</v>
      </c>
      <c r="T605" s="138">
        <v>2</v>
      </c>
    </row>
    <row r="606" spans="1:20" hidden="1" x14ac:dyDescent="0.3">
      <c r="A606" s="19" t="s">
        <v>598</v>
      </c>
      <c r="B606" s="19" t="s">
        <v>2166</v>
      </c>
      <c r="C606" s="21">
        <v>0</v>
      </c>
      <c r="D606" s="55">
        <v>0</v>
      </c>
      <c r="E606" s="21">
        <v>0</v>
      </c>
      <c r="F606" s="21">
        <v>0</v>
      </c>
      <c r="G606" s="55">
        <v>0</v>
      </c>
      <c r="H606" s="21">
        <v>0</v>
      </c>
      <c r="I606" s="21">
        <v>0</v>
      </c>
      <c r="J606" s="55">
        <v>0</v>
      </c>
      <c r="K606" s="44"/>
      <c r="L606" s="21">
        <v>0</v>
      </c>
      <c r="M606" s="55">
        <v>0</v>
      </c>
      <c r="N606" s="21">
        <v>0</v>
      </c>
      <c r="O606" s="21">
        <v>0</v>
      </c>
      <c r="P606" s="55">
        <v>0</v>
      </c>
      <c r="Q606" s="21">
        <v>0</v>
      </c>
      <c r="R606" s="21">
        <v>0</v>
      </c>
      <c r="S606" s="55">
        <v>0</v>
      </c>
      <c r="T606" s="138">
        <v>2</v>
      </c>
    </row>
    <row r="607" spans="1:20" hidden="1" x14ac:dyDescent="0.3">
      <c r="A607" s="19" t="s">
        <v>599</v>
      </c>
      <c r="B607" s="19" t="s">
        <v>2167</v>
      </c>
      <c r="C607" s="21">
        <v>0</v>
      </c>
      <c r="D607" s="55">
        <v>0</v>
      </c>
      <c r="E607" s="21">
        <v>0</v>
      </c>
      <c r="F607" s="21">
        <v>0</v>
      </c>
      <c r="G607" s="55">
        <v>0</v>
      </c>
      <c r="H607" s="21">
        <v>0</v>
      </c>
      <c r="I607" s="21">
        <v>0</v>
      </c>
      <c r="J607" s="55">
        <v>0</v>
      </c>
      <c r="K607" s="44"/>
      <c r="L607" s="21">
        <v>0</v>
      </c>
      <c r="M607" s="55">
        <v>0</v>
      </c>
      <c r="N607" s="21">
        <v>0</v>
      </c>
      <c r="O607" s="21">
        <v>0</v>
      </c>
      <c r="P607" s="55">
        <v>0</v>
      </c>
      <c r="Q607" s="21">
        <v>0</v>
      </c>
      <c r="R607" s="21">
        <v>0</v>
      </c>
      <c r="S607" s="55">
        <v>0</v>
      </c>
      <c r="T607" s="138">
        <v>2</v>
      </c>
    </row>
    <row r="608" spans="1:20" x14ac:dyDescent="0.3">
      <c r="A608" s="19" t="s">
        <v>757</v>
      </c>
      <c r="B608" s="19" t="s">
        <v>1178</v>
      </c>
      <c r="C608" s="21">
        <v>2030.47</v>
      </c>
      <c r="D608" s="55">
        <v>1.0806120276742948</v>
      </c>
      <c r="E608" s="21">
        <v>198</v>
      </c>
      <c r="F608" s="21">
        <v>-1832.47</v>
      </c>
      <c r="G608" s="55">
        <v>0.10010111223458039</v>
      </c>
      <c r="H608" s="21">
        <v>0</v>
      </c>
      <c r="I608" s="21">
        <v>-2030.47</v>
      </c>
      <c r="J608" s="55">
        <v>0</v>
      </c>
      <c r="K608" s="44"/>
      <c r="L608" s="21">
        <v>15949.300000000001</v>
      </c>
      <c r="M608" s="55">
        <v>0.62509504213207923</v>
      </c>
      <c r="N608" s="21">
        <v>2671</v>
      </c>
      <c r="O608" s="21">
        <v>-13278.300000000001</v>
      </c>
      <c r="P608" s="55">
        <v>0.1000412000449455</v>
      </c>
      <c r="Q608" s="21">
        <v>1651.3899999999999</v>
      </c>
      <c r="R608" s="21">
        <v>-14297.910000000002</v>
      </c>
      <c r="S608" s="55">
        <v>0.11780496504494221</v>
      </c>
      <c r="T608" s="138">
        <v>1</v>
      </c>
    </row>
    <row r="609" spans="1:20" x14ac:dyDescent="0.3">
      <c r="A609" s="19" t="s">
        <v>602</v>
      </c>
      <c r="B609" s="19" t="s">
        <v>2168</v>
      </c>
      <c r="C609" s="21">
        <v>-4.21</v>
      </c>
      <c r="D609" s="55">
        <v>-2.2405534858967536E-3</v>
      </c>
      <c r="E609" s="21">
        <v>0</v>
      </c>
      <c r="F609" s="21">
        <v>4.21</v>
      </c>
      <c r="G609" s="55">
        <v>0</v>
      </c>
      <c r="H609" s="21">
        <v>-0.05</v>
      </c>
      <c r="I609" s="21">
        <v>4.16</v>
      </c>
      <c r="J609" s="55">
        <v>-5.1229508196721311E-5</v>
      </c>
      <c r="K609" s="44"/>
      <c r="L609" s="21">
        <v>-1.4299999999999988</v>
      </c>
      <c r="M609" s="55">
        <v>-5.6045463452870817E-5</v>
      </c>
      <c r="N609" s="21">
        <v>0</v>
      </c>
      <c r="O609" s="21">
        <v>1.4299999999999988</v>
      </c>
      <c r="P609" s="55">
        <v>0</v>
      </c>
      <c r="Q609" s="21">
        <v>1736.21</v>
      </c>
      <c r="R609" s="21">
        <v>1737.64</v>
      </c>
      <c r="S609" s="55">
        <v>0.12385575688400628</v>
      </c>
      <c r="T609" s="138">
        <v>1</v>
      </c>
    </row>
    <row r="610" spans="1:20" x14ac:dyDescent="0.3">
      <c r="A610" s="19" t="s">
        <v>603</v>
      </c>
      <c r="B610" s="19" t="s">
        <v>2169</v>
      </c>
      <c r="C610" s="21">
        <v>50</v>
      </c>
      <c r="D610" s="55">
        <v>2.6609898882384245E-2</v>
      </c>
      <c r="E610" s="21">
        <v>150</v>
      </c>
      <c r="F610" s="21">
        <v>100</v>
      </c>
      <c r="G610" s="55">
        <v>7.583417593528817E-2</v>
      </c>
      <c r="H610" s="21">
        <v>100</v>
      </c>
      <c r="I610" s="21">
        <v>50</v>
      </c>
      <c r="J610" s="55">
        <v>0.10245901639344263</v>
      </c>
      <c r="K610" s="44"/>
      <c r="L610" s="21">
        <v>5056.5</v>
      </c>
      <c r="M610" s="55">
        <v>0.19817754262198706</v>
      </c>
      <c r="N610" s="21">
        <v>1800</v>
      </c>
      <c r="O610" s="21">
        <v>-3256.5</v>
      </c>
      <c r="P610" s="55">
        <v>6.7418255365369495E-2</v>
      </c>
      <c r="Q610" s="21">
        <v>949.98</v>
      </c>
      <c r="R610" s="21">
        <v>-4106.5200000000004</v>
      </c>
      <c r="S610" s="55">
        <v>6.7768583250107012E-2</v>
      </c>
      <c r="T610" s="138">
        <v>1</v>
      </c>
    </row>
    <row r="611" spans="1:20" x14ac:dyDescent="0.3">
      <c r="A611" s="19" t="s">
        <v>604</v>
      </c>
      <c r="B611" s="19" t="s">
        <v>1134</v>
      </c>
      <c r="C611" s="21">
        <v>0</v>
      </c>
      <c r="D611" s="55">
        <v>0</v>
      </c>
      <c r="E611" s="21">
        <v>0</v>
      </c>
      <c r="F611" s="21">
        <v>0</v>
      </c>
      <c r="G611" s="55">
        <v>0</v>
      </c>
      <c r="H611" s="21">
        <v>0</v>
      </c>
      <c r="I611" s="21">
        <v>0</v>
      </c>
      <c r="J611" s="55">
        <v>0</v>
      </c>
      <c r="K611" s="44"/>
      <c r="L611" s="21">
        <v>80.28</v>
      </c>
      <c r="M611" s="55">
        <v>3.1463844797178131E-3</v>
      </c>
      <c r="N611" s="21">
        <v>0</v>
      </c>
      <c r="O611" s="21">
        <v>-80.28</v>
      </c>
      <c r="P611" s="55">
        <v>0</v>
      </c>
      <c r="Q611" s="21">
        <v>0</v>
      </c>
      <c r="R611" s="21">
        <v>-80.28</v>
      </c>
      <c r="S611" s="55">
        <v>0</v>
      </c>
      <c r="T611" s="138">
        <v>1</v>
      </c>
    </row>
    <row r="612" spans="1:20" x14ac:dyDescent="0.3">
      <c r="A612" s="19" t="s">
        <v>605</v>
      </c>
      <c r="B612" s="19" t="s">
        <v>2170</v>
      </c>
      <c r="C612" s="21">
        <v>0</v>
      </c>
      <c r="D612" s="55">
        <v>0</v>
      </c>
      <c r="E612" s="21">
        <v>0</v>
      </c>
      <c r="F612" s="21">
        <v>0</v>
      </c>
      <c r="G612" s="55">
        <v>0</v>
      </c>
      <c r="H612" s="21">
        <v>0</v>
      </c>
      <c r="I612" s="21">
        <v>0</v>
      </c>
      <c r="J612" s="55">
        <v>0</v>
      </c>
      <c r="K612" s="44"/>
      <c r="L612" s="21">
        <v>984.21</v>
      </c>
      <c r="M612" s="55">
        <v>3.8573780129335683E-2</v>
      </c>
      <c r="N612" s="21">
        <v>600</v>
      </c>
      <c r="O612" s="21">
        <v>-384.21000000000004</v>
      </c>
      <c r="P612" s="55">
        <v>2.2472751788456497E-2</v>
      </c>
      <c r="Q612" s="21">
        <v>500.03999999999996</v>
      </c>
      <c r="R612" s="21">
        <v>-484.17000000000007</v>
      </c>
      <c r="S612" s="55">
        <v>3.5671279783135966E-2</v>
      </c>
      <c r="T612" s="138">
        <v>1</v>
      </c>
    </row>
    <row r="613" spans="1:20" hidden="1" x14ac:dyDescent="0.3">
      <c r="A613" s="19" t="s">
        <v>607</v>
      </c>
      <c r="B613" s="19" t="s">
        <v>2171</v>
      </c>
      <c r="C613" s="21">
        <v>0</v>
      </c>
      <c r="D613" s="55">
        <v>0</v>
      </c>
      <c r="E613" s="21">
        <v>0</v>
      </c>
      <c r="F613" s="21">
        <v>0</v>
      </c>
      <c r="G613" s="55">
        <v>0</v>
      </c>
      <c r="H613" s="21">
        <v>0</v>
      </c>
      <c r="I613" s="21">
        <v>0</v>
      </c>
      <c r="J613" s="55">
        <v>0</v>
      </c>
      <c r="K613" s="44"/>
      <c r="L613" s="21">
        <v>0</v>
      </c>
      <c r="M613" s="55">
        <v>0</v>
      </c>
      <c r="N613" s="21">
        <v>0</v>
      </c>
      <c r="O613" s="21">
        <v>0</v>
      </c>
      <c r="P613" s="55">
        <v>0</v>
      </c>
      <c r="Q613" s="21">
        <v>0</v>
      </c>
      <c r="R613" s="21">
        <v>0</v>
      </c>
      <c r="S613" s="55">
        <v>0</v>
      </c>
      <c r="T613" s="138">
        <v>2</v>
      </c>
    </row>
    <row r="614" spans="1:20" hidden="1" x14ac:dyDescent="0.3">
      <c r="A614" s="19" t="s">
        <v>1294</v>
      </c>
      <c r="B614" s="19" t="s">
        <v>2455</v>
      </c>
      <c r="C614" s="21">
        <v>0</v>
      </c>
      <c r="D614" s="55">
        <v>0</v>
      </c>
      <c r="E614" s="21">
        <v>0</v>
      </c>
      <c r="F614" s="21">
        <v>0</v>
      </c>
      <c r="G614" s="55">
        <v>0</v>
      </c>
      <c r="H614" s="21">
        <v>0</v>
      </c>
      <c r="I614" s="21">
        <v>0</v>
      </c>
      <c r="J614" s="55">
        <v>0</v>
      </c>
      <c r="K614" s="44"/>
      <c r="L614" s="21">
        <v>0</v>
      </c>
      <c r="M614" s="55">
        <v>0</v>
      </c>
      <c r="N614" s="21">
        <v>0</v>
      </c>
      <c r="O614" s="21">
        <v>0</v>
      </c>
      <c r="P614" s="55">
        <v>0</v>
      </c>
      <c r="Q614" s="21">
        <v>0</v>
      </c>
      <c r="R614" s="21">
        <v>0</v>
      </c>
      <c r="S614" s="55">
        <v>0</v>
      </c>
      <c r="T614" s="138">
        <v>2</v>
      </c>
    </row>
    <row r="615" spans="1:20" hidden="1" x14ac:dyDescent="0.3">
      <c r="A615" s="19" t="s">
        <v>608</v>
      </c>
      <c r="B615" s="19" t="s">
        <v>2172</v>
      </c>
      <c r="C615" s="21">
        <v>0</v>
      </c>
      <c r="D615" s="55">
        <v>0</v>
      </c>
      <c r="E615" s="21">
        <v>0</v>
      </c>
      <c r="F615" s="21">
        <v>0</v>
      </c>
      <c r="G615" s="55">
        <v>0</v>
      </c>
      <c r="H615" s="21">
        <v>0</v>
      </c>
      <c r="I615" s="21">
        <v>0</v>
      </c>
      <c r="J615" s="55">
        <v>0</v>
      </c>
      <c r="K615" s="44"/>
      <c r="L615" s="21">
        <v>0</v>
      </c>
      <c r="M615" s="55">
        <v>0</v>
      </c>
      <c r="N615" s="21">
        <v>0</v>
      </c>
      <c r="O615" s="21">
        <v>0</v>
      </c>
      <c r="P615" s="55">
        <v>0</v>
      </c>
      <c r="Q615" s="21">
        <v>0</v>
      </c>
      <c r="R615" s="21">
        <v>0</v>
      </c>
      <c r="S615" s="55">
        <v>0</v>
      </c>
      <c r="T615" s="138">
        <v>2</v>
      </c>
    </row>
    <row r="616" spans="1:20" hidden="1" x14ac:dyDescent="0.3">
      <c r="A616" s="19" t="s">
        <v>609</v>
      </c>
      <c r="B616" s="19" t="s">
        <v>2173</v>
      </c>
      <c r="C616" s="21">
        <v>0</v>
      </c>
      <c r="D616" s="55">
        <v>0</v>
      </c>
      <c r="E616" s="21">
        <v>0</v>
      </c>
      <c r="F616" s="21">
        <v>0</v>
      </c>
      <c r="G616" s="55">
        <v>0</v>
      </c>
      <c r="H616" s="21">
        <v>0</v>
      </c>
      <c r="I616" s="21">
        <v>0</v>
      </c>
      <c r="J616" s="55">
        <v>0</v>
      </c>
      <c r="K616" s="44"/>
      <c r="L616" s="21">
        <v>0</v>
      </c>
      <c r="M616" s="55">
        <v>0</v>
      </c>
      <c r="N616" s="21">
        <v>0</v>
      </c>
      <c r="O616" s="21">
        <v>0</v>
      </c>
      <c r="P616" s="55">
        <v>0</v>
      </c>
      <c r="Q616" s="21">
        <v>0</v>
      </c>
      <c r="R616" s="21">
        <v>0</v>
      </c>
      <c r="S616" s="55">
        <v>0</v>
      </c>
      <c r="T616" s="138">
        <v>2</v>
      </c>
    </row>
    <row r="617" spans="1:20" hidden="1" x14ac:dyDescent="0.3">
      <c r="A617" s="19" t="s">
        <v>864</v>
      </c>
      <c r="B617" s="19" t="s">
        <v>2174</v>
      </c>
      <c r="C617" s="21">
        <v>0</v>
      </c>
      <c r="D617" s="55">
        <v>0</v>
      </c>
      <c r="E617" s="21">
        <v>0</v>
      </c>
      <c r="F617" s="21">
        <v>0</v>
      </c>
      <c r="G617" s="55">
        <v>0</v>
      </c>
      <c r="H617" s="21">
        <v>0</v>
      </c>
      <c r="I617" s="21">
        <v>0</v>
      </c>
      <c r="J617" s="55">
        <v>0</v>
      </c>
      <c r="K617" s="44"/>
      <c r="L617" s="21">
        <v>0</v>
      </c>
      <c r="M617" s="55">
        <v>0</v>
      </c>
      <c r="N617" s="21">
        <v>0</v>
      </c>
      <c r="O617" s="21">
        <v>0</v>
      </c>
      <c r="P617" s="55">
        <v>0</v>
      </c>
      <c r="Q617" s="21">
        <v>0</v>
      </c>
      <c r="R617" s="21">
        <v>0</v>
      </c>
      <c r="S617" s="55">
        <v>0</v>
      </c>
      <c r="T617" s="138">
        <v>2</v>
      </c>
    </row>
    <row r="618" spans="1:20" x14ac:dyDescent="0.3">
      <c r="A618" s="19" t="s">
        <v>610</v>
      </c>
      <c r="B618" s="19" t="s">
        <v>2175</v>
      </c>
      <c r="C618" s="21">
        <v>1748.28</v>
      </c>
      <c r="D618" s="55">
        <v>0.93043108036189459</v>
      </c>
      <c r="E618" s="21">
        <v>2374</v>
      </c>
      <c r="F618" s="21">
        <v>625.72</v>
      </c>
      <c r="G618" s="55">
        <v>1.2002022244691608</v>
      </c>
      <c r="H618" s="21">
        <v>567.80999999999995</v>
      </c>
      <c r="I618" s="21">
        <v>-1180.47</v>
      </c>
      <c r="J618" s="55">
        <v>0.58177254098360653</v>
      </c>
      <c r="K618" s="44"/>
      <c r="L618" s="21">
        <v>26383.57</v>
      </c>
      <c r="M618" s="55">
        <v>1.0340415441896924</v>
      </c>
      <c r="N618" s="21">
        <v>33452</v>
      </c>
      <c r="O618" s="21">
        <v>7068.43</v>
      </c>
      <c r="P618" s="55">
        <v>1.252930821379078</v>
      </c>
      <c r="Q618" s="21">
        <v>12333.25</v>
      </c>
      <c r="R618" s="21">
        <v>-14050.32</v>
      </c>
      <c r="S618" s="55">
        <v>0.8798152375517192</v>
      </c>
      <c r="T618" s="138">
        <v>1</v>
      </c>
    </row>
    <row r="619" spans="1:20" x14ac:dyDescent="0.3">
      <c r="A619" s="19" t="s">
        <v>611</v>
      </c>
      <c r="B619" s="19" t="s">
        <v>2176</v>
      </c>
      <c r="C619" s="21">
        <v>10.47</v>
      </c>
      <c r="D619" s="55">
        <v>5.5721128259712616E-3</v>
      </c>
      <c r="E619" s="21">
        <v>0</v>
      </c>
      <c r="F619" s="21">
        <v>-10.47</v>
      </c>
      <c r="G619" s="55">
        <v>0</v>
      </c>
      <c r="H619" s="21">
        <v>0</v>
      </c>
      <c r="I619" s="21">
        <v>-10.47</v>
      </c>
      <c r="J619" s="55">
        <v>0</v>
      </c>
      <c r="K619" s="44"/>
      <c r="L619" s="21">
        <v>134.25</v>
      </c>
      <c r="M619" s="55">
        <v>5.2616108171663727E-3</v>
      </c>
      <c r="N619" s="21">
        <v>0</v>
      </c>
      <c r="O619" s="21">
        <v>-134.25</v>
      </c>
      <c r="P619" s="55">
        <v>0</v>
      </c>
      <c r="Q619" s="21">
        <v>139.63000000000002</v>
      </c>
      <c r="R619" s="21">
        <v>5.3800000000000239</v>
      </c>
      <c r="S619" s="55">
        <v>9.9607647310600671E-3</v>
      </c>
      <c r="T619" s="138">
        <v>1</v>
      </c>
    </row>
    <row r="620" spans="1:20" hidden="1" x14ac:dyDescent="0.3">
      <c r="A620" s="19" t="s">
        <v>612</v>
      </c>
      <c r="B620" s="19" t="s">
        <v>2177</v>
      </c>
      <c r="C620" s="21">
        <v>0</v>
      </c>
      <c r="D620" s="38">
        <v>0</v>
      </c>
      <c r="E620" s="21">
        <v>0</v>
      </c>
      <c r="F620" s="21">
        <v>0</v>
      </c>
      <c r="G620" s="38">
        <v>0</v>
      </c>
      <c r="H620" s="21">
        <v>0</v>
      </c>
      <c r="I620" s="21">
        <v>0</v>
      </c>
      <c r="J620" s="38">
        <v>0</v>
      </c>
      <c r="K620" s="44"/>
      <c r="L620" s="21">
        <v>0</v>
      </c>
      <c r="M620" s="38">
        <v>0</v>
      </c>
      <c r="N620" s="21">
        <v>0</v>
      </c>
      <c r="O620" s="21">
        <v>0</v>
      </c>
      <c r="P620" s="38">
        <v>0</v>
      </c>
      <c r="Q620" s="21">
        <v>0</v>
      </c>
      <c r="R620" s="21">
        <v>0</v>
      </c>
      <c r="S620" s="38">
        <v>0</v>
      </c>
      <c r="T620" s="138">
        <v>2</v>
      </c>
    </row>
    <row r="621" spans="1:20" x14ac:dyDescent="0.3">
      <c r="A621" s="19" t="s">
        <v>613</v>
      </c>
      <c r="B621" s="19" t="s">
        <v>1267</v>
      </c>
      <c r="C621" s="21">
        <v>6821.4800000000005</v>
      </c>
      <c r="D621" s="38">
        <v>4.1302199845834546E-2</v>
      </c>
      <c r="E621" s="21">
        <v>3737</v>
      </c>
      <c r="F621" s="21">
        <v>-3084.4800000000005</v>
      </c>
      <c r="G621" s="38">
        <v>2.199904633516021E-2</v>
      </c>
      <c r="H621" s="21">
        <v>2534.5100000000002</v>
      </c>
      <c r="I621" s="21">
        <v>-4286.97</v>
      </c>
      <c r="J621" s="38">
        <v>3.9624292213970652E-2</v>
      </c>
      <c r="K621" s="44"/>
      <c r="L621" s="21">
        <v>61424.18</v>
      </c>
      <c r="M621" s="38">
        <v>2.6871066291873316E-2</v>
      </c>
      <c r="N621" s="21">
        <v>52502</v>
      </c>
      <c r="O621" s="21">
        <v>-8922.18</v>
      </c>
      <c r="P621" s="38">
        <v>2.2000115653345021E-2</v>
      </c>
      <c r="Q621" s="21">
        <v>19929.949999999997</v>
      </c>
      <c r="R621" s="21">
        <v>-41494.230000000003</v>
      </c>
      <c r="S621" s="38">
        <v>1.7932621277213796E-2</v>
      </c>
      <c r="T621" s="138">
        <v>1</v>
      </c>
    </row>
    <row r="622" spans="1:20" x14ac:dyDescent="0.3">
      <c r="A622" s="19" t="s">
        <v>614</v>
      </c>
      <c r="B622" s="19" t="s">
        <v>2178</v>
      </c>
      <c r="C622" s="21">
        <v>2066.12</v>
      </c>
      <c r="D622" s="55">
        <v>1.0995848855774348</v>
      </c>
      <c r="E622" s="21">
        <v>2035</v>
      </c>
      <c r="F622" s="21">
        <v>-31.119999999999891</v>
      </c>
      <c r="G622" s="55">
        <v>1.0288169868554096</v>
      </c>
      <c r="H622" s="21">
        <v>2205.9699999999993</v>
      </c>
      <c r="I622" s="21">
        <v>139.84999999999945</v>
      </c>
      <c r="J622" s="55">
        <v>2.2602151639344257</v>
      </c>
      <c r="K622" s="44"/>
      <c r="L622" s="21">
        <v>24542.189999999995</v>
      </c>
      <c r="M622" s="55">
        <v>0.96187301587301566</v>
      </c>
      <c r="N622" s="21">
        <v>24420</v>
      </c>
      <c r="O622" s="21">
        <v>-122.18999999999505</v>
      </c>
      <c r="P622" s="55">
        <v>0.91464099779017938</v>
      </c>
      <c r="Q622" s="21">
        <v>21635.049999999996</v>
      </c>
      <c r="R622" s="21">
        <v>-2907.1399999999994</v>
      </c>
      <c r="S622" s="55">
        <v>1.5433763732344126</v>
      </c>
      <c r="T622" s="138">
        <v>1</v>
      </c>
    </row>
    <row r="623" spans="1:20" hidden="1" x14ac:dyDescent="0.3">
      <c r="A623" s="19" t="s">
        <v>2179</v>
      </c>
      <c r="B623" s="19" t="s">
        <v>2180</v>
      </c>
      <c r="C623" s="21">
        <v>0</v>
      </c>
      <c r="D623" s="38">
        <v>0</v>
      </c>
      <c r="E623" s="21">
        <v>0</v>
      </c>
      <c r="F623" s="21">
        <v>0</v>
      </c>
      <c r="G623" s="38">
        <v>0</v>
      </c>
      <c r="H623" s="21">
        <v>0</v>
      </c>
      <c r="I623" s="21">
        <v>0</v>
      </c>
      <c r="J623" s="38">
        <v>0</v>
      </c>
      <c r="K623" s="44"/>
      <c r="L623" s="21">
        <v>0</v>
      </c>
      <c r="M623" s="38">
        <v>0</v>
      </c>
      <c r="N623" s="21">
        <v>0</v>
      </c>
      <c r="O623" s="21">
        <v>0</v>
      </c>
      <c r="P623" s="38">
        <v>0</v>
      </c>
      <c r="Q623" s="21">
        <v>0</v>
      </c>
      <c r="R623" s="21">
        <v>0</v>
      </c>
      <c r="S623" s="38">
        <v>0</v>
      </c>
      <c r="T623" s="138">
        <v>2</v>
      </c>
    </row>
    <row r="624" spans="1:20" hidden="1" x14ac:dyDescent="0.3">
      <c r="A624" s="19" t="s">
        <v>1204</v>
      </c>
      <c r="B624" s="19" t="s">
        <v>2181</v>
      </c>
      <c r="C624" s="21">
        <v>0</v>
      </c>
      <c r="D624" s="55">
        <v>0</v>
      </c>
      <c r="E624" s="21">
        <v>0</v>
      </c>
      <c r="F624" s="21">
        <v>0</v>
      </c>
      <c r="G624" s="55">
        <v>0</v>
      </c>
      <c r="H624" s="21">
        <v>0</v>
      </c>
      <c r="I624" s="21">
        <v>0</v>
      </c>
      <c r="J624" s="55">
        <v>0</v>
      </c>
      <c r="K624" s="44"/>
      <c r="L624" s="21">
        <v>0</v>
      </c>
      <c r="M624" s="55">
        <v>0</v>
      </c>
      <c r="N624" s="21">
        <v>0</v>
      </c>
      <c r="O624" s="21">
        <v>0</v>
      </c>
      <c r="P624" s="55">
        <v>0</v>
      </c>
      <c r="Q624" s="21">
        <v>0</v>
      </c>
      <c r="R624" s="21">
        <v>0</v>
      </c>
      <c r="S624" s="55">
        <v>0</v>
      </c>
      <c r="T624" s="138">
        <v>2</v>
      </c>
    </row>
    <row r="625" spans="1:20" hidden="1" x14ac:dyDescent="0.3">
      <c r="A625" s="19" t="s">
        <v>615</v>
      </c>
      <c r="B625" s="19" t="s">
        <v>2183</v>
      </c>
      <c r="C625" s="41">
        <v>0</v>
      </c>
      <c r="D625" s="55">
        <v>0</v>
      </c>
      <c r="E625" s="41">
        <v>0</v>
      </c>
      <c r="F625" s="41">
        <v>0</v>
      </c>
      <c r="G625" s="55">
        <v>0</v>
      </c>
      <c r="H625" s="41">
        <v>0</v>
      </c>
      <c r="I625" s="41">
        <v>0</v>
      </c>
      <c r="J625" s="55">
        <v>0</v>
      </c>
      <c r="K625" s="44"/>
      <c r="L625" s="41">
        <v>0</v>
      </c>
      <c r="M625" s="55">
        <v>0</v>
      </c>
      <c r="N625" s="41">
        <v>0</v>
      </c>
      <c r="O625" s="41">
        <v>0</v>
      </c>
      <c r="P625" s="55">
        <v>0</v>
      </c>
      <c r="Q625" s="41">
        <v>0</v>
      </c>
      <c r="R625" s="41">
        <v>0</v>
      </c>
      <c r="S625" s="55">
        <v>0</v>
      </c>
      <c r="T625" s="138">
        <v>2</v>
      </c>
    </row>
    <row r="626" spans="1:20" x14ac:dyDescent="0.3">
      <c r="B626" s="19" t="s">
        <v>616</v>
      </c>
      <c r="C626" s="45">
        <v>14154.73</v>
      </c>
      <c r="D626" s="56">
        <v>7.5331186801490153</v>
      </c>
      <c r="E626" s="45">
        <v>10472</v>
      </c>
      <c r="F626" s="45">
        <v>-3682.7299999999996</v>
      </c>
      <c r="G626" s="55">
        <v>5.294236602628918</v>
      </c>
      <c r="H626" s="45">
        <v>6413.9599999999991</v>
      </c>
      <c r="I626" s="45">
        <v>-7740.7700000000013</v>
      </c>
      <c r="J626" s="55">
        <v>6.5716803278688518</v>
      </c>
      <c r="K626" s="44"/>
      <c r="L626" s="45">
        <v>165702.31</v>
      </c>
      <c r="M626" s="56">
        <v>6.4943096217911034</v>
      </c>
      <c r="N626" s="45">
        <v>142149</v>
      </c>
      <c r="O626" s="45">
        <v>-23553.309999999998</v>
      </c>
      <c r="P626" s="55">
        <v>5.3241319899621713</v>
      </c>
      <c r="Q626" s="45">
        <v>74679.749999999985</v>
      </c>
      <c r="R626" s="45">
        <v>-91022.560000000012</v>
      </c>
      <c r="S626" s="55">
        <v>5.3274183193037512</v>
      </c>
      <c r="T626" s="138">
        <v>1</v>
      </c>
    </row>
    <row r="627" spans="1:20" x14ac:dyDescent="0.3">
      <c r="B627" s="19" t="s">
        <v>2184</v>
      </c>
      <c r="C627" s="45">
        <v>72101.66</v>
      </c>
      <c r="D627" s="56">
        <v>38.372357637040984</v>
      </c>
      <c r="E627" s="45">
        <v>42132</v>
      </c>
      <c r="F627" s="45">
        <v>-29969.660000000003</v>
      </c>
      <c r="G627" s="55">
        <v>21.300303336703742</v>
      </c>
      <c r="H627" s="45">
        <v>25838.32</v>
      </c>
      <c r="I627" s="45">
        <v>-46263.340000000004</v>
      </c>
      <c r="J627" s="55">
        <v>26.473688524590163</v>
      </c>
      <c r="K627" s="44"/>
      <c r="L627" s="45">
        <v>700647.14000000013</v>
      </c>
      <c r="M627" s="56">
        <v>27.460205369390561</v>
      </c>
      <c r="N627" s="45">
        <v>568942</v>
      </c>
      <c r="O627" s="45">
        <v>-131705.14000000013</v>
      </c>
      <c r="P627" s="55">
        <v>21.30948724671336</v>
      </c>
      <c r="Q627" s="45">
        <v>377938.67</v>
      </c>
      <c r="R627" s="45">
        <v>-322708.47000000015</v>
      </c>
      <c r="S627" s="55">
        <v>26.960955200456556</v>
      </c>
      <c r="T627" s="138">
        <v>1</v>
      </c>
    </row>
    <row r="628" spans="1:20" x14ac:dyDescent="0.3">
      <c r="B628" s="19" t="s">
        <v>1206</v>
      </c>
      <c r="C628" s="21">
        <v>93058.549999999988</v>
      </c>
      <c r="D628" s="38">
        <v>0.56344412494995011</v>
      </c>
      <c r="E628" s="21">
        <v>127739</v>
      </c>
      <c r="F628" s="21">
        <v>-34680.450000000012</v>
      </c>
      <c r="G628" s="38">
        <v>0.75197649981456516</v>
      </c>
      <c r="H628" s="21">
        <v>38125.22</v>
      </c>
      <c r="I628" s="21">
        <v>54933.329999999987</v>
      </c>
      <c r="J628" s="38">
        <v>0.59604612252542621</v>
      </c>
      <c r="K628" s="48"/>
      <c r="L628" s="21">
        <v>1585238.33</v>
      </c>
      <c r="M628" s="38">
        <v>0.6934898317543442</v>
      </c>
      <c r="N628" s="21">
        <v>1817500</v>
      </c>
      <c r="O628" s="21">
        <v>-232261.66999999993</v>
      </c>
      <c r="P628" s="38">
        <v>0.76159403832148442</v>
      </c>
      <c r="Q628" s="21">
        <v>733440.9600000002</v>
      </c>
      <c r="R628" s="21">
        <v>851797.36999999988</v>
      </c>
      <c r="S628" s="38">
        <v>0.65993737891345028</v>
      </c>
      <c r="T628" s="138">
        <v>1</v>
      </c>
    </row>
    <row r="629" spans="1:20" x14ac:dyDescent="0.3">
      <c r="B629" s="19" t="s">
        <v>312</v>
      </c>
      <c r="C629" s="21"/>
      <c r="D629" s="43"/>
      <c r="E629" s="21"/>
      <c r="F629" s="21"/>
      <c r="G629" s="43"/>
      <c r="H629" s="21"/>
      <c r="I629" s="21"/>
      <c r="J629" s="43"/>
      <c r="K629" s="44"/>
      <c r="L629" s="21"/>
      <c r="M629" s="43"/>
      <c r="N629" s="21"/>
      <c r="O629" s="21"/>
      <c r="P629" s="43"/>
      <c r="Q629" s="21"/>
      <c r="R629" s="21"/>
      <c r="S629" s="43"/>
      <c r="T629" s="138">
        <v>1</v>
      </c>
    </row>
    <row r="630" spans="1:20" ht="17.25" x14ac:dyDescent="0.35">
      <c r="B630" s="30" t="s">
        <v>417</v>
      </c>
      <c r="C630" s="21"/>
      <c r="D630" s="43"/>
      <c r="E630" s="21"/>
      <c r="F630" s="21"/>
      <c r="G630" s="43"/>
      <c r="H630" s="21"/>
      <c r="I630" s="21"/>
      <c r="J630" s="43"/>
      <c r="K630" s="44"/>
      <c r="L630" s="21"/>
      <c r="M630" s="43"/>
      <c r="N630" s="21"/>
      <c r="O630" s="21"/>
      <c r="P630" s="43"/>
      <c r="Q630" s="21"/>
      <c r="R630" s="21"/>
      <c r="S630" s="43"/>
      <c r="T630" s="138">
        <v>1</v>
      </c>
    </row>
    <row r="631" spans="1:20" ht="17.25" x14ac:dyDescent="0.35">
      <c r="B631" s="30" t="s">
        <v>312</v>
      </c>
      <c r="C631" s="21"/>
      <c r="D631" s="43"/>
      <c r="E631" s="21"/>
      <c r="F631" s="21"/>
      <c r="G631" s="43"/>
      <c r="H631" s="21"/>
      <c r="I631" s="21"/>
      <c r="J631" s="43"/>
      <c r="K631" s="44"/>
      <c r="L631" s="21"/>
      <c r="M631" s="43"/>
      <c r="N631" s="21"/>
      <c r="O631" s="21"/>
      <c r="P631" s="43"/>
      <c r="Q631" s="21"/>
      <c r="R631" s="21"/>
      <c r="S631" s="43"/>
      <c r="T631" s="138">
        <v>1</v>
      </c>
    </row>
    <row r="632" spans="1:20" x14ac:dyDescent="0.3">
      <c r="B632" s="19" t="s">
        <v>617</v>
      </c>
      <c r="C632" s="21">
        <v>7629.3099999999995</v>
      </c>
      <c r="D632" s="38">
        <v>0.80627897662002224</v>
      </c>
      <c r="E632" s="21">
        <v>9396</v>
      </c>
      <c r="F632" s="21">
        <v>-1766.6900000000005</v>
      </c>
      <c r="G632" s="38">
        <v>0.93066561014263072</v>
      </c>
      <c r="H632" s="21">
        <v>174.5</v>
      </c>
      <c r="I632" s="21">
        <v>7454.8099999999995</v>
      </c>
      <c r="J632" s="38">
        <v>0.21164342025469982</v>
      </c>
      <c r="K632" s="44"/>
      <c r="L632" s="21">
        <v>76519.77</v>
      </c>
      <c r="M632" s="38">
        <v>0.67313030283037545</v>
      </c>
      <c r="N632" s="21">
        <v>107945</v>
      </c>
      <c r="O632" s="21">
        <v>-31425.229999999996</v>
      </c>
      <c r="P632" s="38">
        <v>0.85759116548820213</v>
      </c>
      <c r="Q632" s="21">
        <v>30696.58</v>
      </c>
      <c r="R632" s="21">
        <v>45823.19</v>
      </c>
      <c r="S632" s="38">
        <v>0.7258243990237403</v>
      </c>
      <c r="T632" s="138">
        <v>1</v>
      </c>
    </row>
    <row r="633" spans="1:20" x14ac:dyDescent="0.3">
      <c r="B633" s="19" t="s">
        <v>618</v>
      </c>
      <c r="C633" s="21">
        <v>136</v>
      </c>
      <c r="D633" s="38">
        <v>1.4372720576346096E-2</v>
      </c>
      <c r="E633" s="21">
        <v>300</v>
      </c>
      <c r="F633" s="21">
        <v>-164</v>
      </c>
      <c r="G633" s="38">
        <v>2.9714738510301108E-2</v>
      </c>
      <c r="H633" s="21">
        <v>100</v>
      </c>
      <c r="I633" s="21">
        <v>36</v>
      </c>
      <c r="J633" s="38">
        <v>0.1212856276531231</v>
      </c>
      <c r="K633" s="44"/>
      <c r="L633" s="21">
        <v>7698.8</v>
      </c>
      <c r="M633" s="38">
        <v>6.7724923577664881E-2</v>
      </c>
      <c r="N633" s="21">
        <v>10300</v>
      </c>
      <c r="O633" s="21">
        <v>-2601.1999999999998</v>
      </c>
      <c r="P633" s="38">
        <v>8.1830459998411056E-2</v>
      </c>
      <c r="Q633" s="21">
        <v>6095.48</v>
      </c>
      <c r="R633" s="21">
        <v>1603.3200000000006</v>
      </c>
      <c r="S633" s="38">
        <v>0.14412837220827948</v>
      </c>
      <c r="T633" s="138">
        <v>1</v>
      </c>
    </row>
    <row r="634" spans="1:20" x14ac:dyDescent="0.3">
      <c r="B634" s="19" t="s">
        <v>619</v>
      </c>
      <c r="C634" s="41">
        <v>1697.06</v>
      </c>
      <c r="D634" s="38">
        <v>0.17934830280363165</v>
      </c>
      <c r="E634" s="41">
        <v>400</v>
      </c>
      <c r="F634" s="41">
        <v>1297.06</v>
      </c>
      <c r="G634" s="38">
        <v>3.9619651347068144E-2</v>
      </c>
      <c r="H634" s="41">
        <v>550</v>
      </c>
      <c r="I634" s="41">
        <v>1147.06</v>
      </c>
      <c r="J634" s="38">
        <v>0.66707095209217704</v>
      </c>
      <c r="K634" s="44"/>
      <c r="L634" s="41">
        <v>29458.929999999997</v>
      </c>
      <c r="M634" s="38">
        <v>0.2591447735919597</v>
      </c>
      <c r="N634" s="41">
        <v>7625</v>
      </c>
      <c r="O634" s="41">
        <v>21833.929999999997</v>
      </c>
      <c r="P634" s="38">
        <v>6.057837451338683E-2</v>
      </c>
      <c r="Q634" s="41">
        <v>5499.96</v>
      </c>
      <c r="R634" s="41">
        <v>23958.969999999998</v>
      </c>
      <c r="S634" s="38">
        <v>0.13004722876798036</v>
      </c>
      <c r="T634" s="138">
        <v>1</v>
      </c>
    </row>
    <row r="635" spans="1:20" x14ac:dyDescent="0.3">
      <c r="B635" s="19" t="s">
        <v>620</v>
      </c>
      <c r="C635" s="21">
        <v>9462.369999999999</v>
      </c>
      <c r="D635" s="38">
        <v>1</v>
      </c>
      <c r="E635" s="21">
        <v>10096</v>
      </c>
      <c r="F635" s="21">
        <v>-633.63000000000102</v>
      </c>
      <c r="G635" s="38">
        <v>1</v>
      </c>
      <c r="H635" s="21">
        <v>824.5</v>
      </c>
      <c r="I635" s="21">
        <v>8637.869999999999</v>
      </c>
      <c r="J635" s="38">
        <v>1</v>
      </c>
      <c r="K635" s="44"/>
      <c r="L635" s="21">
        <v>113677.5</v>
      </c>
      <c r="M635" s="38">
        <v>1</v>
      </c>
      <c r="N635" s="21">
        <v>125870</v>
      </c>
      <c r="O635" s="21">
        <v>-12192.5</v>
      </c>
      <c r="P635" s="38">
        <v>1</v>
      </c>
      <c r="Q635" s="21">
        <v>42292.02</v>
      </c>
      <c r="R635" s="21">
        <v>71385.48000000001</v>
      </c>
      <c r="S635" s="38">
        <v>1</v>
      </c>
      <c r="T635" s="138">
        <v>1</v>
      </c>
    </row>
    <row r="636" spans="1:20" x14ac:dyDescent="0.3">
      <c r="B636" s="19" t="s">
        <v>312</v>
      </c>
      <c r="C636" s="21"/>
      <c r="D636" s="43"/>
      <c r="E636" s="21"/>
      <c r="F636" s="21"/>
      <c r="G636" s="43"/>
      <c r="H636" s="21"/>
      <c r="I636" s="21"/>
      <c r="J636" s="43"/>
      <c r="K636" s="44"/>
      <c r="L636" s="21"/>
      <c r="M636" s="43"/>
      <c r="N636" s="21"/>
      <c r="O636" s="21"/>
      <c r="P636" s="43"/>
      <c r="Q636" s="21"/>
      <c r="R636" s="21"/>
      <c r="S636" s="43"/>
      <c r="T636" s="138">
        <v>1</v>
      </c>
    </row>
    <row r="637" spans="1:20" ht="16.5" customHeight="1" x14ac:dyDescent="0.3">
      <c r="B637" s="19" t="s">
        <v>621</v>
      </c>
      <c r="C637" s="20">
        <v>4455.96</v>
      </c>
      <c r="D637" s="38">
        <v>0.57382899072928195</v>
      </c>
      <c r="E637" s="20">
        <v>3103</v>
      </c>
      <c r="F637" s="20">
        <v>-1352.96</v>
      </c>
      <c r="G637" s="38">
        <v>0.32002887788778878</v>
      </c>
      <c r="H637" s="20">
        <v>37.549999999999983</v>
      </c>
      <c r="I637" s="20">
        <v>-4418.41</v>
      </c>
      <c r="J637" s="38">
        <v>0.13679417122040066</v>
      </c>
      <c r="K637" s="44"/>
      <c r="L637" s="20">
        <v>33588.01</v>
      </c>
      <c r="M637" s="38">
        <v>0.39881952400759119</v>
      </c>
      <c r="N637" s="20">
        <v>37838</v>
      </c>
      <c r="O637" s="20">
        <v>4249.989999999998</v>
      </c>
      <c r="P637" s="38">
        <v>0.31999661719311601</v>
      </c>
      <c r="Q637" s="20">
        <v>21327.38</v>
      </c>
      <c r="R637" s="20">
        <v>-12260.630000000001</v>
      </c>
      <c r="S637" s="38">
        <v>0.57967344041078439</v>
      </c>
      <c r="T637" s="138">
        <v>1</v>
      </c>
    </row>
    <row r="638" spans="1:20" hidden="1" x14ac:dyDescent="0.3">
      <c r="B638" s="19" t="s">
        <v>1299</v>
      </c>
      <c r="C638" s="41">
        <v>0</v>
      </c>
      <c r="D638" s="38">
        <v>0</v>
      </c>
      <c r="E638" s="41">
        <v>0</v>
      </c>
      <c r="F638" s="41">
        <v>0</v>
      </c>
      <c r="G638" s="38">
        <v>0</v>
      </c>
      <c r="H638" s="41">
        <v>0</v>
      </c>
      <c r="I638" s="41">
        <v>0</v>
      </c>
      <c r="J638" s="38">
        <v>0</v>
      </c>
      <c r="K638" s="44"/>
      <c r="L638" s="41">
        <v>0</v>
      </c>
      <c r="M638" s="38">
        <v>0</v>
      </c>
      <c r="N638" s="41">
        <v>0</v>
      </c>
      <c r="O638" s="41">
        <v>0</v>
      </c>
      <c r="P638" s="38">
        <v>0</v>
      </c>
      <c r="Q638" s="41">
        <v>0</v>
      </c>
      <c r="R638" s="41">
        <v>0</v>
      </c>
      <c r="S638" s="38">
        <v>0</v>
      </c>
      <c r="T638" s="138">
        <v>2</v>
      </c>
    </row>
    <row r="639" spans="1:20" hidden="1" x14ac:dyDescent="0.3">
      <c r="B639" s="19" t="s">
        <v>1308</v>
      </c>
      <c r="C639" s="21">
        <v>4455.96</v>
      </c>
      <c r="D639" s="38">
        <v>0.47091373514246437</v>
      </c>
      <c r="E639" s="21">
        <v>3103</v>
      </c>
      <c r="F639" s="21">
        <v>-1352.96</v>
      </c>
      <c r="G639" s="38">
        <v>0.30734944532488112</v>
      </c>
      <c r="H639" s="21">
        <v>37.549999999999983</v>
      </c>
      <c r="I639" s="21">
        <v>-4418.41</v>
      </c>
      <c r="J639" s="38">
        <v>4.5542753183747703E-2</v>
      </c>
      <c r="K639" s="44"/>
      <c r="L639" s="21">
        <v>33588.01</v>
      </c>
      <c r="M639" s="38">
        <v>0.29546752875459087</v>
      </c>
      <c r="N639" s="21">
        <v>37838</v>
      </c>
      <c r="O639" s="21">
        <v>4249.989999999998</v>
      </c>
      <c r="P639" s="38">
        <v>0.30061174227377452</v>
      </c>
      <c r="Q639" s="21">
        <v>21327.38</v>
      </c>
      <c r="R639" s="21">
        <v>-12260.630000000001</v>
      </c>
      <c r="S639" s="38">
        <v>0.50428851589496082</v>
      </c>
      <c r="T639" s="138">
        <v>2</v>
      </c>
    </row>
    <row r="640" spans="1:20" x14ac:dyDescent="0.3">
      <c r="C640" s="21"/>
      <c r="D640" s="38"/>
      <c r="E640" s="21"/>
      <c r="F640" s="21"/>
      <c r="G640" s="38"/>
      <c r="H640" s="21"/>
      <c r="I640" s="21"/>
      <c r="J640" s="38"/>
      <c r="K640" s="48"/>
      <c r="L640" s="21"/>
      <c r="M640" s="38"/>
      <c r="N640" s="21"/>
      <c r="O640" s="21"/>
      <c r="P640" s="38"/>
      <c r="Q640" s="21"/>
      <c r="R640" s="21"/>
      <c r="S640" s="38"/>
      <c r="T640" s="138">
        <v>1</v>
      </c>
    </row>
    <row r="641" spans="1:20" ht="17.25" x14ac:dyDescent="0.35">
      <c r="B641" s="30" t="s">
        <v>592</v>
      </c>
      <c r="C641" s="21"/>
      <c r="D641" s="43"/>
      <c r="E641" s="21"/>
      <c r="F641" s="21"/>
      <c r="G641" s="43"/>
      <c r="H641" s="21"/>
      <c r="I641" s="21"/>
      <c r="J641" s="43"/>
      <c r="K641" s="44"/>
      <c r="L641" s="21"/>
      <c r="M641" s="43"/>
      <c r="N641" s="21"/>
      <c r="O641" s="21"/>
      <c r="P641" s="43"/>
      <c r="Q641" s="21"/>
      <c r="R641" s="21"/>
      <c r="S641" s="43"/>
      <c r="T641" s="138">
        <v>1</v>
      </c>
    </row>
    <row r="642" spans="1:20" x14ac:dyDescent="0.3">
      <c r="B642" s="19" t="s">
        <v>622</v>
      </c>
      <c r="C642" s="21">
        <v>3685.2999999999997</v>
      </c>
      <c r="D642" s="38">
        <v>0.35262752363197392</v>
      </c>
      <c r="E642" s="21">
        <v>4029</v>
      </c>
      <c r="F642" s="21">
        <v>343.70000000000027</v>
      </c>
      <c r="G642" s="38">
        <v>0.33181458003169573</v>
      </c>
      <c r="H642" s="21">
        <v>-20</v>
      </c>
      <c r="I642" s="21">
        <v>-3705.2999999999997</v>
      </c>
      <c r="J642" s="38">
        <v>-2.4257125530624622E-2</v>
      </c>
      <c r="K642" s="44"/>
      <c r="L642" s="21">
        <v>24966.210000000003</v>
      </c>
      <c r="M642" s="38">
        <v>0.20922140849094198</v>
      </c>
      <c r="N642" s="21">
        <v>31929</v>
      </c>
      <c r="O642" s="21">
        <v>6962.7899999999972</v>
      </c>
      <c r="P642" s="38">
        <v>0.22539821948979999</v>
      </c>
      <c r="Q642" s="21">
        <v>20328.179999999997</v>
      </c>
      <c r="R642" s="21">
        <v>-4638.0300000000061</v>
      </c>
      <c r="S642" s="38">
        <v>0.4496850652400623</v>
      </c>
      <c r="T642" s="138">
        <v>1</v>
      </c>
    </row>
    <row r="643" spans="1:20" x14ac:dyDescent="0.3">
      <c r="B643" s="19" t="s">
        <v>593</v>
      </c>
      <c r="C643" s="41">
        <v>1220.4100000000001</v>
      </c>
      <c r="D643" s="38">
        <v>0.34175198261570866</v>
      </c>
      <c r="E643" s="41">
        <v>1494</v>
      </c>
      <c r="F643" s="41">
        <v>273.58999999999992</v>
      </c>
      <c r="G643" s="38">
        <v>0.35750179468772436</v>
      </c>
      <c r="H643" s="41">
        <v>147.26999999999998</v>
      </c>
      <c r="I643" s="41">
        <v>-1073.1400000000001</v>
      </c>
      <c r="J643" s="38">
        <v>0</v>
      </c>
      <c r="K643" s="44"/>
      <c r="L643" s="41">
        <v>6216.7500000000009</v>
      </c>
      <c r="M643" s="38">
        <v>0.24459110096388587</v>
      </c>
      <c r="N643" s="41">
        <v>13150</v>
      </c>
      <c r="O643" s="41">
        <v>6933.2499999999991</v>
      </c>
      <c r="P643" s="38">
        <v>0.39514408485831903</v>
      </c>
      <c r="Q643" s="41">
        <v>17683.11</v>
      </c>
      <c r="R643" s="41">
        <v>11466.36</v>
      </c>
      <c r="S643" s="38">
        <v>0.89033531743833971</v>
      </c>
      <c r="T643" s="138">
        <v>1</v>
      </c>
    </row>
    <row r="644" spans="1:20" x14ac:dyDescent="0.3">
      <c r="B644" s="19" t="s">
        <v>457</v>
      </c>
      <c r="C644" s="21">
        <v>4905.71</v>
      </c>
      <c r="D644" s="38">
        <v>0.5199309826598173</v>
      </c>
      <c r="E644" s="21">
        <v>5523</v>
      </c>
      <c r="F644" s="21">
        <v>617.29</v>
      </c>
      <c r="G644" s="38">
        <v>0.54704833597464342</v>
      </c>
      <c r="H644" s="21">
        <v>127.26999999999998</v>
      </c>
      <c r="I644" s="21">
        <v>-4778.4399999999996</v>
      </c>
      <c r="J644" s="38">
        <v>0.15436021831412974</v>
      </c>
      <c r="K644" s="44"/>
      <c r="L644" s="21">
        <v>31182.960000000003</v>
      </c>
      <c r="M644" s="38">
        <v>0.27563722018583153</v>
      </c>
      <c r="N644" s="21">
        <v>45079</v>
      </c>
      <c r="O644" s="21">
        <v>13896.039999999997</v>
      </c>
      <c r="P644" s="38">
        <v>0.35992654397381135</v>
      </c>
      <c r="Q644" s="21">
        <v>38011.289999999994</v>
      </c>
      <c r="R644" s="21">
        <v>6828.3299999999908</v>
      </c>
      <c r="S644" s="38">
        <v>0.90628181475284209</v>
      </c>
      <c r="T644" s="138">
        <v>1</v>
      </c>
    </row>
    <row r="645" spans="1:20" ht="17.25" x14ac:dyDescent="0.35">
      <c r="B645" s="30" t="s">
        <v>278</v>
      </c>
      <c r="C645" s="21"/>
      <c r="D645" s="38"/>
      <c r="E645" s="21"/>
      <c r="F645" s="21"/>
      <c r="G645" s="38"/>
      <c r="H645" s="21"/>
      <c r="I645" s="21"/>
      <c r="J645" s="38"/>
      <c r="K645" s="44"/>
      <c r="L645" s="21"/>
      <c r="M645" s="38"/>
      <c r="N645" s="21"/>
      <c r="O645" s="21"/>
      <c r="P645" s="38"/>
      <c r="Q645" s="21"/>
      <c r="R645" s="21"/>
      <c r="S645" s="38"/>
      <c r="T645" s="134">
        <v>1</v>
      </c>
    </row>
    <row r="646" spans="1:20" hidden="1" x14ac:dyDescent="0.3">
      <c r="A646" s="19" t="s">
        <v>623</v>
      </c>
      <c r="B646" s="19" t="s">
        <v>2185</v>
      </c>
      <c r="C646" s="21">
        <v>0</v>
      </c>
      <c r="D646" s="38">
        <v>0</v>
      </c>
      <c r="E646" s="21">
        <v>0</v>
      </c>
      <c r="F646" s="21">
        <v>0</v>
      </c>
      <c r="G646" s="38">
        <v>0</v>
      </c>
      <c r="H646" s="21">
        <v>0</v>
      </c>
      <c r="I646" s="21">
        <v>0</v>
      </c>
      <c r="J646" s="38">
        <v>0</v>
      </c>
      <c r="K646" s="44"/>
      <c r="L646" s="21">
        <v>0</v>
      </c>
      <c r="M646" s="38">
        <v>0</v>
      </c>
      <c r="N646" s="21">
        <v>0</v>
      </c>
      <c r="O646" s="21">
        <v>0</v>
      </c>
      <c r="P646" s="38">
        <v>0</v>
      </c>
      <c r="Q646" s="21">
        <v>0</v>
      </c>
      <c r="R646" s="21">
        <v>0</v>
      </c>
      <c r="S646" s="38">
        <v>0</v>
      </c>
      <c r="T646" s="138">
        <v>2</v>
      </c>
    </row>
    <row r="647" spans="1:20" x14ac:dyDescent="0.3">
      <c r="A647" s="19" t="s">
        <v>624</v>
      </c>
      <c r="B647" s="19" t="s">
        <v>2186</v>
      </c>
      <c r="C647" s="21">
        <v>0</v>
      </c>
      <c r="D647" s="38">
        <v>0</v>
      </c>
      <c r="E647" s="21">
        <v>0</v>
      </c>
      <c r="F647" s="21">
        <v>0</v>
      </c>
      <c r="G647" s="38">
        <v>0</v>
      </c>
      <c r="H647" s="21">
        <v>0</v>
      </c>
      <c r="I647" s="21">
        <v>0</v>
      </c>
      <c r="J647" s="38">
        <v>0</v>
      </c>
      <c r="K647" s="44"/>
      <c r="L647" s="21">
        <v>0</v>
      </c>
      <c r="M647" s="38">
        <v>0</v>
      </c>
      <c r="N647" s="21">
        <v>250</v>
      </c>
      <c r="O647" s="21">
        <v>250</v>
      </c>
      <c r="P647" s="38">
        <v>1.9960876681703859E-3</v>
      </c>
      <c r="Q647" s="21">
        <v>210.79</v>
      </c>
      <c r="R647" s="21">
        <v>210.79</v>
      </c>
      <c r="S647" s="38">
        <v>5.0257474485015264E-3</v>
      </c>
      <c r="T647" s="138">
        <v>1</v>
      </c>
    </row>
    <row r="648" spans="1:20" hidden="1" x14ac:dyDescent="0.3">
      <c r="A648" s="19" t="s">
        <v>625</v>
      </c>
      <c r="B648" s="19" t="s">
        <v>2187</v>
      </c>
      <c r="C648" s="21">
        <v>0</v>
      </c>
      <c r="D648" s="38">
        <v>0</v>
      </c>
      <c r="E648" s="21">
        <v>0</v>
      </c>
      <c r="F648" s="21">
        <v>0</v>
      </c>
      <c r="G648" s="38">
        <v>0</v>
      </c>
      <c r="H648" s="21">
        <v>0</v>
      </c>
      <c r="I648" s="21">
        <v>0</v>
      </c>
      <c r="J648" s="38">
        <v>0</v>
      </c>
      <c r="K648" s="44"/>
      <c r="L648" s="21">
        <v>0</v>
      </c>
      <c r="M648" s="38">
        <v>0</v>
      </c>
      <c r="N648" s="21">
        <v>0</v>
      </c>
      <c r="O648" s="21">
        <v>0</v>
      </c>
      <c r="P648" s="38">
        <v>0</v>
      </c>
      <c r="Q648" s="21">
        <v>0</v>
      </c>
      <c r="R648" s="21">
        <v>0</v>
      </c>
      <c r="S648" s="38">
        <v>0</v>
      </c>
      <c r="T648" s="138">
        <v>2</v>
      </c>
    </row>
    <row r="649" spans="1:20" x14ac:dyDescent="0.3">
      <c r="A649" s="19" t="s">
        <v>626</v>
      </c>
      <c r="B649" s="19" t="s">
        <v>2188</v>
      </c>
      <c r="C649" s="21">
        <v>0</v>
      </c>
      <c r="D649" s="38">
        <v>0</v>
      </c>
      <c r="E649" s="21">
        <v>0</v>
      </c>
      <c r="F649" s="21">
        <v>0</v>
      </c>
      <c r="G649" s="38">
        <v>0</v>
      </c>
      <c r="H649" s="21">
        <v>0</v>
      </c>
      <c r="I649" s="21">
        <v>0</v>
      </c>
      <c r="J649" s="38">
        <v>0</v>
      </c>
      <c r="K649" s="44"/>
      <c r="L649" s="21">
        <v>0</v>
      </c>
      <c r="M649" s="38">
        <v>0</v>
      </c>
      <c r="N649" s="21">
        <v>0</v>
      </c>
      <c r="O649" s="21">
        <v>0</v>
      </c>
      <c r="P649" s="38">
        <v>0</v>
      </c>
      <c r="Q649" s="21">
        <v>20</v>
      </c>
      <c r="R649" s="21">
        <v>20</v>
      </c>
      <c r="S649" s="38">
        <v>4.7684875454258047E-4</v>
      </c>
      <c r="T649" s="138">
        <v>1</v>
      </c>
    </row>
    <row r="650" spans="1:20" x14ac:dyDescent="0.3">
      <c r="A650" s="19" t="s">
        <v>627</v>
      </c>
      <c r="B650" s="19" t="s">
        <v>2189</v>
      </c>
      <c r="C650" s="21">
        <v>247.04999999999998</v>
      </c>
      <c r="D650" s="38">
        <v>2.6183559416701731E-2</v>
      </c>
      <c r="E650" s="21">
        <v>404</v>
      </c>
      <c r="F650" s="21">
        <v>156.95000000000002</v>
      </c>
      <c r="G650" s="38">
        <v>4.0015847860538828E-2</v>
      </c>
      <c r="H650" s="21">
        <v>16.71</v>
      </c>
      <c r="I650" s="21">
        <v>-230.33999999999997</v>
      </c>
      <c r="J650" s="38">
        <v>2.0266828380836873E-2</v>
      </c>
      <c r="K650" s="44"/>
      <c r="L650" s="21">
        <v>5507.77</v>
      </c>
      <c r="M650" s="38">
        <v>4.8685128423437585E-2</v>
      </c>
      <c r="N650" s="21">
        <v>4929</v>
      </c>
      <c r="O650" s="21">
        <v>-578.77000000000044</v>
      </c>
      <c r="P650" s="38">
        <v>3.935486446564733E-2</v>
      </c>
      <c r="Q650" s="21">
        <v>2768.2499999999995</v>
      </c>
      <c r="R650" s="21">
        <v>-2739.5200000000009</v>
      </c>
      <c r="S650" s="38">
        <v>6.6001828238124907E-2</v>
      </c>
      <c r="T650" s="138">
        <v>1</v>
      </c>
    </row>
    <row r="651" spans="1:20" x14ac:dyDescent="0.3">
      <c r="A651" s="19" t="s">
        <v>628</v>
      </c>
      <c r="B651" s="19" t="s">
        <v>2190</v>
      </c>
      <c r="C651" s="21">
        <v>612.67000000000007</v>
      </c>
      <c r="D651" s="38">
        <v>6.4933743565394261E-2</v>
      </c>
      <c r="E651" s="21">
        <v>101</v>
      </c>
      <c r="F651" s="21">
        <v>-511.67000000000007</v>
      </c>
      <c r="G651" s="38">
        <v>1.0003961965134707E-2</v>
      </c>
      <c r="H651" s="21">
        <v>5.91</v>
      </c>
      <c r="I651" s="21">
        <v>-606.7600000000001</v>
      </c>
      <c r="J651" s="38">
        <v>7.1679805942995757E-3</v>
      </c>
      <c r="K651" s="44"/>
      <c r="L651" s="21">
        <v>1960.0700000000002</v>
      </c>
      <c r="M651" s="38">
        <v>1.7325752467682438E-2</v>
      </c>
      <c r="N651" s="21">
        <v>1233</v>
      </c>
      <c r="O651" s="21">
        <v>-727.07000000000016</v>
      </c>
      <c r="P651" s="38">
        <v>9.8447043794163448E-3</v>
      </c>
      <c r="Q651" s="21">
        <v>753.03000000000009</v>
      </c>
      <c r="R651" s="21">
        <v>-1207.04</v>
      </c>
      <c r="S651" s="38">
        <v>1.795407088165997E-2</v>
      </c>
      <c r="T651" s="138">
        <v>1</v>
      </c>
    </row>
    <row r="652" spans="1:20" x14ac:dyDescent="0.3">
      <c r="A652" s="19" t="s">
        <v>629</v>
      </c>
      <c r="B652" s="19" t="s">
        <v>2191</v>
      </c>
      <c r="C652" s="21">
        <v>0</v>
      </c>
      <c r="D652" s="38">
        <v>0</v>
      </c>
      <c r="E652" s="21">
        <v>30</v>
      </c>
      <c r="F652" s="21">
        <v>30</v>
      </c>
      <c r="G652" s="38">
        <v>2.971473851030111E-3</v>
      </c>
      <c r="H652" s="21">
        <v>0</v>
      </c>
      <c r="I652" s="21">
        <v>0</v>
      </c>
      <c r="J652" s="38">
        <v>0</v>
      </c>
      <c r="K652" s="44"/>
      <c r="L652" s="21">
        <v>147.03</v>
      </c>
      <c r="M652" s="38">
        <v>1.2996502090860779E-3</v>
      </c>
      <c r="N652" s="21">
        <v>369</v>
      </c>
      <c r="O652" s="21">
        <v>221.97</v>
      </c>
      <c r="P652" s="38">
        <v>2.9462253982194897E-3</v>
      </c>
      <c r="Q652" s="21">
        <v>99.37</v>
      </c>
      <c r="R652" s="21">
        <v>-47.66</v>
      </c>
      <c r="S652" s="38">
        <v>2.3692230369448111E-3</v>
      </c>
      <c r="T652" s="138">
        <v>1</v>
      </c>
    </row>
    <row r="653" spans="1:20" x14ac:dyDescent="0.3">
      <c r="A653" s="19" t="s">
        <v>630</v>
      </c>
      <c r="B653" s="19" t="s">
        <v>2192</v>
      </c>
      <c r="C653" s="21">
        <v>0</v>
      </c>
      <c r="D653" s="38">
        <v>0</v>
      </c>
      <c r="E653" s="21">
        <v>50</v>
      </c>
      <c r="F653" s="21">
        <v>50</v>
      </c>
      <c r="G653" s="38">
        <v>4.952456418383518E-3</v>
      </c>
      <c r="H653" s="21">
        <v>0</v>
      </c>
      <c r="I653" s="21">
        <v>0</v>
      </c>
      <c r="J653" s="38">
        <v>0</v>
      </c>
      <c r="K653" s="44"/>
      <c r="L653" s="21">
        <v>527.63</v>
      </c>
      <c r="M653" s="38">
        <v>4.6639083168066881E-3</v>
      </c>
      <c r="N653" s="21">
        <v>450</v>
      </c>
      <c r="O653" s="21">
        <v>-77.63</v>
      </c>
      <c r="P653" s="38">
        <v>3.5929578027066949E-3</v>
      </c>
      <c r="Q653" s="21">
        <v>224.07999999999998</v>
      </c>
      <c r="R653" s="21">
        <v>-303.55</v>
      </c>
      <c r="S653" s="38">
        <v>5.3426134458950713E-3</v>
      </c>
      <c r="T653" s="138">
        <v>1</v>
      </c>
    </row>
    <row r="654" spans="1:20" hidden="1" x14ac:dyDescent="0.3">
      <c r="A654" s="19" t="s">
        <v>631</v>
      </c>
      <c r="B654" s="19" t="s">
        <v>2193</v>
      </c>
      <c r="C654" s="21">
        <v>0</v>
      </c>
      <c r="D654" s="38">
        <v>0</v>
      </c>
      <c r="E654" s="21">
        <v>0</v>
      </c>
      <c r="F654" s="21">
        <v>0</v>
      </c>
      <c r="G654" s="38">
        <v>0</v>
      </c>
      <c r="H654" s="21">
        <v>0</v>
      </c>
      <c r="I654" s="21">
        <v>0</v>
      </c>
      <c r="J654" s="38">
        <v>0</v>
      </c>
      <c r="K654" s="44"/>
      <c r="L654" s="21">
        <v>0</v>
      </c>
      <c r="M654" s="38">
        <v>0</v>
      </c>
      <c r="N654" s="21">
        <v>0</v>
      </c>
      <c r="O654" s="21">
        <v>0</v>
      </c>
      <c r="P654" s="38">
        <v>0</v>
      </c>
      <c r="Q654" s="21">
        <v>0</v>
      </c>
      <c r="R654" s="21">
        <v>0</v>
      </c>
      <c r="S654" s="38">
        <v>0</v>
      </c>
      <c r="T654" s="138">
        <v>2</v>
      </c>
    </row>
    <row r="655" spans="1:20" hidden="1" x14ac:dyDescent="0.3">
      <c r="A655" s="19" t="s">
        <v>632</v>
      </c>
      <c r="B655" s="19" t="s">
        <v>2194</v>
      </c>
      <c r="C655" s="21">
        <v>0</v>
      </c>
      <c r="D655" s="38">
        <v>0</v>
      </c>
      <c r="E655" s="21">
        <v>0</v>
      </c>
      <c r="F655" s="21">
        <v>0</v>
      </c>
      <c r="G655" s="38">
        <v>0</v>
      </c>
      <c r="H655" s="21">
        <v>0</v>
      </c>
      <c r="I655" s="21">
        <v>0</v>
      </c>
      <c r="J655" s="38">
        <v>0</v>
      </c>
      <c r="K655" s="44"/>
      <c r="L655" s="21">
        <v>0</v>
      </c>
      <c r="M655" s="38">
        <v>0</v>
      </c>
      <c r="N655" s="21">
        <v>0</v>
      </c>
      <c r="O655" s="21">
        <v>0</v>
      </c>
      <c r="P655" s="38">
        <v>0</v>
      </c>
      <c r="Q655" s="21">
        <v>0</v>
      </c>
      <c r="R655" s="21">
        <v>0</v>
      </c>
      <c r="S655" s="38">
        <v>0</v>
      </c>
      <c r="T655" s="138">
        <v>2</v>
      </c>
    </row>
    <row r="656" spans="1:20" x14ac:dyDescent="0.3">
      <c r="A656" s="19" t="s">
        <v>633</v>
      </c>
      <c r="B656" s="19" t="s">
        <v>2195</v>
      </c>
      <c r="C656" s="21">
        <v>0</v>
      </c>
      <c r="D656" s="38">
        <v>0</v>
      </c>
      <c r="E656" s="21">
        <v>0</v>
      </c>
      <c r="F656" s="21">
        <v>0</v>
      </c>
      <c r="G656" s="38">
        <v>0</v>
      </c>
      <c r="H656" s="21">
        <v>0</v>
      </c>
      <c r="I656" s="21">
        <v>0</v>
      </c>
      <c r="J656" s="38">
        <v>0</v>
      </c>
      <c r="K656" s="44"/>
      <c r="L656" s="21">
        <v>259.83999999999997</v>
      </c>
      <c r="M656" s="38">
        <v>2.2968177265110961E-3</v>
      </c>
      <c r="N656" s="21">
        <v>450</v>
      </c>
      <c r="O656" s="21">
        <v>190.16000000000003</v>
      </c>
      <c r="P656" s="38">
        <v>3.5929578027066949E-3</v>
      </c>
      <c r="Q656" s="21">
        <v>388.03</v>
      </c>
      <c r="R656" s="21">
        <v>128.19</v>
      </c>
      <c r="S656" s="38">
        <v>9.2515811112578745E-3</v>
      </c>
      <c r="T656" s="138">
        <v>1</v>
      </c>
    </row>
    <row r="657" spans="1:20" hidden="1" x14ac:dyDescent="0.3">
      <c r="A657" s="19" t="s">
        <v>634</v>
      </c>
      <c r="B657" s="19" t="s">
        <v>2196</v>
      </c>
      <c r="C657" s="21">
        <v>0</v>
      </c>
      <c r="D657" s="38">
        <v>0</v>
      </c>
      <c r="E657" s="21">
        <v>0</v>
      </c>
      <c r="F657" s="21">
        <v>0</v>
      </c>
      <c r="G657" s="38">
        <v>0</v>
      </c>
      <c r="H657" s="21">
        <v>0</v>
      </c>
      <c r="I657" s="21">
        <v>0</v>
      </c>
      <c r="J657" s="38">
        <v>0</v>
      </c>
      <c r="K657" s="44"/>
      <c r="L657" s="21">
        <v>0</v>
      </c>
      <c r="M657" s="38">
        <v>0</v>
      </c>
      <c r="N657" s="21">
        <v>0</v>
      </c>
      <c r="O657" s="21">
        <v>0</v>
      </c>
      <c r="P657" s="38">
        <v>0</v>
      </c>
      <c r="Q657" s="21">
        <v>0</v>
      </c>
      <c r="R657" s="21">
        <v>0</v>
      </c>
      <c r="S657" s="38">
        <v>0</v>
      </c>
      <c r="T657" s="138">
        <v>2</v>
      </c>
    </row>
    <row r="658" spans="1:20" hidden="1" x14ac:dyDescent="0.3">
      <c r="A658" s="19" t="s">
        <v>635</v>
      </c>
      <c r="B658" s="19" t="s">
        <v>2197</v>
      </c>
      <c r="C658" s="21">
        <v>0</v>
      </c>
      <c r="D658" s="38">
        <v>0</v>
      </c>
      <c r="E658" s="21">
        <v>0</v>
      </c>
      <c r="F658" s="21">
        <v>0</v>
      </c>
      <c r="G658" s="38">
        <v>0</v>
      </c>
      <c r="H658" s="21">
        <v>0</v>
      </c>
      <c r="I658" s="21">
        <v>0</v>
      </c>
      <c r="J658" s="38">
        <v>0</v>
      </c>
      <c r="K658" s="44"/>
      <c r="L658" s="21">
        <v>0</v>
      </c>
      <c r="M658" s="38">
        <v>0</v>
      </c>
      <c r="N658" s="21">
        <v>0</v>
      </c>
      <c r="O658" s="21">
        <v>0</v>
      </c>
      <c r="P658" s="38">
        <v>0</v>
      </c>
      <c r="Q658" s="21">
        <v>0</v>
      </c>
      <c r="R658" s="21">
        <v>0</v>
      </c>
      <c r="S658" s="38">
        <v>0</v>
      </c>
      <c r="T658" s="138">
        <v>2</v>
      </c>
    </row>
    <row r="659" spans="1:20" hidden="1" x14ac:dyDescent="0.3">
      <c r="A659" s="19" t="s">
        <v>1179</v>
      </c>
      <c r="B659" s="19" t="s">
        <v>2198</v>
      </c>
      <c r="C659" s="21">
        <v>0</v>
      </c>
      <c r="D659" s="38">
        <v>0</v>
      </c>
      <c r="E659" s="21">
        <v>0</v>
      </c>
      <c r="F659" s="21">
        <v>0</v>
      </c>
      <c r="G659" s="38">
        <v>0</v>
      </c>
      <c r="H659" s="21">
        <v>0</v>
      </c>
      <c r="I659" s="21">
        <v>0</v>
      </c>
      <c r="J659" s="38">
        <v>0</v>
      </c>
      <c r="K659" s="44"/>
      <c r="L659" s="21">
        <v>0</v>
      </c>
      <c r="M659" s="38">
        <v>0</v>
      </c>
      <c r="N659" s="21">
        <v>0</v>
      </c>
      <c r="O659" s="21">
        <v>0</v>
      </c>
      <c r="P659" s="38">
        <v>0</v>
      </c>
      <c r="Q659" s="21">
        <v>0</v>
      </c>
      <c r="R659" s="21">
        <v>0</v>
      </c>
      <c r="S659" s="38">
        <v>0</v>
      </c>
      <c r="T659" s="138">
        <v>2</v>
      </c>
    </row>
    <row r="660" spans="1:20" hidden="1" x14ac:dyDescent="0.3">
      <c r="A660" s="19" t="s">
        <v>636</v>
      </c>
      <c r="B660" s="19" t="s">
        <v>2199</v>
      </c>
      <c r="C660" s="21">
        <v>0</v>
      </c>
      <c r="D660" s="38">
        <v>0</v>
      </c>
      <c r="E660" s="21">
        <v>0</v>
      </c>
      <c r="F660" s="21">
        <v>0</v>
      </c>
      <c r="G660" s="38">
        <v>0</v>
      </c>
      <c r="H660" s="21">
        <v>0</v>
      </c>
      <c r="I660" s="21">
        <v>0</v>
      </c>
      <c r="J660" s="38">
        <v>0</v>
      </c>
      <c r="K660" s="44"/>
      <c r="L660" s="21">
        <v>0</v>
      </c>
      <c r="M660" s="38">
        <v>0</v>
      </c>
      <c r="N660" s="21">
        <v>0</v>
      </c>
      <c r="O660" s="21">
        <v>0</v>
      </c>
      <c r="P660" s="38">
        <v>0</v>
      </c>
      <c r="Q660" s="21">
        <v>0</v>
      </c>
      <c r="R660" s="21">
        <v>0</v>
      </c>
      <c r="S660" s="38">
        <v>0</v>
      </c>
      <c r="T660" s="138">
        <v>2</v>
      </c>
    </row>
    <row r="661" spans="1:20" x14ac:dyDescent="0.3">
      <c r="A661" s="19" t="s">
        <v>637</v>
      </c>
      <c r="B661" s="19" t="s">
        <v>2200</v>
      </c>
      <c r="C661" s="21">
        <v>361.97</v>
      </c>
      <c r="D661" s="38">
        <v>3.8363339413331414E-2</v>
      </c>
      <c r="E661" s="21">
        <v>165</v>
      </c>
      <c r="F661" s="21">
        <v>-196.97000000000003</v>
      </c>
      <c r="G661" s="38">
        <v>1.6343106180665611E-2</v>
      </c>
      <c r="H661" s="21">
        <v>163.63</v>
      </c>
      <c r="I661" s="21">
        <v>-198.34000000000003</v>
      </c>
      <c r="J661" s="38">
        <v>0.19845967252880534</v>
      </c>
      <c r="K661" s="44"/>
      <c r="L661" s="21">
        <v>2957.0200000000004</v>
      </c>
      <c r="M661" s="38">
        <v>2.6138146373336835E-2</v>
      </c>
      <c r="N661" s="21">
        <v>1980</v>
      </c>
      <c r="O661" s="21">
        <v>-977.02000000000044</v>
      </c>
      <c r="P661" s="38">
        <v>1.5809014331909458E-2</v>
      </c>
      <c r="Q661" s="21">
        <v>1616.54</v>
      </c>
      <c r="R661" s="21">
        <v>-1340.4800000000005</v>
      </c>
      <c r="S661" s="38">
        <v>3.8542254283413152E-2</v>
      </c>
      <c r="T661" s="138">
        <v>1</v>
      </c>
    </row>
    <row r="662" spans="1:20" x14ac:dyDescent="0.3">
      <c r="A662" s="19" t="s">
        <v>638</v>
      </c>
      <c r="B662" s="19" t="s">
        <v>2201</v>
      </c>
      <c r="C662" s="21">
        <v>0</v>
      </c>
      <c r="D662" s="38">
        <v>0</v>
      </c>
      <c r="E662" s="21">
        <v>0</v>
      </c>
      <c r="F662" s="21">
        <v>0</v>
      </c>
      <c r="G662" s="38">
        <v>0</v>
      </c>
      <c r="H662" s="21">
        <v>0</v>
      </c>
      <c r="I662" s="21">
        <v>0</v>
      </c>
      <c r="J662" s="38">
        <v>0</v>
      </c>
      <c r="K662" s="44"/>
      <c r="L662" s="21">
        <v>0</v>
      </c>
      <c r="M662" s="38">
        <v>0</v>
      </c>
      <c r="N662" s="21">
        <v>0</v>
      </c>
      <c r="O662" s="21">
        <v>0</v>
      </c>
      <c r="P662" s="38">
        <v>0</v>
      </c>
      <c r="Q662" s="21">
        <v>326</v>
      </c>
      <c r="R662" s="21">
        <v>326</v>
      </c>
      <c r="S662" s="38">
        <v>7.7726346990440618E-3</v>
      </c>
      <c r="T662" s="138">
        <v>1</v>
      </c>
    </row>
    <row r="663" spans="1:20" hidden="1" x14ac:dyDescent="0.3">
      <c r="A663" s="19" t="s">
        <v>639</v>
      </c>
      <c r="B663" s="19" t="s">
        <v>2202</v>
      </c>
      <c r="C663" s="21">
        <v>0</v>
      </c>
      <c r="D663" s="38">
        <v>0</v>
      </c>
      <c r="E663" s="21">
        <v>0</v>
      </c>
      <c r="F663" s="21">
        <v>0</v>
      </c>
      <c r="G663" s="38">
        <v>0</v>
      </c>
      <c r="H663" s="21">
        <v>0</v>
      </c>
      <c r="I663" s="21">
        <v>0</v>
      </c>
      <c r="J663" s="38">
        <v>0</v>
      </c>
      <c r="K663" s="44"/>
      <c r="L663" s="21">
        <v>0</v>
      </c>
      <c r="M663" s="38">
        <v>0</v>
      </c>
      <c r="N663" s="21">
        <v>0</v>
      </c>
      <c r="O663" s="21">
        <v>0</v>
      </c>
      <c r="P663" s="38">
        <v>0</v>
      </c>
      <c r="Q663" s="21">
        <v>0</v>
      </c>
      <c r="R663" s="21">
        <v>0</v>
      </c>
      <c r="S663" s="38">
        <v>0</v>
      </c>
      <c r="T663" s="138">
        <v>2</v>
      </c>
    </row>
    <row r="664" spans="1:20" x14ac:dyDescent="0.3">
      <c r="A664" s="19" t="s">
        <v>640</v>
      </c>
      <c r="B664" s="19" t="s">
        <v>2203</v>
      </c>
      <c r="C664" s="21">
        <v>0</v>
      </c>
      <c r="D664" s="38">
        <v>0</v>
      </c>
      <c r="E664" s="21">
        <v>0</v>
      </c>
      <c r="F664" s="21">
        <v>0</v>
      </c>
      <c r="G664" s="38">
        <v>0</v>
      </c>
      <c r="H664" s="21">
        <v>0</v>
      </c>
      <c r="I664" s="21">
        <v>0</v>
      </c>
      <c r="J664" s="38">
        <v>0</v>
      </c>
      <c r="K664" s="44"/>
      <c r="L664" s="21">
        <v>0</v>
      </c>
      <c r="M664" s="38">
        <v>0</v>
      </c>
      <c r="N664" s="21">
        <v>540</v>
      </c>
      <c r="O664" s="21">
        <v>540</v>
      </c>
      <c r="P664" s="38">
        <v>4.3115493632480337E-3</v>
      </c>
      <c r="Q664" s="21">
        <v>0</v>
      </c>
      <c r="R664" s="21">
        <v>0</v>
      </c>
      <c r="S664" s="38">
        <v>0</v>
      </c>
      <c r="T664" s="138">
        <v>1</v>
      </c>
    </row>
    <row r="665" spans="1:20" hidden="1" x14ac:dyDescent="0.3">
      <c r="A665" s="19" t="s">
        <v>641</v>
      </c>
      <c r="B665" s="19" t="s">
        <v>2204</v>
      </c>
      <c r="C665" s="21">
        <v>0</v>
      </c>
      <c r="D665" s="38">
        <v>0</v>
      </c>
      <c r="E665" s="21">
        <v>0</v>
      </c>
      <c r="F665" s="21">
        <v>0</v>
      </c>
      <c r="G665" s="38">
        <v>0</v>
      </c>
      <c r="H665" s="21">
        <v>0</v>
      </c>
      <c r="I665" s="21">
        <v>0</v>
      </c>
      <c r="J665" s="38">
        <v>0</v>
      </c>
      <c r="K665" s="44"/>
      <c r="L665" s="21">
        <v>0</v>
      </c>
      <c r="M665" s="38">
        <v>0</v>
      </c>
      <c r="N665" s="21">
        <v>0</v>
      </c>
      <c r="O665" s="21">
        <v>0</v>
      </c>
      <c r="P665" s="38">
        <v>0</v>
      </c>
      <c r="Q665" s="21">
        <v>0</v>
      </c>
      <c r="R665" s="21">
        <v>0</v>
      </c>
      <c r="S665" s="38">
        <v>0</v>
      </c>
      <c r="T665" s="138">
        <v>2</v>
      </c>
    </row>
    <row r="666" spans="1:20" hidden="1" x14ac:dyDescent="0.3">
      <c r="A666" s="19" t="s">
        <v>642</v>
      </c>
      <c r="B666" s="19" t="s">
        <v>2205</v>
      </c>
      <c r="C666" s="21">
        <v>0</v>
      </c>
      <c r="D666" s="38">
        <v>0</v>
      </c>
      <c r="E666" s="21">
        <v>0</v>
      </c>
      <c r="F666" s="21">
        <v>0</v>
      </c>
      <c r="G666" s="38">
        <v>0</v>
      </c>
      <c r="H666" s="21">
        <v>0</v>
      </c>
      <c r="I666" s="21">
        <v>0</v>
      </c>
      <c r="J666" s="38">
        <v>0</v>
      </c>
      <c r="K666" s="44"/>
      <c r="L666" s="21">
        <v>0</v>
      </c>
      <c r="M666" s="38">
        <v>0</v>
      </c>
      <c r="N666" s="21">
        <v>0</v>
      </c>
      <c r="O666" s="21">
        <v>0</v>
      </c>
      <c r="P666" s="38">
        <v>0</v>
      </c>
      <c r="Q666" s="21">
        <v>0</v>
      </c>
      <c r="R666" s="21">
        <v>0</v>
      </c>
      <c r="S666" s="38">
        <v>0</v>
      </c>
      <c r="T666" s="138">
        <v>2</v>
      </c>
    </row>
    <row r="667" spans="1:20" hidden="1" x14ac:dyDescent="0.3">
      <c r="A667" s="19" t="s">
        <v>643</v>
      </c>
      <c r="B667" s="19" t="s">
        <v>2206</v>
      </c>
      <c r="C667" s="21">
        <v>0</v>
      </c>
      <c r="D667" s="38">
        <v>0</v>
      </c>
      <c r="E667" s="21">
        <v>0</v>
      </c>
      <c r="F667" s="21">
        <v>0</v>
      </c>
      <c r="G667" s="38">
        <v>0</v>
      </c>
      <c r="H667" s="21">
        <v>0</v>
      </c>
      <c r="I667" s="21">
        <v>0</v>
      </c>
      <c r="J667" s="38">
        <v>0</v>
      </c>
      <c r="K667" s="44"/>
      <c r="L667" s="21">
        <v>0</v>
      </c>
      <c r="M667" s="38">
        <v>0</v>
      </c>
      <c r="N667" s="21">
        <v>0</v>
      </c>
      <c r="O667" s="21">
        <v>0</v>
      </c>
      <c r="P667" s="38">
        <v>0</v>
      </c>
      <c r="Q667" s="21">
        <v>0</v>
      </c>
      <c r="R667" s="21">
        <v>0</v>
      </c>
      <c r="S667" s="38">
        <v>0</v>
      </c>
      <c r="T667" s="138">
        <v>2</v>
      </c>
    </row>
    <row r="668" spans="1:20" hidden="1" x14ac:dyDescent="0.3">
      <c r="A668" s="19" t="s">
        <v>644</v>
      </c>
      <c r="B668" s="19" t="s">
        <v>2207</v>
      </c>
      <c r="C668" s="21">
        <v>0</v>
      </c>
      <c r="D668" s="38">
        <v>0</v>
      </c>
      <c r="E668" s="21">
        <v>0</v>
      </c>
      <c r="F668" s="21">
        <v>0</v>
      </c>
      <c r="G668" s="38">
        <v>0</v>
      </c>
      <c r="H668" s="21">
        <v>0</v>
      </c>
      <c r="I668" s="21">
        <v>0</v>
      </c>
      <c r="J668" s="38">
        <v>0</v>
      </c>
      <c r="K668" s="44"/>
      <c r="L668" s="21">
        <v>0</v>
      </c>
      <c r="M668" s="38">
        <v>0</v>
      </c>
      <c r="N668" s="21">
        <v>0</v>
      </c>
      <c r="O668" s="21">
        <v>0</v>
      </c>
      <c r="P668" s="38">
        <v>0</v>
      </c>
      <c r="Q668" s="21">
        <v>0</v>
      </c>
      <c r="R668" s="21">
        <v>0</v>
      </c>
      <c r="S668" s="38">
        <v>0</v>
      </c>
      <c r="T668" s="138">
        <v>2</v>
      </c>
    </row>
    <row r="669" spans="1:20" hidden="1" x14ac:dyDescent="0.3">
      <c r="A669" s="19" t="s">
        <v>1073</v>
      </c>
      <c r="B669" s="19" t="s">
        <v>2208</v>
      </c>
      <c r="C669" s="21">
        <v>0</v>
      </c>
      <c r="D669" s="38">
        <v>0</v>
      </c>
      <c r="E669" s="21">
        <v>0</v>
      </c>
      <c r="F669" s="21">
        <v>0</v>
      </c>
      <c r="G669" s="38">
        <v>0</v>
      </c>
      <c r="H669" s="21">
        <v>0</v>
      </c>
      <c r="I669" s="21">
        <v>0</v>
      </c>
      <c r="J669" s="38">
        <v>0</v>
      </c>
      <c r="K669" s="44"/>
      <c r="L669" s="21">
        <v>0</v>
      </c>
      <c r="M669" s="38">
        <v>0</v>
      </c>
      <c r="N669" s="21">
        <v>0</v>
      </c>
      <c r="O669" s="21">
        <v>0</v>
      </c>
      <c r="P669" s="38">
        <v>0</v>
      </c>
      <c r="Q669" s="21">
        <v>0</v>
      </c>
      <c r="R669" s="21">
        <v>0</v>
      </c>
      <c r="S669" s="38">
        <v>0</v>
      </c>
      <c r="T669" s="138">
        <v>2</v>
      </c>
    </row>
    <row r="670" spans="1:20" x14ac:dyDescent="0.3">
      <c r="B670" s="19" t="s">
        <v>645</v>
      </c>
      <c r="C670" s="45">
        <v>1221.69</v>
      </c>
      <c r="D670" s="38">
        <v>0.12948064239542739</v>
      </c>
      <c r="E670" s="45">
        <v>750</v>
      </c>
      <c r="F670" s="45">
        <v>-471.69000000000005</v>
      </c>
      <c r="G670" s="38">
        <v>7.4286846275752771E-2</v>
      </c>
      <c r="H670" s="45">
        <v>186.25</v>
      </c>
      <c r="I670" s="45">
        <v>-1035.44</v>
      </c>
      <c r="J670" s="38">
        <v>0.22589448150394179</v>
      </c>
      <c r="K670" s="44"/>
      <c r="L670" s="45">
        <v>11359.36</v>
      </c>
      <c r="M670" s="38">
        <v>0.10040940351686072</v>
      </c>
      <c r="N670" s="45">
        <v>10201</v>
      </c>
      <c r="O670" s="45">
        <v>-1158.360000000001</v>
      </c>
      <c r="P670" s="38">
        <v>8.1448361212024437E-2</v>
      </c>
      <c r="Q670" s="45">
        <v>6406.0899999999992</v>
      </c>
      <c r="R670" s="45">
        <v>-4953.2700000000013</v>
      </c>
      <c r="S670" s="38">
        <v>0.15273680189938396</v>
      </c>
      <c r="T670" s="138">
        <v>1</v>
      </c>
    </row>
    <row r="671" spans="1:20" ht="16.5" customHeight="1" x14ac:dyDescent="0.3">
      <c r="B671" s="19" t="s">
        <v>646</v>
      </c>
      <c r="C671" s="45">
        <v>10583.36</v>
      </c>
      <c r="D671" s="38">
        <v>1.1184682061682223</v>
      </c>
      <c r="E671" s="45">
        <v>9376</v>
      </c>
      <c r="F671" s="45">
        <v>-1207.3600000000006</v>
      </c>
      <c r="G671" s="38">
        <v>0.92868462757527737</v>
      </c>
      <c r="H671" s="45">
        <v>351.06999999999994</v>
      </c>
      <c r="I671" s="45">
        <v>-10232.289999999999</v>
      </c>
      <c r="J671" s="38">
        <v>0.4257974530018192</v>
      </c>
      <c r="K671" s="44"/>
      <c r="L671" s="45">
        <v>76130.330000000016</v>
      </c>
      <c r="M671" s="38">
        <v>0.66970447098150487</v>
      </c>
      <c r="N671" s="45">
        <v>93118</v>
      </c>
      <c r="O671" s="45">
        <v>16987.669999999995</v>
      </c>
      <c r="P671" s="38">
        <v>0.73979502661476126</v>
      </c>
      <c r="Q671" s="45">
        <v>65744.759999999995</v>
      </c>
      <c r="R671" s="45">
        <v>-10385.570000000022</v>
      </c>
      <c r="S671" s="38">
        <v>1.5545429137695481</v>
      </c>
      <c r="T671" s="138">
        <v>1</v>
      </c>
    </row>
    <row r="672" spans="1:20" x14ac:dyDescent="0.3">
      <c r="B672" s="19" t="s">
        <v>647</v>
      </c>
      <c r="C672" s="21">
        <v>-1120.9900000000016</v>
      </c>
      <c r="D672" s="38">
        <v>-0.1184682061682223</v>
      </c>
      <c r="E672" s="21">
        <v>720</v>
      </c>
      <c r="F672" s="21">
        <v>-1840.9900000000016</v>
      </c>
      <c r="G672" s="38">
        <v>7.1315372424722662E-2</v>
      </c>
      <c r="H672" s="21">
        <v>473.43000000000006</v>
      </c>
      <c r="I672" s="21">
        <v>-1594.4200000000017</v>
      </c>
      <c r="J672" s="38">
        <v>-0.18458485714649581</v>
      </c>
      <c r="K672" s="48"/>
      <c r="L672" s="21">
        <v>37547.169999999984</v>
      </c>
      <c r="M672" s="38">
        <v>0.33029552901849518</v>
      </c>
      <c r="N672" s="21">
        <v>32752</v>
      </c>
      <c r="O672" s="21">
        <v>4795.1699999999946</v>
      </c>
      <c r="P672" s="38">
        <v>0.26020497338523874</v>
      </c>
      <c r="Q672" s="21">
        <v>-23452.739999999998</v>
      </c>
      <c r="R672" s="21">
        <v>60999.909999999982</v>
      </c>
      <c r="S672" s="38">
        <v>-0.55454291376954801</v>
      </c>
      <c r="T672" s="138">
        <v>1</v>
      </c>
    </row>
    <row r="673" spans="1:21" x14ac:dyDescent="0.3">
      <c r="B673" s="19" t="s">
        <v>312</v>
      </c>
      <c r="C673" s="21"/>
      <c r="D673" s="43"/>
      <c r="E673" s="21"/>
      <c r="F673" s="21"/>
      <c r="G673" s="43"/>
      <c r="H673" s="21"/>
      <c r="I673" s="21"/>
      <c r="J673" s="43"/>
      <c r="K673" s="44"/>
      <c r="L673" s="21"/>
      <c r="M673" s="43"/>
      <c r="N673" s="21"/>
      <c r="O673" s="21"/>
      <c r="P673" s="43"/>
      <c r="Q673" s="21"/>
      <c r="R673" s="21"/>
      <c r="S673" s="43"/>
      <c r="T673" s="138">
        <v>1</v>
      </c>
    </row>
    <row r="674" spans="1:21" ht="17.25" x14ac:dyDescent="0.35">
      <c r="B674" s="30" t="s">
        <v>458</v>
      </c>
      <c r="C674" s="21"/>
      <c r="D674" s="43"/>
      <c r="E674" s="21"/>
      <c r="F674" s="21"/>
      <c r="G674" s="43"/>
      <c r="H674" s="21"/>
      <c r="I674" s="21"/>
      <c r="J674" s="43"/>
      <c r="K674" s="44"/>
      <c r="L674" s="21"/>
      <c r="M674" s="43"/>
      <c r="N674" s="21"/>
      <c r="O674" s="21"/>
      <c r="P674" s="43"/>
      <c r="Q674" s="21"/>
      <c r="R674" s="21"/>
      <c r="S674" s="43"/>
      <c r="T674" s="138">
        <v>1</v>
      </c>
      <c r="U674" s="134">
        <v>0</v>
      </c>
    </row>
    <row r="675" spans="1:21" ht="17.25" x14ac:dyDescent="0.35">
      <c r="B675" s="30" t="s">
        <v>312</v>
      </c>
      <c r="C675" s="21"/>
      <c r="D675" s="43"/>
      <c r="E675" s="21"/>
      <c r="F675" s="21"/>
      <c r="G675" s="43"/>
      <c r="H675" s="21"/>
      <c r="I675" s="21"/>
      <c r="J675" s="43"/>
      <c r="K675" s="44"/>
      <c r="L675" s="21"/>
      <c r="M675" s="43"/>
      <c r="N675" s="21"/>
      <c r="O675" s="21"/>
      <c r="P675" s="43"/>
      <c r="Q675" s="21"/>
      <c r="R675" s="21"/>
      <c r="S675" s="43"/>
      <c r="T675" s="138">
        <v>1</v>
      </c>
    </row>
    <row r="676" spans="1:21" x14ac:dyDescent="0.3">
      <c r="B676" s="19" t="s">
        <v>648</v>
      </c>
      <c r="C676" s="21">
        <v>3443.15</v>
      </c>
      <c r="D676" s="38">
        <v>1</v>
      </c>
      <c r="E676" s="21">
        <v>2951</v>
      </c>
      <c r="F676" s="21">
        <v>492.15000000000009</v>
      </c>
      <c r="G676" s="38">
        <v>1</v>
      </c>
      <c r="H676" s="21">
        <v>360.3</v>
      </c>
      <c r="I676" s="21">
        <v>3082.85</v>
      </c>
      <c r="J676" s="38">
        <v>1</v>
      </c>
      <c r="K676" s="44"/>
      <c r="L676" s="21">
        <v>33669.64</v>
      </c>
      <c r="M676" s="38">
        <v>1</v>
      </c>
      <c r="N676" s="21">
        <v>60707</v>
      </c>
      <c r="O676" s="21">
        <v>-27037.360000000001</v>
      </c>
      <c r="P676" s="38">
        <v>1</v>
      </c>
      <c r="Q676" s="21">
        <v>15612.54</v>
      </c>
      <c r="R676" s="21">
        <v>18057.099999999999</v>
      </c>
      <c r="S676" s="38">
        <v>1</v>
      </c>
      <c r="T676" s="138">
        <v>1</v>
      </c>
    </row>
    <row r="677" spans="1:21" hidden="1" x14ac:dyDescent="0.3">
      <c r="B677" s="19" t="s">
        <v>649</v>
      </c>
      <c r="C677" s="21">
        <v>0</v>
      </c>
      <c r="D677" s="38">
        <v>0</v>
      </c>
      <c r="E677" s="21">
        <v>0</v>
      </c>
      <c r="F677" s="21">
        <v>0</v>
      </c>
      <c r="G677" s="38">
        <v>0</v>
      </c>
      <c r="H677" s="21">
        <v>0</v>
      </c>
      <c r="I677" s="21">
        <v>0</v>
      </c>
      <c r="J677" s="38">
        <v>0</v>
      </c>
      <c r="K677" s="44"/>
      <c r="L677" s="21">
        <v>0</v>
      </c>
      <c r="M677" s="38">
        <v>0</v>
      </c>
      <c r="N677" s="21">
        <v>0</v>
      </c>
      <c r="O677" s="21">
        <v>0</v>
      </c>
      <c r="P677" s="38">
        <v>0</v>
      </c>
      <c r="Q677" s="21">
        <v>0</v>
      </c>
      <c r="R677" s="21">
        <v>0</v>
      </c>
      <c r="S677" s="38">
        <v>0</v>
      </c>
      <c r="T677" s="138">
        <v>2</v>
      </c>
    </row>
    <row r="678" spans="1:21" hidden="1" x14ac:dyDescent="0.3">
      <c r="B678" s="19" t="s">
        <v>650</v>
      </c>
      <c r="C678" s="41">
        <v>0</v>
      </c>
      <c r="D678" s="38">
        <v>0</v>
      </c>
      <c r="E678" s="41">
        <v>0</v>
      </c>
      <c r="F678" s="41">
        <v>0</v>
      </c>
      <c r="G678" s="38">
        <v>0</v>
      </c>
      <c r="H678" s="41">
        <v>0</v>
      </c>
      <c r="I678" s="41">
        <v>0</v>
      </c>
      <c r="J678" s="38">
        <v>0</v>
      </c>
      <c r="K678" s="44"/>
      <c r="L678" s="41">
        <v>0</v>
      </c>
      <c r="M678" s="38">
        <v>0</v>
      </c>
      <c r="N678" s="41">
        <v>0</v>
      </c>
      <c r="O678" s="41">
        <v>0</v>
      </c>
      <c r="P678" s="38">
        <v>0</v>
      </c>
      <c r="Q678" s="41">
        <v>0</v>
      </c>
      <c r="R678" s="41">
        <v>0</v>
      </c>
      <c r="S678" s="38">
        <v>0</v>
      </c>
      <c r="T678" s="138">
        <v>2</v>
      </c>
    </row>
    <row r="679" spans="1:21" x14ac:dyDescent="0.3">
      <c r="B679" s="19" t="s">
        <v>648</v>
      </c>
      <c r="C679" s="45">
        <v>3443.15</v>
      </c>
      <c r="D679" s="38">
        <v>1</v>
      </c>
      <c r="E679" s="45">
        <v>2951</v>
      </c>
      <c r="F679" s="45">
        <v>492.15000000000009</v>
      </c>
      <c r="G679" s="38">
        <v>1</v>
      </c>
      <c r="H679" s="45">
        <v>360.3</v>
      </c>
      <c r="I679" s="45">
        <v>3082.85</v>
      </c>
      <c r="J679" s="38">
        <v>1</v>
      </c>
      <c r="K679" s="44"/>
      <c r="L679" s="45">
        <v>33669.64</v>
      </c>
      <c r="M679" s="38">
        <v>1</v>
      </c>
      <c r="N679" s="45">
        <v>60707</v>
      </c>
      <c r="O679" s="45">
        <v>-27037.360000000001</v>
      </c>
      <c r="P679" s="38">
        <v>1</v>
      </c>
      <c r="Q679" s="45">
        <v>15612.54</v>
      </c>
      <c r="R679" s="45">
        <v>18057.099999999999</v>
      </c>
      <c r="S679" s="38">
        <v>1</v>
      </c>
      <c r="T679" s="138">
        <v>1</v>
      </c>
    </row>
    <row r="680" spans="1:21" x14ac:dyDescent="0.3">
      <c r="B680" s="19" t="s">
        <v>651</v>
      </c>
      <c r="C680" s="45">
        <v>1488.68</v>
      </c>
      <c r="D680" s="38">
        <v>0.43235990299580329</v>
      </c>
      <c r="E680" s="45">
        <v>826</v>
      </c>
      <c r="F680" s="45">
        <v>-662.68000000000006</v>
      </c>
      <c r="G680" s="38">
        <v>0.27990511690952219</v>
      </c>
      <c r="H680" s="45">
        <v>150.22</v>
      </c>
      <c r="I680" s="45">
        <v>-1338.46</v>
      </c>
      <c r="J680" s="38">
        <v>0.41693033583125172</v>
      </c>
      <c r="K680" s="48"/>
      <c r="L680" s="45">
        <v>10293.390000000001</v>
      </c>
      <c r="M680" s="38">
        <v>0.30571725744617412</v>
      </c>
      <c r="N680" s="45">
        <v>16998</v>
      </c>
      <c r="O680" s="45">
        <v>6704.6099999999988</v>
      </c>
      <c r="P680" s="38">
        <v>0.28000065890259773</v>
      </c>
      <c r="Q680" s="45">
        <v>5188.43</v>
      </c>
      <c r="R680" s="45">
        <v>-5104.9600000000009</v>
      </c>
      <c r="S680" s="38">
        <v>0.3323245288723039</v>
      </c>
      <c r="T680" s="138">
        <v>1</v>
      </c>
    </row>
    <row r="681" spans="1:21" x14ac:dyDescent="0.3">
      <c r="B681" s="19" t="s">
        <v>652</v>
      </c>
      <c r="C681" s="21">
        <v>1954.47</v>
      </c>
      <c r="D681" s="38">
        <v>0.56764009700419671</v>
      </c>
      <c r="E681" s="21">
        <v>2125</v>
      </c>
      <c r="F681" s="21">
        <v>-170.52999999999997</v>
      </c>
      <c r="G681" s="38">
        <v>0.72009488309047776</v>
      </c>
      <c r="H681" s="21">
        <v>210.08</v>
      </c>
      <c r="I681" s="21">
        <v>4421.3099999999995</v>
      </c>
      <c r="J681" s="38">
        <v>0.58306966416874828</v>
      </c>
      <c r="K681" s="44"/>
      <c r="L681" s="21">
        <v>23376.25</v>
      </c>
      <c r="M681" s="38">
        <v>0.69428274255382594</v>
      </c>
      <c r="N681" s="21">
        <v>43709</v>
      </c>
      <c r="O681" s="21">
        <v>-20332.75</v>
      </c>
      <c r="P681" s="38">
        <v>0.71999934109740227</v>
      </c>
      <c r="Q681" s="21">
        <v>10424.11</v>
      </c>
      <c r="R681" s="21">
        <v>23162.059999999998</v>
      </c>
      <c r="S681" s="38">
        <v>0.6676754711276961</v>
      </c>
      <c r="T681" s="138">
        <v>1</v>
      </c>
    </row>
    <row r="682" spans="1:21" hidden="1" x14ac:dyDescent="0.3">
      <c r="B682" s="19" t="s">
        <v>312</v>
      </c>
      <c r="C682" s="21"/>
      <c r="D682" s="43"/>
      <c r="E682" s="21"/>
      <c r="F682" s="21"/>
      <c r="G682" s="43"/>
      <c r="H682" s="21"/>
      <c r="I682" s="21"/>
      <c r="J682" s="43"/>
      <c r="K682" s="44"/>
      <c r="L682" s="21"/>
      <c r="M682" s="43"/>
      <c r="N682" s="21"/>
      <c r="O682" s="21"/>
      <c r="P682" s="43"/>
      <c r="Q682" s="21"/>
      <c r="R682" s="21"/>
      <c r="S682" s="43"/>
      <c r="T682" s="138">
        <v>2</v>
      </c>
    </row>
    <row r="683" spans="1:21" ht="17.25" x14ac:dyDescent="0.35">
      <c r="B683" s="30" t="s">
        <v>592</v>
      </c>
      <c r="C683" s="21"/>
      <c r="D683" s="43"/>
      <c r="E683" s="21"/>
      <c r="F683" s="21"/>
      <c r="G683" s="43"/>
      <c r="H683" s="21"/>
      <c r="I683" s="21"/>
      <c r="J683" s="43"/>
      <c r="K683" s="44"/>
      <c r="L683" s="21"/>
      <c r="M683" s="43"/>
      <c r="N683" s="21"/>
      <c r="O683" s="21"/>
      <c r="P683" s="43"/>
      <c r="Q683" s="21"/>
      <c r="R683" s="21"/>
      <c r="S683" s="43"/>
      <c r="T683" s="138">
        <v>1</v>
      </c>
    </row>
    <row r="684" spans="1:21" x14ac:dyDescent="0.3">
      <c r="B684" s="19" t="s">
        <v>653</v>
      </c>
      <c r="C684" s="21">
        <v>1608.4599999999998</v>
      </c>
      <c r="D684" s="38">
        <v>0.46714781522733534</v>
      </c>
      <c r="E684" s="21">
        <v>1858</v>
      </c>
      <c r="F684" s="21">
        <v>249.54000000000019</v>
      </c>
      <c r="G684" s="38">
        <v>0.62961707895628605</v>
      </c>
      <c r="H684" s="21">
        <v>0</v>
      </c>
      <c r="I684" s="21">
        <v>-1608.4599999999998</v>
      </c>
      <c r="J684" s="38">
        <v>0</v>
      </c>
      <c r="K684" s="44"/>
      <c r="L684" s="21">
        <v>16187.869999999999</v>
      </c>
      <c r="M684" s="38">
        <v>0.48078536034243308</v>
      </c>
      <c r="N684" s="21">
        <v>16412</v>
      </c>
      <c r="O684" s="21">
        <v>224.13000000000102</v>
      </c>
      <c r="P684" s="38">
        <v>0.27034773584594857</v>
      </c>
      <c r="Q684" s="21">
        <v>8495.57</v>
      </c>
      <c r="R684" s="21">
        <v>-7692.2999999999993</v>
      </c>
      <c r="S684" s="38">
        <v>0.54415040730079789</v>
      </c>
      <c r="T684" s="138">
        <v>1</v>
      </c>
    </row>
    <row r="685" spans="1:21" x14ac:dyDescent="0.3">
      <c r="B685" s="19" t="s">
        <v>593</v>
      </c>
      <c r="C685" s="41">
        <v>340.88</v>
      </c>
      <c r="D685" s="38">
        <v>9.9002367018573109E-2</v>
      </c>
      <c r="E685" s="41">
        <v>376</v>
      </c>
      <c r="F685" s="41">
        <v>35.120000000000005</v>
      </c>
      <c r="G685" s="38">
        <v>0.12741443578447983</v>
      </c>
      <c r="H685" s="41">
        <v>0</v>
      </c>
      <c r="I685" s="41">
        <v>-340.88</v>
      </c>
      <c r="J685" s="38">
        <v>0</v>
      </c>
      <c r="K685" s="44"/>
      <c r="L685" s="41">
        <v>3157.67</v>
      </c>
      <c r="M685" s="38">
        <v>9.3783895521306435E-2</v>
      </c>
      <c r="N685" s="41">
        <v>3320</v>
      </c>
      <c r="O685" s="41">
        <v>162.32999999999993</v>
      </c>
      <c r="P685" s="38">
        <v>5.4688915611049799E-2</v>
      </c>
      <c r="Q685" s="41">
        <v>1740.62</v>
      </c>
      <c r="R685" s="41">
        <v>-1417.0500000000002</v>
      </c>
      <c r="S685" s="38">
        <v>0.11148858545758729</v>
      </c>
      <c r="T685" s="138">
        <v>1</v>
      </c>
    </row>
    <row r="686" spans="1:21" x14ac:dyDescent="0.3">
      <c r="B686" s="19" t="s">
        <v>457</v>
      </c>
      <c r="C686" s="21">
        <v>1949.3399999999997</v>
      </c>
      <c r="D686" s="38">
        <v>0.56615018224590841</v>
      </c>
      <c r="E686" s="21">
        <v>2234</v>
      </c>
      <c r="F686" s="21">
        <v>284.66000000000031</v>
      </c>
      <c r="G686" s="38">
        <v>0.7570315147407658</v>
      </c>
      <c r="H686" s="21">
        <v>0</v>
      </c>
      <c r="I686" s="21">
        <v>-1949.3399999999997</v>
      </c>
      <c r="J686" s="38">
        <v>0</v>
      </c>
      <c r="K686" s="44"/>
      <c r="L686" s="21">
        <v>19345.54</v>
      </c>
      <c r="M686" s="38">
        <v>0.57456925586373964</v>
      </c>
      <c r="N686" s="21">
        <v>19732</v>
      </c>
      <c r="O686" s="21">
        <v>386.45999999999913</v>
      </c>
      <c r="P686" s="38">
        <v>0.32503665145699839</v>
      </c>
      <c r="Q686" s="21">
        <v>10236.189999999999</v>
      </c>
      <c r="R686" s="21">
        <v>-9109.3500000000022</v>
      </c>
      <c r="S686" s="38">
        <v>0.65563899275838511</v>
      </c>
      <c r="T686" s="138">
        <v>1</v>
      </c>
    </row>
    <row r="687" spans="1:21" ht="17.25" x14ac:dyDescent="0.35">
      <c r="B687" s="30" t="s">
        <v>278</v>
      </c>
      <c r="C687" s="21"/>
      <c r="D687" s="38"/>
      <c r="E687" s="21"/>
      <c r="F687" s="21"/>
      <c r="G687" s="38"/>
      <c r="H687" s="21"/>
      <c r="I687" s="21"/>
      <c r="J687" s="38"/>
      <c r="K687" s="44"/>
      <c r="L687" s="21"/>
      <c r="M687" s="38"/>
      <c r="N687" s="21"/>
      <c r="O687" s="21"/>
      <c r="P687" s="38"/>
      <c r="Q687" s="21"/>
      <c r="R687" s="21"/>
      <c r="S687" s="38"/>
      <c r="T687" s="138">
        <v>1</v>
      </c>
    </row>
    <row r="688" spans="1:21" x14ac:dyDescent="0.3">
      <c r="A688" s="19" t="s">
        <v>654</v>
      </c>
      <c r="B688" s="19" t="s">
        <v>2209</v>
      </c>
      <c r="C688" s="21">
        <v>0</v>
      </c>
      <c r="D688" s="38">
        <v>0</v>
      </c>
      <c r="E688" s="21">
        <v>0</v>
      </c>
      <c r="F688" s="21">
        <v>0</v>
      </c>
      <c r="G688" s="38">
        <v>0</v>
      </c>
      <c r="H688" s="21">
        <v>0</v>
      </c>
      <c r="I688" s="21">
        <v>0</v>
      </c>
      <c r="J688" s="38">
        <v>0</v>
      </c>
      <c r="K688" s="44"/>
      <c r="L688" s="21">
        <v>0</v>
      </c>
      <c r="M688" s="38">
        <v>0</v>
      </c>
      <c r="N688" s="21">
        <v>150</v>
      </c>
      <c r="O688" s="21">
        <v>150</v>
      </c>
      <c r="P688" s="38">
        <v>2.4708847414630932E-3</v>
      </c>
      <c r="Q688" s="21">
        <v>0</v>
      </c>
      <c r="R688" s="21">
        <v>0</v>
      </c>
      <c r="S688" s="38">
        <v>0</v>
      </c>
      <c r="T688" s="138">
        <v>1</v>
      </c>
    </row>
    <row r="689" spans="1:20" hidden="1" x14ac:dyDescent="0.3">
      <c r="A689" s="19" t="s">
        <v>655</v>
      </c>
      <c r="B689" s="19" t="s">
        <v>2210</v>
      </c>
      <c r="C689" s="21">
        <v>0</v>
      </c>
      <c r="D689" s="38">
        <v>0</v>
      </c>
      <c r="E689" s="21">
        <v>0</v>
      </c>
      <c r="F689" s="21">
        <v>0</v>
      </c>
      <c r="G689" s="38">
        <v>0</v>
      </c>
      <c r="H689" s="21">
        <v>0</v>
      </c>
      <c r="I689" s="21">
        <v>0</v>
      </c>
      <c r="J689" s="38">
        <v>0</v>
      </c>
      <c r="K689" s="44"/>
      <c r="L689" s="21">
        <v>0</v>
      </c>
      <c r="M689" s="38">
        <v>0</v>
      </c>
      <c r="N689" s="21">
        <v>0</v>
      </c>
      <c r="O689" s="21">
        <v>0</v>
      </c>
      <c r="P689" s="38">
        <v>0</v>
      </c>
      <c r="Q689" s="21">
        <v>0</v>
      </c>
      <c r="R689" s="21">
        <v>0</v>
      </c>
      <c r="S689" s="38">
        <v>0</v>
      </c>
      <c r="T689" s="138">
        <v>2</v>
      </c>
    </row>
    <row r="690" spans="1:20" hidden="1" x14ac:dyDescent="0.3">
      <c r="A690" s="19" t="s">
        <v>656</v>
      </c>
      <c r="B690" s="19" t="s">
        <v>2211</v>
      </c>
      <c r="C690" s="21">
        <v>0</v>
      </c>
      <c r="D690" s="38">
        <v>0</v>
      </c>
      <c r="E690" s="21">
        <v>0</v>
      </c>
      <c r="F690" s="21">
        <v>0</v>
      </c>
      <c r="G690" s="38">
        <v>0</v>
      </c>
      <c r="H690" s="21">
        <v>0</v>
      </c>
      <c r="I690" s="21">
        <v>0</v>
      </c>
      <c r="J690" s="38">
        <v>0</v>
      </c>
      <c r="K690" s="44"/>
      <c r="L690" s="21">
        <v>0</v>
      </c>
      <c r="M690" s="38">
        <v>0</v>
      </c>
      <c r="N690" s="21">
        <v>0</v>
      </c>
      <c r="O690" s="21">
        <v>0</v>
      </c>
      <c r="P690" s="38">
        <v>0</v>
      </c>
      <c r="Q690" s="21">
        <v>0</v>
      </c>
      <c r="R690" s="21">
        <v>0</v>
      </c>
      <c r="S690" s="38">
        <v>0</v>
      </c>
      <c r="T690" s="138">
        <v>2</v>
      </c>
    </row>
    <row r="691" spans="1:20" hidden="1" x14ac:dyDescent="0.3">
      <c r="A691" s="19" t="s">
        <v>657</v>
      </c>
      <c r="B691" s="19" t="s">
        <v>2212</v>
      </c>
      <c r="C691" s="21">
        <v>0</v>
      </c>
      <c r="D691" s="38">
        <v>0</v>
      </c>
      <c r="E691" s="21">
        <v>0</v>
      </c>
      <c r="F691" s="21">
        <v>0</v>
      </c>
      <c r="G691" s="38">
        <v>0</v>
      </c>
      <c r="H691" s="21">
        <v>0</v>
      </c>
      <c r="I691" s="21">
        <v>0</v>
      </c>
      <c r="J691" s="38">
        <v>0</v>
      </c>
      <c r="K691" s="44"/>
      <c r="L691" s="21">
        <v>0</v>
      </c>
      <c r="M691" s="38">
        <v>0</v>
      </c>
      <c r="N691" s="21">
        <v>0</v>
      </c>
      <c r="O691" s="21">
        <v>0</v>
      </c>
      <c r="P691" s="38">
        <v>0</v>
      </c>
      <c r="Q691" s="21">
        <v>0</v>
      </c>
      <c r="R691" s="21">
        <v>0</v>
      </c>
      <c r="S691" s="38">
        <v>0</v>
      </c>
      <c r="T691" s="138">
        <v>2</v>
      </c>
    </row>
    <row r="692" spans="1:20" hidden="1" x14ac:dyDescent="0.3">
      <c r="A692" s="19" t="s">
        <v>658</v>
      </c>
      <c r="B692" s="19" t="s">
        <v>2213</v>
      </c>
      <c r="C692" s="21">
        <v>0</v>
      </c>
      <c r="D692" s="38">
        <v>0</v>
      </c>
      <c r="E692" s="21">
        <v>0</v>
      </c>
      <c r="F692" s="21">
        <v>0</v>
      </c>
      <c r="G692" s="38">
        <v>0</v>
      </c>
      <c r="H692" s="21">
        <v>0</v>
      </c>
      <c r="I692" s="21">
        <v>0</v>
      </c>
      <c r="J692" s="38">
        <v>0</v>
      </c>
      <c r="K692" s="44"/>
      <c r="L692" s="21">
        <v>0</v>
      </c>
      <c r="M692" s="38">
        <v>0</v>
      </c>
      <c r="N692" s="21">
        <v>0</v>
      </c>
      <c r="O692" s="21">
        <v>0</v>
      </c>
      <c r="P692" s="38">
        <v>0</v>
      </c>
      <c r="Q692" s="21">
        <v>0</v>
      </c>
      <c r="R692" s="21">
        <v>0</v>
      </c>
      <c r="S692" s="38">
        <v>0</v>
      </c>
      <c r="T692" s="138">
        <v>2</v>
      </c>
    </row>
    <row r="693" spans="1:20" hidden="1" x14ac:dyDescent="0.3">
      <c r="A693" s="19" t="s">
        <v>1065</v>
      </c>
      <c r="B693" s="19" t="s">
        <v>2214</v>
      </c>
      <c r="C693" s="21">
        <v>0</v>
      </c>
      <c r="D693" s="38">
        <v>0</v>
      </c>
      <c r="E693" s="21">
        <v>0</v>
      </c>
      <c r="F693" s="21">
        <v>0</v>
      </c>
      <c r="G693" s="38">
        <v>0</v>
      </c>
      <c r="H693" s="21">
        <v>0</v>
      </c>
      <c r="I693" s="21">
        <v>0</v>
      </c>
      <c r="J693" s="38">
        <v>0</v>
      </c>
      <c r="K693" s="44"/>
      <c r="L693" s="21">
        <v>0</v>
      </c>
      <c r="M693" s="38">
        <v>0</v>
      </c>
      <c r="N693" s="21">
        <v>0</v>
      </c>
      <c r="O693" s="21">
        <v>0</v>
      </c>
      <c r="P693" s="38">
        <v>0</v>
      </c>
      <c r="Q693" s="21">
        <v>0</v>
      </c>
      <c r="R693" s="21">
        <v>0</v>
      </c>
      <c r="S693" s="38">
        <v>0</v>
      </c>
      <c r="T693" s="138">
        <v>2</v>
      </c>
    </row>
    <row r="694" spans="1:20" hidden="1" x14ac:dyDescent="0.3">
      <c r="A694" s="19" t="s">
        <v>659</v>
      </c>
      <c r="B694" s="19" t="s">
        <v>2215</v>
      </c>
      <c r="C694" s="21">
        <v>0</v>
      </c>
      <c r="D694" s="38">
        <v>0</v>
      </c>
      <c r="E694" s="21">
        <v>0</v>
      </c>
      <c r="F694" s="21">
        <v>0</v>
      </c>
      <c r="G694" s="38">
        <v>0</v>
      </c>
      <c r="H694" s="21">
        <v>0</v>
      </c>
      <c r="I694" s="21">
        <v>0</v>
      </c>
      <c r="J694" s="38">
        <v>0</v>
      </c>
      <c r="K694" s="44"/>
      <c r="L694" s="21">
        <v>0</v>
      </c>
      <c r="M694" s="38">
        <v>0</v>
      </c>
      <c r="N694" s="21">
        <v>0</v>
      </c>
      <c r="O694" s="21">
        <v>0</v>
      </c>
      <c r="P694" s="38">
        <v>0</v>
      </c>
      <c r="Q694" s="21">
        <v>0</v>
      </c>
      <c r="R694" s="21">
        <v>0</v>
      </c>
      <c r="S694" s="38">
        <v>0</v>
      </c>
      <c r="T694" s="138">
        <v>2</v>
      </c>
    </row>
    <row r="695" spans="1:20" x14ac:dyDescent="0.3">
      <c r="A695" s="19" t="s">
        <v>660</v>
      </c>
      <c r="B695" s="19" t="s">
        <v>2216</v>
      </c>
      <c r="C695" s="21">
        <v>0</v>
      </c>
      <c r="D695" s="38">
        <v>0</v>
      </c>
      <c r="E695" s="21">
        <v>59</v>
      </c>
      <c r="F695" s="21">
        <v>59</v>
      </c>
      <c r="G695" s="38">
        <v>1.9993222636394442E-2</v>
      </c>
      <c r="H695" s="21">
        <v>0</v>
      </c>
      <c r="I695" s="21">
        <v>0</v>
      </c>
      <c r="J695" s="38">
        <v>0</v>
      </c>
      <c r="K695" s="44"/>
      <c r="L695" s="21">
        <v>147.29</v>
      </c>
      <c r="M695" s="38">
        <v>4.3745641474040109E-3</v>
      </c>
      <c r="N695" s="21">
        <v>1214</v>
      </c>
      <c r="O695" s="21">
        <v>1066.71</v>
      </c>
      <c r="P695" s="38">
        <v>1.9997693840907969E-2</v>
      </c>
      <c r="Q695" s="21">
        <v>32.950000000000003</v>
      </c>
      <c r="R695" s="21">
        <v>-114.33999999999999</v>
      </c>
      <c r="S695" s="38">
        <v>2.1104829835504025E-3</v>
      </c>
      <c r="T695" s="138">
        <v>1</v>
      </c>
    </row>
    <row r="696" spans="1:20" hidden="1" x14ac:dyDescent="0.3">
      <c r="A696" s="19" t="s">
        <v>661</v>
      </c>
      <c r="B696" s="19" t="s">
        <v>2217</v>
      </c>
      <c r="C696" s="21">
        <v>0</v>
      </c>
      <c r="D696" s="38">
        <v>0</v>
      </c>
      <c r="E696" s="21">
        <v>0</v>
      </c>
      <c r="F696" s="21">
        <v>0</v>
      </c>
      <c r="G696" s="38">
        <v>0</v>
      </c>
      <c r="H696" s="21">
        <v>0</v>
      </c>
      <c r="I696" s="21">
        <v>0</v>
      </c>
      <c r="J696" s="38">
        <v>0</v>
      </c>
      <c r="K696" s="44"/>
      <c r="L696" s="21">
        <v>0</v>
      </c>
      <c r="M696" s="38">
        <v>0</v>
      </c>
      <c r="N696" s="21">
        <v>0</v>
      </c>
      <c r="O696" s="21">
        <v>0</v>
      </c>
      <c r="P696" s="38">
        <v>0</v>
      </c>
      <c r="Q696" s="21">
        <v>0</v>
      </c>
      <c r="R696" s="21">
        <v>0</v>
      </c>
      <c r="S696" s="38">
        <v>0</v>
      </c>
      <c r="T696" s="138">
        <v>2</v>
      </c>
    </row>
    <row r="697" spans="1:20" hidden="1" x14ac:dyDescent="0.3">
      <c r="A697" s="19" t="s">
        <v>662</v>
      </c>
      <c r="B697" s="19" t="s">
        <v>2218</v>
      </c>
      <c r="C697" s="21">
        <v>0</v>
      </c>
      <c r="D697" s="38">
        <v>0</v>
      </c>
      <c r="E697" s="21">
        <v>0</v>
      </c>
      <c r="F697" s="21">
        <v>0</v>
      </c>
      <c r="G697" s="38">
        <v>0</v>
      </c>
      <c r="H697" s="21">
        <v>0</v>
      </c>
      <c r="I697" s="21">
        <v>0</v>
      </c>
      <c r="J697" s="38">
        <v>0</v>
      </c>
      <c r="K697" s="44"/>
      <c r="L697" s="21">
        <v>0</v>
      </c>
      <c r="M697" s="38">
        <v>0</v>
      </c>
      <c r="N697" s="21">
        <v>0</v>
      </c>
      <c r="O697" s="21">
        <v>0</v>
      </c>
      <c r="P697" s="38">
        <v>0</v>
      </c>
      <c r="Q697" s="21">
        <v>0</v>
      </c>
      <c r="R697" s="21">
        <v>0</v>
      </c>
      <c r="S697" s="38">
        <v>0</v>
      </c>
      <c r="T697" s="138">
        <v>2</v>
      </c>
    </row>
    <row r="698" spans="1:20" hidden="1" x14ac:dyDescent="0.3">
      <c r="A698" s="19" t="s">
        <v>663</v>
      </c>
      <c r="B698" s="19" t="s">
        <v>2219</v>
      </c>
      <c r="C698" s="21">
        <v>0</v>
      </c>
      <c r="D698" s="38">
        <v>0</v>
      </c>
      <c r="E698" s="21">
        <v>0</v>
      </c>
      <c r="F698" s="21">
        <v>0</v>
      </c>
      <c r="G698" s="38">
        <v>0</v>
      </c>
      <c r="H698" s="21">
        <v>0</v>
      </c>
      <c r="I698" s="21">
        <v>0</v>
      </c>
      <c r="J698" s="38">
        <v>0</v>
      </c>
      <c r="K698" s="44"/>
      <c r="L698" s="21">
        <v>0</v>
      </c>
      <c r="M698" s="38">
        <v>0</v>
      </c>
      <c r="N698" s="21">
        <v>0</v>
      </c>
      <c r="O698" s="21">
        <v>0</v>
      </c>
      <c r="P698" s="38">
        <v>0</v>
      </c>
      <c r="Q698" s="21">
        <v>0</v>
      </c>
      <c r="R698" s="21">
        <v>0</v>
      </c>
      <c r="S698" s="38">
        <v>0</v>
      </c>
      <c r="T698" s="138">
        <v>2</v>
      </c>
    </row>
    <row r="699" spans="1:20" hidden="1" x14ac:dyDescent="0.3">
      <c r="A699" s="19" t="s">
        <v>664</v>
      </c>
      <c r="B699" s="19" t="s">
        <v>2220</v>
      </c>
      <c r="C699" s="21">
        <v>0</v>
      </c>
      <c r="D699" s="38">
        <v>0</v>
      </c>
      <c r="E699" s="21">
        <v>0</v>
      </c>
      <c r="F699" s="21">
        <v>0</v>
      </c>
      <c r="G699" s="38">
        <v>0</v>
      </c>
      <c r="H699" s="21">
        <v>0</v>
      </c>
      <c r="I699" s="21">
        <v>0</v>
      </c>
      <c r="J699" s="38">
        <v>0</v>
      </c>
      <c r="K699" s="44"/>
      <c r="L699" s="21">
        <v>0</v>
      </c>
      <c r="M699" s="38">
        <v>0</v>
      </c>
      <c r="N699" s="21">
        <v>0</v>
      </c>
      <c r="O699" s="21">
        <v>0</v>
      </c>
      <c r="P699" s="38">
        <v>0</v>
      </c>
      <c r="Q699" s="21">
        <v>0</v>
      </c>
      <c r="R699" s="21">
        <v>0</v>
      </c>
      <c r="S699" s="38">
        <v>0</v>
      </c>
      <c r="T699" s="138">
        <v>2</v>
      </c>
    </row>
    <row r="700" spans="1:20" hidden="1" x14ac:dyDescent="0.3">
      <c r="A700" s="19" t="s">
        <v>665</v>
      </c>
      <c r="B700" s="19" t="s">
        <v>2221</v>
      </c>
      <c r="C700" s="21">
        <v>0</v>
      </c>
      <c r="D700" s="38">
        <v>0</v>
      </c>
      <c r="E700" s="21">
        <v>0</v>
      </c>
      <c r="F700" s="21">
        <v>0</v>
      </c>
      <c r="G700" s="38">
        <v>0</v>
      </c>
      <c r="H700" s="21">
        <v>0</v>
      </c>
      <c r="I700" s="21">
        <v>0</v>
      </c>
      <c r="J700" s="38">
        <v>0</v>
      </c>
      <c r="K700" s="44"/>
      <c r="L700" s="21">
        <v>0</v>
      </c>
      <c r="M700" s="38">
        <v>0</v>
      </c>
      <c r="N700" s="21">
        <v>0</v>
      </c>
      <c r="O700" s="21">
        <v>0</v>
      </c>
      <c r="P700" s="38">
        <v>0</v>
      </c>
      <c r="Q700" s="21">
        <v>0</v>
      </c>
      <c r="R700" s="21">
        <v>0</v>
      </c>
      <c r="S700" s="38">
        <v>0</v>
      </c>
      <c r="T700" s="138">
        <v>2</v>
      </c>
    </row>
    <row r="701" spans="1:20" x14ac:dyDescent="0.3">
      <c r="A701" s="19" t="s">
        <v>666</v>
      </c>
      <c r="B701" s="19" t="s">
        <v>2222</v>
      </c>
      <c r="C701" s="21">
        <v>0</v>
      </c>
      <c r="D701" s="38">
        <v>0</v>
      </c>
      <c r="E701" s="21">
        <v>0</v>
      </c>
      <c r="F701" s="21">
        <v>0</v>
      </c>
      <c r="G701" s="38">
        <v>0</v>
      </c>
      <c r="H701" s="21">
        <v>0</v>
      </c>
      <c r="I701" s="21">
        <v>0</v>
      </c>
      <c r="J701" s="38">
        <v>0</v>
      </c>
      <c r="K701" s="44"/>
      <c r="L701" s="21">
        <v>0</v>
      </c>
      <c r="M701" s="38">
        <v>0</v>
      </c>
      <c r="N701" s="21">
        <v>2000</v>
      </c>
      <c r="O701" s="21">
        <v>2000</v>
      </c>
      <c r="P701" s="38">
        <v>3.2945129886174575E-2</v>
      </c>
      <c r="Q701" s="21">
        <v>0</v>
      </c>
      <c r="R701" s="21">
        <v>0</v>
      </c>
      <c r="S701" s="38">
        <v>0</v>
      </c>
      <c r="T701" s="138">
        <v>1</v>
      </c>
    </row>
    <row r="702" spans="1:20" hidden="1" x14ac:dyDescent="0.3">
      <c r="A702" s="19" t="s">
        <v>667</v>
      </c>
      <c r="B702" s="19" t="s">
        <v>2223</v>
      </c>
      <c r="C702" s="21">
        <v>0</v>
      </c>
      <c r="D702" s="38">
        <v>0</v>
      </c>
      <c r="E702" s="21">
        <v>0</v>
      </c>
      <c r="F702" s="21">
        <v>0</v>
      </c>
      <c r="G702" s="38">
        <v>0</v>
      </c>
      <c r="H702" s="21">
        <v>0</v>
      </c>
      <c r="I702" s="21">
        <v>0</v>
      </c>
      <c r="J702" s="38">
        <v>0</v>
      </c>
      <c r="K702" s="44"/>
      <c r="L702" s="21">
        <v>0</v>
      </c>
      <c r="M702" s="38">
        <v>0</v>
      </c>
      <c r="N702" s="21">
        <v>0</v>
      </c>
      <c r="O702" s="21">
        <v>0</v>
      </c>
      <c r="P702" s="38">
        <v>0</v>
      </c>
      <c r="Q702" s="21">
        <v>0</v>
      </c>
      <c r="R702" s="21">
        <v>0</v>
      </c>
      <c r="S702" s="38">
        <v>0</v>
      </c>
      <c r="T702" s="138">
        <v>2</v>
      </c>
    </row>
    <row r="703" spans="1:20" hidden="1" x14ac:dyDescent="0.3">
      <c r="A703" s="19" t="s">
        <v>668</v>
      </c>
      <c r="B703" s="19" t="s">
        <v>2224</v>
      </c>
      <c r="C703" s="21">
        <v>0</v>
      </c>
      <c r="D703" s="38">
        <v>0</v>
      </c>
      <c r="E703" s="21">
        <v>0</v>
      </c>
      <c r="F703" s="21">
        <v>0</v>
      </c>
      <c r="G703" s="38">
        <v>0</v>
      </c>
      <c r="H703" s="21">
        <v>0</v>
      </c>
      <c r="I703" s="21">
        <v>0</v>
      </c>
      <c r="J703" s="38">
        <v>0</v>
      </c>
      <c r="K703" s="44"/>
      <c r="L703" s="21">
        <v>0</v>
      </c>
      <c r="M703" s="38">
        <v>0</v>
      </c>
      <c r="N703" s="21">
        <v>0</v>
      </c>
      <c r="O703" s="21">
        <v>0</v>
      </c>
      <c r="P703" s="38">
        <v>0</v>
      </c>
      <c r="Q703" s="21">
        <v>0</v>
      </c>
      <c r="R703" s="21">
        <v>0</v>
      </c>
      <c r="S703" s="38">
        <v>0</v>
      </c>
      <c r="T703" s="138">
        <v>2</v>
      </c>
    </row>
    <row r="704" spans="1:20" hidden="1" x14ac:dyDescent="0.3">
      <c r="A704" s="19" t="s">
        <v>669</v>
      </c>
      <c r="B704" s="19" t="s">
        <v>2225</v>
      </c>
      <c r="C704" s="21">
        <v>0</v>
      </c>
      <c r="D704" s="38">
        <v>0</v>
      </c>
      <c r="E704" s="21">
        <v>0</v>
      </c>
      <c r="F704" s="21">
        <v>0</v>
      </c>
      <c r="G704" s="38">
        <v>0</v>
      </c>
      <c r="H704" s="21">
        <v>0</v>
      </c>
      <c r="I704" s="21">
        <v>0</v>
      </c>
      <c r="J704" s="38">
        <v>0</v>
      </c>
      <c r="K704" s="44"/>
      <c r="L704" s="21">
        <v>0</v>
      </c>
      <c r="M704" s="38">
        <v>0</v>
      </c>
      <c r="N704" s="21">
        <v>0</v>
      </c>
      <c r="O704" s="21">
        <v>0</v>
      </c>
      <c r="P704" s="38">
        <v>0</v>
      </c>
      <c r="Q704" s="21">
        <v>0</v>
      </c>
      <c r="R704" s="21">
        <v>0</v>
      </c>
      <c r="S704" s="38">
        <v>0</v>
      </c>
      <c r="T704" s="138">
        <v>2</v>
      </c>
    </row>
    <row r="705" spans="1:21" hidden="1" x14ac:dyDescent="0.3">
      <c r="A705" s="19" t="s">
        <v>670</v>
      </c>
      <c r="B705" s="19" t="s">
        <v>2226</v>
      </c>
      <c r="C705" s="21">
        <v>0</v>
      </c>
      <c r="D705" s="38">
        <v>0</v>
      </c>
      <c r="E705" s="21">
        <v>0</v>
      </c>
      <c r="F705" s="21">
        <v>0</v>
      </c>
      <c r="G705" s="38">
        <v>0</v>
      </c>
      <c r="H705" s="21">
        <v>0</v>
      </c>
      <c r="I705" s="21">
        <v>0</v>
      </c>
      <c r="J705" s="38">
        <v>0</v>
      </c>
      <c r="K705" s="44"/>
      <c r="L705" s="21">
        <v>0</v>
      </c>
      <c r="M705" s="38">
        <v>0</v>
      </c>
      <c r="N705" s="21">
        <v>0</v>
      </c>
      <c r="O705" s="21">
        <v>0</v>
      </c>
      <c r="P705" s="38">
        <v>0</v>
      </c>
      <c r="Q705" s="21">
        <v>0</v>
      </c>
      <c r="R705" s="21">
        <v>0</v>
      </c>
      <c r="S705" s="38">
        <v>0</v>
      </c>
      <c r="T705" s="138">
        <v>2</v>
      </c>
    </row>
    <row r="706" spans="1:21" hidden="1" x14ac:dyDescent="0.3">
      <c r="A706" s="19" t="s">
        <v>671</v>
      </c>
      <c r="B706" s="19" t="s">
        <v>2227</v>
      </c>
      <c r="C706" s="21">
        <v>0</v>
      </c>
      <c r="D706" s="38">
        <v>0</v>
      </c>
      <c r="E706" s="21">
        <v>0</v>
      </c>
      <c r="F706" s="21">
        <v>0</v>
      </c>
      <c r="G706" s="38">
        <v>0</v>
      </c>
      <c r="H706" s="21">
        <v>0</v>
      </c>
      <c r="I706" s="21">
        <v>0</v>
      </c>
      <c r="J706" s="38">
        <v>0</v>
      </c>
      <c r="K706" s="44"/>
      <c r="L706" s="21">
        <v>0</v>
      </c>
      <c r="M706" s="38">
        <v>0</v>
      </c>
      <c r="N706" s="21">
        <v>0</v>
      </c>
      <c r="O706" s="21">
        <v>0</v>
      </c>
      <c r="P706" s="38">
        <v>0</v>
      </c>
      <c r="Q706" s="21">
        <v>0</v>
      </c>
      <c r="R706" s="21">
        <v>0</v>
      </c>
      <c r="S706" s="38">
        <v>0</v>
      </c>
      <c r="T706" s="138">
        <v>2</v>
      </c>
    </row>
    <row r="707" spans="1:21" hidden="1" x14ac:dyDescent="0.3">
      <c r="A707" s="19" t="s">
        <v>672</v>
      </c>
      <c r="B707" s="19" t="s">
        <v>2228</v>
      </c>
      <c r="C707" s="21">
        <v>0</v>
      </c>
      <c r="D707" s="38">
        <v>0</v>
      </c>
      <c r="E707" s="21">
        <v>0</v>
      </c>
      <c r="F707" s="21">
        <v>0</v>
      </c>
      <c r="G707" s="38">
        <v>0</v>
      </c>
      <c r="H707" s="21">
        <v>0</v>
      </c>
      <c r="I707" s="21">
        <v>0</v>
      </c>
      <c r="J707" s="38">
        <v>0</v>
      </c>
      <c r="K707" s="44"/>
      <c r="L707" s="21">
        <v>0</v>
      </c>
      <c r="M707" s="38">
        <v>0</v>
      </c>
      <c r="N707" s="21">
        <v>0</v>
      </c>
      <c r="O707" s="21">
        <v>0</v>
      </c>
      <c r="P707" s="38">
        <v>0</v>
      </c>
      <c r="Q707" s="21">
        <v>0</v>
      </c>
      <c r="R707" s="21">
        <v>0</v>
      </c>
      <c r="S707" s="38">
        <v>0</v>
      </c>
      <c r="T707" s="138">
        <v>2</v>
      </c>
    </row>
    <row r="708" spans="1:21" hidden="1" x14ac:dyDescent="0.3">
      <c r="A708" s="19" t="s">
        <v>673</v>
      </c>
      <c r="B708" s="19" t="s">
        <v>2229</v>
      </c>
      <c r="C708" s="41">
        <v>0</v>
      </c>
      <c r="D708" s="38">
        <v>0</v>
      </c>
      <c r="E708" s="41">
        <v>0</v>
      </c>
      <c r="F708" s="41">
        <v>0</v>
      </c>
      <c r="G708" s="38">
        <v>0</v>
      </c>
      <c r="H708" s="41">
        <v>0</v>
      </c>
      <c r="I708" s="41">
        <v>0</v>
      </c>
      <c r="J708" s="38">
        <v>0</v>
      </c>
      <c r="K708" s="44"/>
      <c r="L708" s="41">
        <v>0</v>
      </c>
      <c r="M708" s="38">
        <v>0</v>
      </c>
      <c r="N708" s="41">
        <v>0</v>
      </c>
      <c r="O708" s="41">
        <v>0</v>
      </c>
      <c r="P708" s="38">
        <v>0</v>
      </c>
      <c r="Q708" s="41">
        <v>0</v>
      </c>
      <c r="R708" s="41">
        <v>0</v>
      </c>
      <c r="S708" s="38">
        <v>0</v>
      </c>
      <c r="T708" s="138">
        <v>2</v>
      </c>
    </row>
    <row r="709" spans="1:21" x14ac:dyDescent="0.3">
      <c r="B709" s="19" t="s">
        <v>674</v>
      </c>
      <c r="C709" s="45">
        <v>0</v>
      </c>
      <c r="D709" s="38">
        <v>0</v>
      </c>
      <c r="E709" s="45">
        <v>59</v>
      </c>
      <c r="F709" s="45">
        <v>59</v>
      </c>
      <c r="G709" s="38">
        <v>1.9993222636394442E-2</v>
      </c>
      <c r="H709" s="45">
        <v>0</v>
      </c>
      <c r="I709" s="45">
        <v>0</v>
      </c>
      <c r="J709" s="38">
        <v>0</v>
      </c>
      <c r="K709" s="44"/>
      <c r="L709" s="45">
        <v>147.29</v>
      </c>
      <c r="M709" s="38">
        <v>4.3745641474040109E-3</v>
      </c>
      <c r="N709" s="45">
        <v>3364</v>
      </c>
      <c r="O709" s="45">
        <v>3216.71</v>
      </c>
      <c r="P709" s="38">
        <v>5.5413708468545639E-2</v>
      </c>
      <c r="Q709" s="45">
        <v>32.950000000000003</v>
      </c>
      <c r="R709" s="45">
        <v>-114.33999999999999</v>
      </c>
      <c r="S709" s="38">
        <v>2.1104829835504025E-3</v>
      </c>
      <c r="T709" s="138">
        <v>1</v>
      </c>
    </row>
    <row r="710" spans="1:21" x14ac:dyDescent="0.3">
      <c r="B710" s="19" t="s">
        <v>675</v>
      </c>
      <c r="C710" s="45">
        <v>3438.0199999999995</v>
      </c>
      <c r="D710" s="38">
        <v>0.99851008524171159</v>
      </c>
      <c r="E710" s="45">
        <v>3119</v>
      </c>
      <c r="F710" s="45">
        <v>-319.01999999999975</v>
      </c>
      <c r="G710" s="38">
        <v>1.0569298542866825</v>
      </c>
      <c r="H710" s="45">
        <v>150.22</v>
      </c>
      <c r="I710" s="45">
        <v>-3287.7999999999997</v>
      </c>
      <c r="J710" s="38">
        <v>0.41693033583125172</v>
      </c>
      <c r="K710" s="44"/>
      <c r="L710" s="45">
        <v>29786.22</v>
      </c>
      <c r="M710" s="38">
        <v>0.8846610774573177</v>
      </c>
      <c r="N710" s="45">
        <v>40094</v>
      </c>
      <c r="O710" s="45">
        <v>10307.779999999999</v>
      </c>
      <c r="P710" s="38">
        <v>0.66045101882814172</v>
      </c>
      <c r="Q710" s="45">
        <v>15457.57</v>
      </c>
      <c r="R710" s="45">
        <v>-14328.650000000001</v>
      </c>
      <c r="S710" s="38">
        <v>0.99007400461423956</v>
      </c>
      <c r="T710" s="138">
        <v>1</v>
      </c>
    </row>
    <row r="711" spans="1:21" x14ac:dyDescent="0.3">
      <c r="B711" s="19" t="s">
        <v>676</v>
      </c>
      <c r="C711" s="45">
        <v>5.1300000000005639</v>
      </c>
      <c r="D711" s="38">
        <v>1.4899147582883591E-3</v>
      </c>
      <c r="E711" s="45">
        <v>-168</v>
      </c>
      <c r="F711" s="45">
        <v>173.13000000000034</v>
      </c>
      <c r="G711" s="38">
        <v>-5.6929854286682478E-2</v>
      </c>
      <c r="H711" s="45">
        <v>210.08</v>
      </c>
      <c r="I711" s="45">
        <v>-204.94999999999945</v>
      </c>
      <c r="J711" s="38">
        <v>0.58306966416874828</v>
      </c>
      <c r="K711" s="48"/>
      <c r="L711" s="45">
        <v>3883.4199999999983</v>
      </c>
      <c r="M711" s="38">
        <v>0.11533892254268231</v>
      </c>
      <c r="N711" s="45">
        <v>20613</v>
      </c>
      <c r="O711" s="45">
        <v>-16729.580000000002</v>
      </c>
      <c r="P711" s="38">
        <v>0.33954898117185828</v>
      </c>
      <c r="Q711" s="45">
        <v>154.97000000000116</v>
      </c>
      <c r="R711" s="45">
        <v>3728.4499999999971</v>
      </c>
      <c r="S711" s="38">
        <v>9.9259953857604947E-3</v>
      </c>
      <c r="T711" s="138">
        <v>1</v>
      </c>
    </row>
    <row r="712" spans="1:21" x14ac:dyDescent="0.3">
      <c r="B712" s="19" t="s">
        <v>677</v>
      </c>
      <c r="C712" s="21">
        <v>-1115.860000000001</v>
      </c>
      <c r="D712" s="38">
        <v>-8.6463776740495629E-2</v>
      </c>
      <c r="E712" s="21">
        <v>552</v>
      </c>
      <c r="F712" s="21">
        <v>-1667.860000000001</v>
      </c>
      <c r="G712" s="38">
        <v>4.2308576684295239E-2</v>
      </c>
      <c r="H712" s="21">
        <v>683.5100000000001</v>
      </c>
      <c r="I712" s="21">
        <v>-1799.3700000000013</v>
      </c>
      <c r="J712" s="38">
        <v>0.57689905469277525</v>
      </c>
      <c r="K712" s="48"/>
      <c r="L712" s="21">
        <v>41430.589999999982</v>
      </c>
      <c r="M712" s="38">
        <v>0.28117675035972861</v>
      </c>
      <c r="N712" s="21">
        <v>53365</v>
      </c>
      <c r="O712" s="21">
        <v>-11934.410000000018</v>
      </c>
      <c r="P712" s="38">
        <v>0.28602132095595922</v>
      </c>
      <c r="Q712" s="21">
        <v>-23297.769999999997</v>
      </c>
      <c r="R712" s="21">
        <v>64728.359999999979</v>
      </c>
      <c r="S712" s="38">
        <v>-0.40234775983100463</v>
      </c>
      <c r="T712" s="138">
        <v>1</v>
      </c>
    </row>
    <row r="713" spans="1:21" x14ac:dyDescent="0.3">
      <c r="C713" s="21"/>
      <c r="D713" s="43"/>
      <c r="E713" s="21"/>
      <c r="F713" s="21"/>
      <c r="G713" s="43"/>
      <c r="H713" s="21"/>
      <c r="I713" s="21"/>
      <c r="J713" s="43"/>
      <c r="K713" s="44"/>
      <c r="L713" s="21"/>
      <c r="M713" s="43"/>
      <c r="N713" s="21"/>
      <c r="O713" s="21"/>
      <c r="P713" s="43"/>
      <c r="Q713" s="21"/>
      <c r="R713" s="21"/>
      <c r="S713" s="43"/>
      <c r="T713" s="138">
        <v>1</v>
      </c>
    </row>
    <row r="714" spans="1:21" ht="17.25" hidden="1" x14ac:dyDescent="0.35">
      <c r="B714" s="30" t="s">
        <v>483</v>
      </c>
      <c r="C714" s="21"/>
      <c r="D714" s="43"/>
      <c r="E714" s="21"/>
      <c r="F714" s="21"/>
      <c r="G714" s="43"/>
      <c r="H714" s="21"/>
      <c r="I714" s="21"/>
      <c r="J714" s="43"/>
      <c r="K714" s="44"/>
      <c r="L714" s="21"/>
      <c r="M714" s="43"/>
      <c r="N714" s="21"/>
      <c r="O714" s="21"/>
      <c r="P714" s="43"/>
      <c r="Q714" s="21"/>
      <c r="R714" s="21"/>
      <c r="S714" s="43"/>
      <c r="T714" s="138">
        <v>2</v>
      </c>
      <c r="U714" s="134">
        <v>0</v>
      </c>
    </row>
    <row r="715" spans="1:21" hidden="1" x14ac:dyDescent="0.3">
      <c r="B715" s="19" t="s">
        <v>360</v>
      </c>
      <c r="C715" s="21">
        <v>0</v>
      </c>
      <c r="D715" s="38">
        <v>0</v>
      </c>
      <c r="E715" s="21">
        <v>0</v>
      </c>
      <c r="F715" s="21">
        <v>0</v>
      </c>
      <c r="G715" s="56">
        <v>0</v>
      </c>
      <c r="H715" s="21">
        <v>0</v>
      </c>
      <c r="I715" s="21">
        <v>0</v>
      </c>
      <c r="J715" s="55">
        <v>0</v>
      </c>
      <c r="K715" s="44"/>
      <c r="L715" s="21">
        <v>0</v>
      </c>
      <c r="M715" s="56">
        <v>0</v>
      </c>
      <c r="N715" s="21">
        <v>0</v>
      </c>
      <c r="O715" s="21">
        <v>0</v>
      </c>
      <c r="P715" s="56">
        <v>0</v>
      </c>
      <c r="Q715" s="21">
        <v>0</v>
      </c>
      <c r="R715" s="21">
        <v>0</v>
      </c>
      <c r="S715" s="55">
        <v>0</v>
      </c>
      <c r="T715" s="138">
        <v>2</v>
      </c>
    </row>
    <row r="716" spans="1:21" hidden="1" x14ac:dyDescent="0.3">
      <c r="B716" s="19" t="s">
        <v>312</v>
      </c>
      <c r="C716" s="21"/>
      <c r="D716" s="43"/>
      <c r="E716" s="21"/>
      <c r="F716" s="21"/>
      <c r="G716" s="43"/>
      <c r="H716" s="21"/>
      <c r="I716" s="21"/>
      <c r="J716" s="43"/>
      <c r="K716" s="44"/>
      <c r="L716" s="21"/>
      <c r="M716" s="43"/>
      <c r="N716" s="21"/>
      <c r="O716" s="21"/>
      <c r="P716" s="43"/>
      <c r="Q716" s="21"/>
      <c r="R716" s="21"/>
      <c r="S716" s="43"/>
      <c r="T716" s="138">
        <v>2</v>
      </c>
    </row>
    <row r="717" spans="1:21" hidden="1" x14ac:dyDescent="0.3">
      <c r="B717" s="19" t="s">
        <v>678</v>
      </c>
      <c r="C717" s="21">
        <v>0</v>
      </c>
      <c r="D717" s="38">
        <v>0</v>
      </c>
      <c r="E717" s="21">
        <v>0</v>
      </c>
      <c r="F717" s="21">
        <v>0</v>
      </c>
      <c r="G717" s="38">
        <v>0</v>
      </c>
      <c r="H717" s="21">
        <v>0</v>
      </c>
      <c r="I717" s="21">
        <v>0</v>
      </c>
      <c r="J717" s="38">
        <v>0</v>
      </c>
      <c r="K717" s="44"/>
      <c r="L717" s="21">
        <v>0</v>
      </c>
      <c r="M717" s="38">
        <v>0</v>
      </c>
      <c r="N717" s="21">
        <v>0</v>
      </c>
      <c r="O717" s="21">
        <v>0</v>
      </c>
      <c r="P717" s="38">
        <v>0</v>
      </c>
      <c r="Q717" s="21">
        <v>0</v>
      </c>
      <c r="R717" s="21">
        <v>0</v>
      </c>
      <c r="S717" s="38">
        <v>0</v>
      </c>
      <c r="T717" s="138">
        <v>2</v>
      </c>
    </row>
    <row r="718" spans="1:21" hidden="1" x14ac:dyDescent="0.3">
      <c r="B718" s="19" t="s">
        <v>594</v>
      </c>
      <c r="C718" s="21"/>
      <c r="D718" s="43"/>
      <c r="E718" s="21"/>
      <c r="F718" s="21"/>
      <c r="G718" s="43"/>
      <c r="H718" s="21"/>
      <c r="I718" s="21"/>
      <c r="J718" s="43"/>
      <c r="K718" s="44"/>
      <c r="L718" s="21"/>
      <c r="M718" s="43"/>
      <c r="N718" s="21"/>
      <c r="O718" s="21"/>
      <c r="P718" s="43"/>
      <c r="Q718" s="21"/>
      <c r="R718" s="21"/>
      <c r="S718" s="43"/>
      <c r="T718" s="138">
        <v>2</v>
      </c>
    </row>
    <row r="719" spans="1:21" hidden="1" x14ac:dyDescent="0.3">
      <c r="A719" s="19" t="s">
        <v>679</v>
      </c>
      <c r="B719" s="19" t="s">
        <v>2231</v>
      </c>
      <c r="C719" s="21">
        <v>0</v>
      </c>
      <c r="D719" s="38">
        <v>0</v>
      </c>
      <c r="E719" s="21">
        <v>0</v>
      </c>
      <c r="F719" s="21">
        <v>0</v>
      </c>
      <c r="G719" s="38">
        <v>0</v>
      </c>
      <c r="H719" s="21">
        <v>0</v>
      </c>
      <c r="I719" s="21">
        <v>0</v>
      </c>
      <c r="J719" s="38">
        <v>0</v>
      </c>
      <c r="K719" s="44"/>
      <c r="L719" s="21">
        <v>0</v>
      </c>
      <c r="M719" s="38">
        <v>0</v>
      </c>
      <c r="N719" s="21">
        <v>0</v>
      </c>
      <c r="O719" s="21">
        <v>0</v>
      </c>
      <c r="P719" s="38">
        <v>0</v>
      </c>
      <c r="Q719" s="21">
        <v>0</v>
      </c>
      <c r="R719" s="21">
        <v>0</v>
      </c>
      <c r="S719" s="38">
        <v>0</v>
      </c>
      <c r="T719" s="138">
        <v>2</v>
      </c>
    </row>
    <row r="720" spans="1:21" hidden="1" x14ac:dyDescent="0.3">
      <c r="A720" s="19" t="s">
        <v>680</v>
      </c>
      <c r="B720" s="19" t="s">
        <v>2232</v>
      </c>
      <c r="C720" s="41">
        <v>0</v>
      </c>
      <c r="D720" s="38">
        <v>0</v>
      </c>
      <c r="E720" s="41">
        <v>0</v>
      </c>
      <c r="F720" s="41">
        <v>0</v>
      </c>
      <c r="G720" s="38">
        <v>0</v>
      </c>
      <c r="H720" s="41">
        <v>0</v>
      </c>
      <c r="I720" s="41">
        <v>0</v>
      </c>
      <c r="J720" s="38">
        <v>0</v>
      </c>
      <c r="K720" s="44"/>
      <c r="L720" s="41">
        <v>0</v>
      </c>
      <c r="M720" s="38">
        <v>0</v>
      </c>
      <c r="N720" s="41">
        <v>0</v>
      </c>
      <c r="O720" s="41">
        <v>0</v>
      </c>
      <c r="P720" s="38">
        <v>0</v>
      </c>
      <c r="Q720" s="41">
        <v>0</v>
      </c>
      <c r="R720" s="41">
        <v>0</v>
      </c>
      <c r="S720" s="38">
        <v>0</v>
      </c>
      <c r="T720" s="138">
        <v>2</v>
      </c>
    </row>
    <row r="721" spans="1:20" hidden="1" x14ac:dyDescent="0.3">
      <c r="B721" s="19" t="s">
        <v>616</v>
      </c>
      <c r="C721" s="45">
        <v>0</v>
      </c>
      <c r="D721" s="38">
        <v>0</v>
      </c>
      <c r="E721" s="45">
        <v>0</v>
      </c>
      <c r="F721" s="45">
        <v>0</v>
      </c>
      <c r="G721" s="38">
        <v>0</v>
      </c>
      <c r="H721" s="45">
        <v>0</v>
      </c>
      <c r="I721" s="45">
        <v>0</v>
      </c>
      <c r="J721" s="38">
        <v>0</v>
      </c>
      <c r="K721" s="44"/>
      <c r="L721" s="45">
        <v>0</v>
      </c>
      <c r="M721" s="38">
        <v>0</v>
      </c>
      <c r="N721" s="45">
        <v>0</v>
      </c>
      <c r="O721" s="45">
        <v>0</v>
      </c>
      <c r="P721" s="38">
        <v>0</v>
      </c>
      <c r="Q721" s="45">
        <v>0</v>
      </c>
      <c r="R721" s="45">
        <v>0</v>
      </c>
      <c r="S721" s="38">
        <v>0</v>
      </c>
      <c r="T721" s="138">
        <v>2</v>
      </c>
    </row>
    <row r="722" spans="1:20" hidden="1" x14ac:dyDescent="0.3">
      <c r="B722" s="19" t="s">
        <v>681</v>
      </c>
      <c r="C722" s="45">
        <v>0</v>
      </c>
      <c r="D722" s="38">
        <v>0</v>
      </c>
      <c r="E722" s="45">
        <v>0</v>
      </c>
      <c r="F722" s="45">
        <v>0</v>
      </c>
      <c r="G722" s="38">
        <v>0</v>
      </c>
      <c r="H722" s="45">
        <v>0</v>
      </c>
      <c r="I722" s="45">
        <v>0</v>
      </c>
      <c r="J722" s="38">
        <v>0</v>
      </c>
      <c r="K722" s="44"/>
      <c r="L722" s="45">
        <v>0</v>
      </c>
      <c r="M722" s="38">
        <v>0</v>
      </c>
      <c r="N722" s="45">
        <v>0</v>
      </c>
      <c r="O722" s="45">
        <v>0</v>
      </c>
      <c r="P722" s="38">
        <v>0</v>
      </c>
      <c r="Q722" s="45">
        <v>0</v>
      </c>
      <c r="R722" s="45">
        <v>0</v>
      </c>
      <c r="S722" s="38">
        <v>0</v>
      </c>
      <c r="T722" s="138">
        <v>2</v>
      </c>
    </row>
    <row r="723" spans="1:20" hidden="1" x14ac:dyDescent="0.3">
      <c r="B723" s="19" t="s">
        <v>682</v>
      </c>
      <c r="C723" s="21">
        <v>0</v>
      </c>
      <c r="D723" s="38">
        <v>0</v>
      </c>
      <c r="E723" s="21">
        <v>0</v>
      </c>
      <c r="F723" s="21">
        <v>0</v>
      </c>
      <c r="G723" s="38">
        <v>0</v>
      </c>
      <c r="H723" s="21">
        <v>0</v>
      </c>
      <c r="I723" s="21">
        <v>0</v>
      </c>
      <c r="J723" s="38">
        <v>0</v>
      </c>
      <c r="K723" s="48"/>
      <c r="L723" s="21">
        <v>0</v>
      </c>
      <c r="M723" s="38">
        <v>0</v>
      </c>
      <c r="N723" s="21">
        <v>0</v>
      </c>
      <c r="O723" s="21">
        <v>0</v>
      </c>
      <c r="P723" s="38">
        <v>0</v>
      </c>
      <c r="Q723" s="21">
        <v>0</v>
      </c>
      <c r="R723" s="21">
        <v>0</v>
      </c>
      <c r="S723" s="38">
        <v>0</v>
      </c>
      <c r="T723" s="138">
        <v>2</v>
      </c>
    </row>
    <row r="724" spans="1:20" hidden="1" x14ac:dyDescent="0.3">
      <c r="C724" s="21"/>
      <c r="D724" s="38"/>
      <c r="E724" s="21"/>
      <c r="F724" s="21"/>
      <c r="G724" s="38"/>
      <c r="H724" s="21"/>
      <c r="I724" s="21"/>
      <c r="J724" s="38"/>
      <c r="K724" s="48"/>
      <c r="L724" s="21"/>
      <c r="M724" s="38"/>
      <c r="N724" s="21"/>
      <c r="O724" s="21"/>
      <c r="P724" s="38"/>
      <c r="Q724" s="21"/>
      <c r="R724" s="21"/>
      <c r="S724" s="38"/>
      <c r="T724" s="138">
        <v>2</v>
      </c>
    </row>
    <row r="725" spans="1:20" ht="17.25" hidden="1" x14ac:dyDescent="0.35">
      <c r="B725" s="30" t="s">
        <v>2233</v>
      </c>
      <c r="C725" s="21">
        <v>0</v>
      </c>
      <c r="D725" s="38">
        <v>0</v>
      </c>
      <c r="E725" s="21">
        <v>0</v>
      </c>
      <c r="F725" s="21">
        <v>0</v>
      </c>
      <c r="G725" s="38">
        <v>0</v>
      </c>
      <c r="H725" s="21">
        <v>0</v>
      </c>
      <c r="I725" s="21">
        <v>0</v>
      </c>
      <c r="J725" s="38">
        <v>0</v>
      </c>
      <c r="K725" s="44"/>
      <c r="L725" s="21">
        <v>0</v>
      </c>
      <c r="M725" s="38">
        <v>0</v>
      </c>
      <c r="N725" s="21">
        <v>0</v>
      </c>
      <c r="O725" s="21">
        <v>0</v>
      </c>
      <c r="P725" s="38">
        <v>0</v>
      </c>
      <c r="Q725" s="21">
        <v>0</v>
      </c>
      <c r="R725" s="21">
        <v>0</v>
      </c>
      <c r="S725" s="59">
        <v>0</v>
      </c>
      <c r="T725" s="138">
        <v>2</v>
      </c>
    </row>
    <row r="726" spans="1:20" hidden="1" x14ac:dyDescent="0.3">
      <c r="B726" s="19" t="s">
        <v>685</v>
      </c>
      <c r="C726" s="21"/>
      <c r="D726" s="56"/>
      <c r="E726" s="21"/>
      <c r="F726" s="21"/>
      <c r="G726" s="56"/>
      <c r="H726" s="21"/>
      <c r="I726" s="21"/>
      <c r="J726" s="56"/>
      <c r="K726" s="44"/>
      <c r="L726" s="21"/>
      <c r="M726" s="56"/>
      <c r="N726" s="21"/>
      <c r="O726" s="21"/>
      <c r="P726" s="56"/>
      <c r="Q726" s="21"/>
      <c r="R726" s="21"/>
      <c r="S726" s="56"/>
      <c r="T726" s="138">
        <v>2</v>
      </c>
    </row>
    <row r="727" spans="1:20" hidden="1" x14ac:dyDescent="0.3">
      <c r="A727" s="19" t="s">
        <v>686</v>
      </c>
      <c r="B727" s="19" t="s">
        <v>2234</v>
      </c>
      <c r="C727" s="21">
        <v>0</v>
      </c>
      <c r="D727" s="38">
        <v>0</v>
      </c>
      <c r="E727" s="21">
        <v>0</v>
      </c>
      <c r="F727" s="21">
        <v>0</v>
      </c>
      <c r="G727" s="38">
        <v>0</v>
      </c>
      <c r="H727" s="21">
        <v>0</v>
      </c>
      <c r="I727" s="21">
        <v>0</v>
      </c>
      <c r="J727" s="38">
        <v>0</v>
      </c>
      <c r="K727" s="44"/>
      <c r="L727" s="21">
        <v>0</v>
      </c>
      <c r="M727" s="38">
        <v>0</v>
      </c>
      <c r="N727" s="21">
        <v>0</v>
      </c>
      <c r="O727" s="21">
        <v>0</v>
      </c>
      <c r="P727" s="38">
        <v>0</v>
      </c>
      <c r="Q727" s="21">
        <v>0</v>
      </c>
      <c r="R727" s="21">
        <v>0</v>
      </c>
      <c r="S727" s="38">
        <v>0</v>
      </c>
      <c r="T727" s="138">
        <v>2</v>
      </c>
    </row>
    <row r="728" spans="1:20" hidden="1" x14ac:dyDescent="0.3">
      <c r="A728" s="19" t="s">
        <v>687</v>
      </c>
      <c r="B728" s="19" t="s">
        <v>2235</v>
      </c>
      <c r="C728" s="21">
        <v>0</v>
      </c>
      <c r="D728" s="38">
        <v>0</v>
      </c>
      <c r="E728" s="21">
        <v>0</v>
      </c>
      <c r="F728" s="21">
        <v>0</v>
      </c>
      <c r="G728" s="38">
        <v>0</v>
      </c>
      <c r="H728" s="21">
        <v>0</v>
      </c>
      <c r="I728" s="21">
        <v>0</v>
      </c>
      <c r="J728" s="38">
        <v>0</v>
      </c>
      <c r="K728" s="44"/>
      <c r="L728" s="21">
        <v>0</v>
      </c>
      <c r="M728" s="38">
        <v>0</v>
      </c>
      <c r="N728" s="21">
        <v>0</v>
      </c>
      <c r="O728" s="21">
        <v>0</v>
      </c>
      <c r="P728" s="38">
        <v>0</v>
      </c>
      <c r="Q728" s="21">
        <v>0</v>
      </c>
      <c r="R728" s="21">
        <v>0</v>
      </c>
      <c r="S728" s="38">
        <v>0</v>
      </c>
      <c r="T728" s="138">
        <v>2</v>
      </c>
    </row>
    <row r="729" spans="1:20" hidden="1" x14ac:dyDescent="0.3">
      <c r="A729" s="19" t="s">
        <v>688</v>
      </c>
      <c r="B729" s="19" t="s">
        <v>2236</v>
      </c>
      <c r="C729" s="21">
        <v>0</v>
      </c>
      <c r="D729" s="38">
        <v>0</v>
      </c>
      <c r="E729" s="21">
        <v>0</v>
      </c>
      <c r="F729" s="21">
        <v>0</v>
      </c>
      <c r="G729" s="38">
        <v>0</v>
      </c>
      <c r="H729" s="21">
        <v>0</v>
      </c>
      <c r="I729" s="21">
        <v>0</v>
      </c>
      <c r="J729" s="38">
        <v>0</v>
      </c>
      <c r="K729" s="44"/>
      <c r="L729" s="21">
        <v>0</v>
      </c>
      <c r="M729" s="38">
        <v>0</v>
      </c>
      <c r="N729" s="21">
        <v>0</v>
      </c>
      <c r="O729" s="21">
        <v>0</v>
      </c>
      <c r="P729" s="38">
        <v>0</v>
      </c>
      <c r="Q729" s="21">
        <v>0</v>
      </c>
      <c r="R729" s="21">
        <v>0</v>
      </c>
      <c r="S729" s="38">
        <v>0</v>
      </c>
      <c r="T729" s="138">
        <v>2</v>
      </c>
    </row>
    <row r="730" spans="1:20" hidden="1" x14ac:dyDescent="0.3">
      <c r="A730" s="19" t="s">
        <v>689</v>
      </c>
      <c r="B730" s="19" t="s">
        <v>2237</v>
      </c>
      <c r="C730" s="41">
        <v>0</v>
      </c>
      <c r="D730" s="38">
        <v>0</v>
      </c>
      <c r="E730" s="41">
        <v>0</v>
      </c>
      <c r="F730" s="41">
        <v>0</v>
      </c>
      <c r="G730" s="38">
        <v>0</v>
      </c>
      <c r="H730" s="41">
        <v>0</v>
      </c>
      <c r="I730" s="41">
        <v>0</v>
      </c>
      <c r="J730" s="38">
        <v>0</v>
      </c>
      <c r="K730" s="44"/>
      <c r="L730" s="41">
        <v>0</v>
      </c>
      <c r="M730" s="38">
        <v>0</v>
      </c>
      <c r="N730" s="41">
        <v>0</v>
      </c>
      <c r="O730" s="41">
        <v>0</v>
      </c>
      <c r="P730" s="38">
        <v>0</v>
      </c>
      <c r="Q730" s="41">
        <v>0</v>
      </c>
      <c r="R730" s="41">
        <v>0</v>
      </c>
      <c r="S730" s="38">
        <v>0</v>
      </c>
      <c r="T730" s="138">
        <v>2</v>
      </c>
    </row>
    <row r="731" spans="1:20" hidden="1" x14ac:dyDescent="0.3">
      <c r="B731" s="19" t="s">
        <v>652</v>
      </c>
      <c r="C731" s="41">
        <v>0</v>
      </c>
      <c r="D731" s="38">
        <v>0</v>
      </c>
      <c r="E731" s="41">
        <v>0</v>
      </c>
      <c r="F731" s="41">
        <v>0</v>
      </c>
      <c r="G731" s="38">
        <v>0</v>
      </c>
      <c r="H731" s="41">
        <v>0</v>
      </c>
      <c r="I731" s="41">
        <v>0</v>
      </c>
      <c r="J731" s="38">
        <v>0</v>
      </c>
      <c r="K731" s="44"/>
      <c r="L731" s="41">
        <v>0</v>
      </c>
      <c r="M731" s="38">
        <v>0</v>
      </c>
      <c r="N731" s="41">
        <v>0</v>
      </c>
      <c r="O731" s="41">
        <v>0</v>
      </c>
      <c r="P731" s="38">
        <v>0</v>
      </c>
      <c r="Q731" s="41">
        <v>0</v>
      </c>
      <c r="R731" s="41">
        <v>0</v>
      </c>
      <c r="S731" s="38">
        <v>0</v>
      </c>
      <c r="T731" s="138">
        <v>2</v>
      </c>
    </row>
    <row r="732" spans="1:20" hidden="1" x14ac:dyDescent="0.3">
      <c r="C732" s="21"/>
      <c r="D732" s="56"/>
      <c r="E732" s="21"/>
      <c r="F732" s="21"/>
      <c r="G732" s="56"/>
      <c r="H732" s="21"/>
      <c r="I732" s="21"/>
      <c r="J732" s="56"/>
      <c r="K732" s="44"/>
      <c r="L732" s="21"/>
      <c r="M732" s="56"/>
      <c r="N732" s="21"/>
      <c r="O732" s="21"/>
      <c r="P732" s="56"/>
      <c r="Q732" s="21"/>
      <c r="R732" s="21"/>
      <c r="S732" s="56"/>
      <c r="T732" s="138">
        <v>2</v>
      </c>
    </row>
    <row r="733" spans="1:20" hidden="1" x14ac:dyDescent="0.3">
      <c r="B733" s="19" t="s">
        <v>592</v>
      </c>
      <c r="C733" s="21"/>
      <c r="D733" s="56"/>
      <c r="E733" s="21"/>
      <c r="F733" s="21"/>
      <c r="G733" s="56"/>
      <c r="H733" s="21"/>
      <c r="I733" s="21"/>
      <c r="J733" s="56"/>
      <c r="K733" s="44"/>
      <c r="L733" s="21"/>
      <c r="M733" s="56"/>
      <c r="N733" s="21"/>
      <c r="O733" s="21"/>
      <c r="P733" s="56"/>
      <c r="Q733" s="21"/>
      <c r="R733" s="21"/>
      <c r="S733" s="56"/>
      <c r="T733" s="138">
        <v>2</v>
      </c>
    </row>
    <row r="734" spans="1:20" hidden="1" x14ac:dyDescent="0.3">
      <c r="B734" s="19" t="s">
        <v>683</v>
      </c>
      <c r="C734" s="21">
        <v>0</v>
      </c>
      <c r="D734" s="38">
        <v>0</v>
      </c>
      <c r="E734" s="21">
        <v>0</v>
      </c>
      <c r="F734" s="21">
        <v>0</v>
      </c>
      <c r="G734" s="38">
        <v>0</v>
      </c>
      <c r="H734" s="21">
        <v>0</v>
      </c>
      <c r="I734" s="21">
        <v>0</v>
      </c>
      <c r="J734" s="38">
        <v>0</v>
      </c>
      <c r="K734" s="44"/>
      <c r="L734" s="21">
        <v>0</v>
      </c>
      <c r="M734" s="38">
        <v>0</v>
      </c>
      <c r="N734" s="21">
        <v>0</v>
      </c>
      <c r="O734" s="21">
        <v>0</v>
      </c>
      <c r="P734" s="38">
        <v>0</v>
      </c>
      <c r="Q734" s="21">
        <v>0</v>
      </c>
      <c r="R734" s="21">
        <v>0</v>
      </c>
      <c r="S734" s="38">
        <v>0</v>
      </c>
      <c r="T734" s="138">
        <v>2</v>
      </c>
    </row>
    <row r="735" spans="1:20" hidden="1" x14ac:dyDescent="0.3">
      <c r="B735" s="19" t="s">
        <v>684</v>
      </c>
      <c r="C735" s="41">
        <v>0</v>
      </c>
      <c r="D735" s="38">
        <v>0</v>
      </c>
      <c r="E735" s="41">
        <v>0</v>
      </c>
      <c r="F735" s="41">
        <v>0</v>
      </c>
      <c r="G735" s="38">
        <v>0</v>
      </c>
      <c r="H735" s="41">
        <v>0</v>
      </c>
      <c r="I735" s="41">
        <v>0</v>
      </c>
      <c r="J735" s="38">
        <v>0</v>
      </c>
      <c r="K735" s="44"/>
      <c r="L735" s="41">
        <v>0</v>
      </c>
      <c r="M735" s="38">
        <v>0</v>
      </c>
      <c r="N735" s="41">
        <v>0</v>
      </c>
      <c r="O735" s="41">
        <v>0</v>
      </c>
      <c r="P735" s="38">
        <v>0</v>
      </c>
      <c r="Q735" s="41">
        <v>0</v>
      </c>
      <c r="R735" s="41">
        <v>0</v>
      </c>
      <c r="S735" s="38">
        <v>0</v>
      </c>
      <c r="T735" s="138">
        <v>2</v>
      </c>
    </row>
    <row r="736" spans="1:20" hidden="1" x14ac:dyDescent="0.3">
      <c r="B736" s="19" t="s">
        <v>457</v>
      </c>
      <c r="C736" s="21">
        <v>0</v>
      </c>
      <c r="D736" s="38">
        <v>0</v>
      </c>
      <c r="E736" s="21">
        <v>0</v>
      </c>
      <c r="F736" s="21">
        <v>0</v>
      </c>
      <c r="G736" s="38">
        <v>0</v>
      </c>
      <c r="H736" s="21">
        <v>0</v>
      </c>
      <c r="I736" s="21">
        <v>0</v>
      </c>
      <c r="J736" s="38">
        <v>0</v>
      </c>
      <c r="K736" s="44"/>
      <c r="L736" s="21">
        <v>0</v>
      </c>
      <c r="M736" s="38">
        <v>0</v>
      </c>
      <c r="N736" s="21">
        <v>0</v>
      </c>
      <c r="O736" s="21">
        <v>0</v>
      </c>
      <c r="P736" s="38">
        <v>0</v>
      </c>
      <c r="Q736" s="21">
        <v>0</v>
      </c>
      <c r="R736" s="21">
        <v>0</v>
      </c>
      <c r="S736" s="38">
        <v>0</v>
      </c>
      <c r="T736" s="138">
        <v>2</v>
      </c>
    </row>
    <row r="737" spans="1:20" hidden="1" x14ac:dyDescent="0.3">
      <c r="B737" s="19" t="s">
        <v>278</v>
      </c>
      <c r="C737" s="21"/>
      <c r="D737" s="38"/>
      <c r="E737" s="21"/>
      <c r="F737" s="21"/>
      <c r="G737" s="38"/>
      <c r="H737" s="21"/>
      <c r="I737" s="21"/>
      <c r="J737" s="38"/>
      <c r="K737" s="44"/>
      <c r="L737" s="21"/>
      <c r="M737" s="38"/>
      <c r="N737" s="21"/>
      <c r="O737" s="21"/>
      <c r="P737" s="38"/>
      <c r="Q737" s="21"/>
      <c r="R737" s="21"/>
      <c r="S737" s="38"/>
      <c r="T737" s="138">
        <v>2</v>
      </c>
    </row>
    <row r="738" spans="1:20" hidden="1" x14ac:dyDescent="0.3">
      <c r="A738" s="19" t="s">
        <v>1246</v>
      </c>
      <c r="B738" s="19" t="s">
        <v>2238</v>
      </c>
      <c r="C738" s="21">
        <v>0</v>
      </c>
      <c r="D738" s="38">
        <v>0</v>
      </c>
      <c r="E738" s="21">
        <v>0</v>
      </c>
      <c r="F738" s="21">
        <v>0</v>
      </c>
      <c r="G738" s="38">
        <v>0</v>
      </c>
      <c r="H738" s="21">
        <v>0</v>
      </c>
      <c r="I738" s="21">
        <v>0</v>
      </c>
      <c r="J738" s="38">
        <v>0</v>
      </c>
      <c r="K738" s="44"/>
      <c r="L738" s="21">
        <v>0</v>
      </c>
      <c r="M738" s="38">
        <v>0</v>
      </c>
      <c r="N738" s="21">
        <v>0</v>
      </c>
      <c r="O738" s="21">
        <v>0</v>
      </c>
      <c r="P738" s="38">
        <v>0</v>
      </c>
      <c r="Q738" s="21">
        <v>0</v>
      </c>
      <c r="R738" s="21">
        <v>0</v>
      </c>
      <c r="S738" s="38">
        <v>0</v>
      </c>
      <c r="T738" s="138">
        <v>2</v>
      </c>
    </row>
    <row r="739" spans="1:20" hidden="1" x14ac:dyDescent="0.3">
      <c r="A739" s="19" t="s">
        <v>1247</v>
      </c>
      <c r="B739" s="19" t="s">
        <v>2239</v>
      </c>
      <c r="C739" s="21">
        <v>0</v>
      </c>
      <c r="D739" s="38">
        <v>0</v>
      </c>
      <c r="E739" s="21">
        <v>0</v>
      </c>
      <c r="F739" s="21">
        <v>0</v>
      </c>
      <c r="G739" s="38">
        <v>0</v>
      </c>
      <c r="H739" s="21">
        <v>0</v>
      </c>
      <c r="I739" s="21">
        <v>0</v>
      </c>
      <c r="J739" s="38">
        <v>0</v>
      </c>
      <c r="K739" s="44"/>
      <c r="L739" s="21">
        <v>0</v>
      </c>
      <c r="M739" s="38">
        <v>0</v>
      </c>
      <c r="N739" s="21">
        <v>0</v>
      </c>
      <c r="O739" s="21">
        <v>0</v>
      </c>
      <c r="P739" s="38">
        <v>0</v>
      </c>
      <c r="Q739" s="21">
        <v>0</v>
      </c>
      <c r="R739" s="21">
        <v>0</v>
      </c>
      <c r="S739" s="38">
        <v>0</v>
      </c>
      <c r="T739" s="138">
        <v>2</v>
      </c>
    </row>
    <row r="740" spans="1:20" hidden="1" x14ac:dyDescent="0.3">
      <c r="A740" s="19" t="s">
        <v>1248</v>
      </c>
      <c r="B740" s="19" t="s">
        <v>2240</v>
      </c>
      <c r="C740" s="21">
        <v>0</v>
      </c>
      <c r="D740" s="38">
        <v>0</v>
      </c>
      <c r="E740" s="21">
        <v>0</v>
      </c>
      <c r="F740" s="21">
        <v>0</v>
      </c>
      <c r="G740" s="38">
        <v>0</v>
      </c>
      <c r="H740" s="21">
        <v>0</v>
      </c>
      <c r="I740" s="21">
        <v>0</v>
      </c>
      <c r="J740" s="38">
        <v>0</v>
      </c>
      <c r="K740" s="44"/>
      <c r="L740" s="21">
        <v>0</v>
      </c>
      <c r="M740" s="38">
        <v>0</v>
      </c>
      <c r="N740" s="21">
        <v>0</v>
      </c>
      <c r="O740" s="21">
        <v>0</v>
      </c>
      <c r="P740" s="38">
        <v>0</v>
      </c>
      <c r="Q740" s="21">
        <v>0</v>
      </c>
      <c r="R740" s="21">
        <v>0</v>
      </c>
      <c r="S740" s="38">
        <v>0</v>
      </c>
      <c r="T740" s="138">
        <v>2</v>
      </c>
    </row>
    <row r="741" spans="1:20" hidden="1" x14ac:dyDescent="0.3">
      <c r="A741" s="19" t="s">
        <v>690</v>
      </c>
      <c r="B741" s="19" t="s">
        <v>2241</v>
      </c>
      <c r="C741" s="21">
        <v>0</v>
      </c>
      <c r="D741" s="38">
        <v>0</v>
      </c>
      <c r="E741" s="21">
        <v>0</v>
      </c>
      <c r="F741" s="21">
        <v>0</v>
      </c>
      <c r="G741" s="38">
        <v>0</v>
      </c>
      <c r="H741" s="21">
        <v>0</v>
      </c>
      <c r="I741" s="21">
        <v>0</v>
      </c>
      <c r="J741" s="38">
        <v>0</v>
      </c>
      <c r="K741" s="44"/>
      <c r="L741" s="21">
        <v>0</v>
      </c>
      <c r="M741" s="38">
        <v>0</v>
      </c>
      <c r="N741" s="21">
        <v>0</v>
      </c>
      <c r="O741" s="21">
        <v>0</v>
      </c>
      <c r="P741" s="38">
        <v>0</v>
      </c>
      <c r="Q741" s="21">
        <v>0</v>
      </c>
      <c r="R741" s="21">
        <v>0</v>
      </c>
      <c r="S741" s="38">
        <v>0</v>
      </c>
      <c r="T741" s="138">
        <v>2</v>
      </c>
    </row>
    <row r="742" spans="1:20" hidden="1" x14ac:dyDescent="0.3">
      <c r="A742" s="19" t="s">
        <v>1249</v>
      </c>
      <c r="B742" s="19" t="s">
        <v>2242</v>
      </c>
      <c r="C742" s="21">
        <v>0</v>
      </c>
      <c r="D742" s="38">
        <v>0</v>
      </c>
      <c r="E742" s="21">
        <v>0</v>
      </c>
      <c r="F742" s="21">
        <v>0</v>
      </c>
      <c r="G742" s="38">
        <v>0</v>
      </c>
      <c r="H742" s="21">
        <v>0</v>
      </c>
      <c r="I742" s="21">
        <v>0</v>
      </c>
      <c r="J742" s="38">
        <v>0</v>
      </c>
      <c r="K742" s="44"/>
      <c r="L742" s="21">
        <v>0</v>
      </c>
      <c r="M742" s="38">
        <v>0</v>
      </c>
      <c r="N742" s="21">
        <v>0</v>
      </c>
      <c r="O742" s="21">
        <v>0</v>
      </c>
      <c r="P742" s="38">
        <v>0</v>
      </c>
      <c r="Q742" s="21">
        <v>0</v>
      </c>
      <c r="R742" s="21">
        <v>0</v>
      </c>
      <c r="S742" s="38">
        <v>0</v>
      </c>
      <c r="T742" s="138">
        <v>2</v>
      </c>
    </row>
    <row r="743" spans="1:20" hidden="1" x14ac:dyDescent="0.3">
      <c r="A743" s="19" t="s">
        <v>1250</v>
      </c>
      <c r="B743" s="19" t="s">
        <v>2243</v>
      </c>
      <c r="C743" s="21">
        <v>0</v>
      </c>
      <c r="D743" s="38">
        <v>0</v>
      </c>
      <c r="E743" s="21">
        <v>0</v>
      </c>
      <c r="F743" s="21">
        <v>0</v>
      </c>
      <c r="G743" s="38">
        <v>0</v>
      </c>
      <c r="H743" s="21">
        <v>0</v>
      </c>
      <c r="I743" s="21">
        <v>0</v>
      </c>
      <c r="J743" s="38">
        <v>0</v>
      </c>
      <c r="K743" s="44"/>
      <c r="L743" s="21">
        <v>0</v>
      </c>
      <c r="M743" s="38">
        <v>0</v>
      </c>
      <c r="N743" s="21">
        <v>0</v>
      </c>
      <c r="O743" s="21">
        <v>0</v>
      </c>
      <c r="P743" s="38">
        <v>0</v>
      </c>
      <c r="Q743" s="21">
        <v>0</v>
      </c>
      <c r="R743" s="21">
        <v>0</v>
      </c>
      <c r="S743" s="38">
        <v>0</v>
      </c>
      <c r="T743" s="138">
        <v>2</v>
      </c>
    </row>
    <row r="744" spans="1:20" hidden="1" x14ac:dyDescent="0.3">
      <c r="A744" s="19" t="s">
        <v>691</v>
      </c>
      <c r="B744" s="19" t="s">
        <v>2244</v>
      </c>
      <c r="C744" s="21">
        <v>0</v>
      </c>
      <c r="D744" s="38">
        <v>0</v>
      </c>
      <c r="E744" s="21">
        <v>0</v>
      </c>
      <c r="F744" s="21">
        <v>0</v>
      </c>
      <c r="G744" s="38">
        <v>0</v>
      </c>
      <c r="H744" s="21">
        <v>0</v>
      </c>
      <c r="I744" s="21">
        <v>0</v>
      </c>
      <c r="J744" s="38">
        <v>0</v>
      </c>
      <c r="K744" s="44"/>
      <c r="L744" s="21">
        <v>0</v>
      </c>
      <c r="M744" s="38">
        <v>0</v>
      </c>
      <c r="N744" s="21">
        <v>0</v>
      </c>
      <c r="O744" s="21">
        <v>0</v>
      </c>
      <c r="P744" s="38">
        <v>0</v>
      </c>
      <c r="Q744" s="21">
        <v>0</v>
      </c>
      <c r="R744" s="21">
        <v>0</v>
      </c>
      <c r="S744" s="38">
        <v>0</v>
      </c>
      <c r="T744" s="138">
        <v>2</v>
      </c>
    </row>
    <row r="745" spans="1:20" hidden="1" x14ac:dyDescent="0.3">
      <c r="A745" s="19" t="s">
        <v>1251</v>
      </c>
      <c r="B745" s="19" t="s">
        <v>2245</v>
      </c>
      <c r="C745" s="21">
        <v>0</v>
      </c>
      <c r="D745" s="38">
        <v>0</v>
      </c>
      <c r="E745" s="21">
        <v>0</v>
      </c>
      <c r="F745" s="21">
        <v>0</v>
      </c>
      <c r="G745" s="38">
        <v>0</v>
      </c>
      <c r="H745" s="21">
        <v>0</v>
      </c>
      <c r="I745" s="21">
        <v>0</v>
      </c>
      <c r="J745" s="38">
        <v>0</v>
      </c>
      <c r="K745" s="44"/>
      <c r="L745" s="21">
        <v>0</v>
      </c>
      <c r="M745" s="38">
        <v>0</v>
      </c>
      <c r="N745" s="21">
        <v>0</v>
      </c>
      <c r="O745" s="21">
        <v>0</v>
      </c>
      <c r="P745" s="38">
        <v>0</v>
      </c>
      <c r="Q745" s="21">
        <v>0</v>
      </c>
      <c r="R745" s="21">
        <v>0</v>
      </c>
      <c r="S745" s="38">
        <v>0</v>
      </c>
      <c r="T745" s="138">
        <v>2</v>
      </c>
    </row>
    <row r="746" spans="1:20" hidden="1" x14ac:dyDescent="0.3">
      <c r="A746" s="19" t="s">
        <v>692</v>
      </c>
      <c r="B746" s="19" t="s">
        <v>2246</v>
      </c>
      <c r="C746" s="21">
        <v>0</v>
      </c>
      <c r="D746" s="38">
        <v>0</v>
      </c>
      <c r="E746" s="21">
        <v>0</v>
      </c>
      <c r="F746" s="21">
        <v>0</v>
      </c>
      <c r="G746" s="38">
        <v>0</v>
      </c>
      <c r="H746" s="21">
        <v>0</v>
      </c>
      <c r="I746" s="21">
        <v>0</v>
      </c>
      <c r="J746" s="38">
        <v>0</v>
      </c>
      <c r="K746" s="44"/>
      <c r="L746" s="21">
        <v>0</v>
      </c>
      <c r="M746" s="38">
        <v>0</v>
      </c>
      <c r="N746" s="21">
        <v>0</v>
      </c>
      <c r="O746" s="21">
        <v>0</v>
      </c>
      <c r="P746" s="38">
        <v>0</v>
      </c>
      <c r="Q746" s="21">
        <v>0</v>
      </c>
      <c r="R746" s="21">
        <v>0</v>
      </c>
      <c r="S746" s="38">
        <v>0</v>
      </c>
      <c r="T746" s="138">
        <v>2</v>
      </c>
    </row>
    <row r="747" spans="1:20" hidden="1" x14ac:dyDescent="0.3">
      <c r="A747" s="19" t="s">
        <v>693</v>
      </c>
      <c r="B747" s="19" t="s">
        <v>2247</v>
      </c>
      <c r="C747" s="21">
        <v>0</v>
      </c>
      <c r="D747" s="38">
        <v>0</v>
      </c>
      <c r="E747" s="21">
        <v>0</v>
      </c>
      <c r="F747" s="21">
        <v>0</v>
      </c>
      <c r="G747" s="38">
        <v>0</v>
      </c>
      <c r="H747" s="21">
        <v>0</v>
      </c>
      <c r="I747" s="21">
        <v>0</v>
      </c>
      <c r="J747" s="38">
        <v>0</v>
      </c>
      <c r="K747" s="44"/>
      <c r="L747" s="21">
        <v>0</v>
      </c>
      <c r="M747" s="38">
        <v>0</v>
      </c>
      <c r="N747" s="21">
        <v>0</v>
      </c>
      <c r="O747" s="21">
        <v>0</v>
      </c>
      <c r="P747" s="38">
        <v>0</v>
      </c>
      <c r="Q747" s="21">
        <v>0</v>
      </c>
      <c r="R747" s="21">
        <v>0</v>
      </c>
      <c r="S747" s="38">
        <v>0</v>
      </c>
      <c r="T747" s="138">
        <v>2</v>
      </c>
    </row>
    <row r="748" spans="1:20" hidden="1" x14ac:dyDescent="0.3">
      <c r="A748" s="19" t="s">
        <v>694</v>
      </c>
      <c r="B748" s="19" t="s">
        <v>2248</v>
      </c>
      <c r="C748" s="21">
        <v>0</v>
      </c>
      <c r="D748" s="38">
        <v>0</v>
      </c>
      <c r="E748" s="21">
        <v>0</v>
      </c>
      <c r="F748" s="21">
        <v>0</v>
      </c>
      <c r="G748" s="38">
        <v>0</v>
      </c>
      <c r="H748" s="21">
        <v>0</v>
      </c>
      <c r="I748" s="21">
        <v>0</v>
      </c>
      <c r="J748" s="38">
        <v>0</v>
      </c>
      <c r="K748" s="44"/>
      <c r="L748" s="21">
        <v>0</v>
      </c>
      <c r="M748" s="38">
        <v>0</v>
      </c>
      <c r="N748" s="21">
        <v>0</v>
      </c>
      <c r="O748" s="21">
        <v>0</v>
      </c>
      <c r="P748" s="38">
        <v>0</v>
      </c>
      <c r="Q748" s="21">
        <v>0</v>
      </c>
      <c r="R748" s="21">
        <v>0</v>
      </c>
      <c r="S748" s="38">
        <v>0</v>
      </c>
      <c r="T748" s="138">
        <v>2</v>
      </c>
    </row>
    <row r="749" spans="1:20" hidden="1" x14ac:dyDescent="0.3">
      <c r="A749" s="19" t="s">
        <v>1252</v>
      </c>
      <c r="B749" s="19" t="s">
        <v>2249</v>
      </c>
      <c r="C749" s="21">
        <v>0</v>
      </c>
      <c r="D749" s="38">
        <v>0</v>
      </c>
      <c r="E749" s="21">
        <v>0</v>
      </c>
      <c r="F749" s="21">
        <v>0</v>
      </c>
      <c r="G749" s="38">
        <v>0</v>
      </c>
      <c r="H749" s="21">
        <v>0</v>
      </c>
      <c r="I749" s="21">
        <v>0</v>
      </c>
      <c r="J749" s="38">
        <v>0</v>
      </c>
      <c r="K749" s="44"/>
      <c r="L749" s="21">
        <v>0</v>
      </c>
      <c r="M749" s="38">
        <v>0</v>
      </c>
      <c r="N749" s="21">
        <v>0</v>
      </c>
      <c r="O749" s="21">
        <v>0</v>
      </c>
      <c r="P749" s="38">
        <v>0</v>
      </c>
      <c r="Q749" s="21">
        <v>0</v>
      </c>
      <c r="R749" s="21">
        <v>0</v>
      </c>
      <c r="S749" s="38">
        <v>0</v>
      </c>
      <c r="T749" s="138">
        <v>2</v>
      </c>
    </row>
    <row r="750" spans="1:20" hidden="1" x14ac:dyDescent="0.3">
      <c r="A750" s="19" t="s">
        <v>1253</v>
      </c>
      <c r="B750" s="19" t="s">
        <v>2250</v>
      </c>
      <c r="C750" s="21">
        <v>0</v>
      </c>
      <c r="D750" s="38">
        <v>0</v>
      </c>
      <c r="E750" s="21">
        <v>0</v>
      </c>
      <c r="F750" s="21">
        <v>0</v>
      </c>
      <c r="G750" s="38">
        <v>0</v>
      </c>
      <c r="H750" s="21">
        <v>0</v>
      </c>
      <c r="I750" s="21">
        <v>0</v>
      </c>
      <c r="J750" s="38">
        <v>0</v>
      </c>
      <c r="K750" s="44"/>
      <c r="L750" s="21">
        <v>0</v>
      </c>
      <c r="M750" s="38">
        <v>0</v>
      </c>
      <c r="N750" s="21">
        <v>0</v>
      </c>
      <c r="O750" s="21">
        <v>0</v>
      </c>
      <c r="P750" s="38">
        <v>0</v>
      </c>
      <c r="Q750" s="21">
        <v>0</v>
      </c>
      <c r="R750" s="21">
        <v>0</v>
      </c>
      <c r="S750" s="38">
        <v>0</v>
      </c>
      <c r="T750" s="138">
        <v>2</v>
      </c>
    </row>
    <row r="751" spans="1:20" hidden="1" x14ac:dyDescent="0.3">
      <c r="A751" s="19" t="s">
        <v>1624</v>
      </c>
      <c r="B751" s="19" t="s">
        <v>2251</v>
      </c>
      <c r="C751" s="21">
        <v>0</v>
      </c>
      <c r="D751" s="38">
        <v>0</v>
      </c>
      <c r="E751" s="21">
        <v>0</v>
      </c>
      <c r="F751" s="21">
        <v>0</v>
      </c>
      <c r="G751" s="38">
        <v>0</v>
      </c>
      <c r="H751" s="21">
        <v>0</v>
      </c>
      <c r="I751" s="21">
        <v>0</v>
      </c>
      <c r="J751" s="38">
        <v>0</v>
      </c>
      <c r="K751" s="44"/>
      <c r="L751" s="21">
        <v>0</v>
      </c>
      <c r="M751" s="38">
        <v>0</v>
      </c>
      <c r="N751" s="21">
        <v>0</v>
      </c>
      <c r="O751" s="21">
        <v>0</v>
      </c>
      <c r="P751" s="38">
        <v>0</v>
      </c>
      <c r="Q751" s="21">
        <v>0</v>
      </c>
      <c r="R751" s="21">
        <v>0</v>
      </c>
      <c r="S751" s="38">
        <v>0</v>
      </c>
      <c r="T751" s="138">
        <v>2</v>
      </c>
    </row>
    <row r="752" spans="1:20" hidden="1" x14ac:dyDescent="0.3">
      <c r="A752" s="19" t="s">
        <v>695</v>
      </c>
      <c r="B752" s="19" t="s">
        <v>2252</v>
      </c>
      <c r="C752" s="21">
        <v>0</v>
      </c>
      <c r="D752" s="38">
        <v>0</v>
      </c>
      <c r="E752" s="21">
        <v>0</v>
      </c>
      <c r="F752" s="21">
        <v>0</v>
      </c>
      <c r="G752" s="38">
        <v>0</v>
      </c>
      <c r="H752" s="21">
        <v>0</v>
      </c>
      <c r="I752" s="21">
        <v>0</v>
      </c>
      <c r="J752" s="38">
        <v>0</v>
      </c>
      <c r="K752" s="44"/>
      <c r="L752" s="21">
        <v>0</v>
      </c>
      <c r="M752" s="38">
        <v>0</v>
      </c>
      <c r="N752" s="21">
        <v>0</v>
      </c>
      <c r="O752" s="21">
        <v>0</v>
      </c>
      <c r="P752" s="38">
        <v>0</v>
      </c>
      <c r="Q752" s="21">
        <v>0</v>
      </c>
      <c r="R752" s="21">
        <v>0</v>
      </c>
      <c r="S752" s="38">
        <v>0</v>
      </c>
      <c r="T752" s="138">
        <v>2</v>
      </c>
    </row>
    <row r="753" spans="1:21" hidden="1" x14ac:dyDescent="0.3">
      <c r="A753" s="19" t="s">
        <v>696</v>
      </c>
      <c r="B753" s="19" t="s">
        <v>2253</v>
      </c>
      <c r="C753" s="21">
        <v>0</v>
      </c>
      <c r="D753" s="38">
        <v>0</v>
      </c>
      <c r="E753" s="21">
        <v>0</v>
      </c>
      <c r="F753" s="21">
        <v>0</v>
      </c>
      <c r="G753" s="38">
        <v>0</v>
      </c>
      <c r="H753" s="21">
        <v>0</v>
      </c>
      <c r="I753" s="21">
        <v>0</v>
      </c>
      <c r="J753" s="38">
        <v>0</v>
      </c>
      <c r="K753" s="44"/>
      <c r="L753" s="21">
        <v>0</v>
      </c>
      <c r="M753" s="38">
        <v>0</v>
      </c>
      <c r="N753" s="21">
        <v>0</v>
      </c>
      <c r="O753" s="21">
        <v>0</v>
      </c>
      <c r="P753" s="38">
        <v>0</v>
      </c>
      <c r="Q753" s="21">
        <v>0</v>
      </c>
      <c r="R753" s="21">
        <v>0</v>
      </c>
      <c r="S753" s="38">
        <v>0</v>
      </c>
      <c r="T753" s="138">
        <v>2</v>
      </c>
    </row>
    <row r="754" spans="1:21" hidden="1" x14ac:dyDescent="0.3">
      <c r="A754" s="19" t="s">
        <v>697</v>
      </c>
      <c r="B754" s="19" t="s">
        <v>2254</v>
      </c>
      <c r="C754" s="21">
        <v>0</v>
      </c>
      <c r="D754" s="38">
        <v>0</v>
      </c>
      <c r="E754" s="21">
        <v>0</v>
      </c>
      <c r="F754" s="21">
        <v>0</v>
      </c>
      <c r="G754" s="38">
        <v>0</v>
      </c>
      <c r="H754" s="21">
        <v>0</v>
      </c>
      <c r="I754" s="21">
        <v>0</v>
      </c>
      <c r="J754" s="38">
        <v>0</v>
      </c>
      <c r="K754" s="44"/>
      <c r="L754" s="21">
        <v>0</v>
      </c>
      <c r="M754" s="38">
        <v>0</v>
      </c>
      <c r="N754" s="21">
        <v>0</v>
      </c>
      <c r="O754" s="21">
        <v>0</v>
      </c>
      <c r="P754" s="38">
        <v>0</v>
      </c>
      <c r="Q754" s="21">
        <v>0</v>
      </c>
      <c r="R754" s="21">
        <v>0</v>
      </c>
      <c r="S754" s="38">
        <v>0</v>
      </c>
      <c r="T754" s="138">
        <v>2</v>
      </c>
    </row>
    <row r="755" spans="1:21" hidden="1" x14ac:dyDescent="0.3">
      <c r="A755" s="19" t="s">
        <v>1254</v>
      </c>
      <c r="B755" s="19" t="s">
        <v>2255</v>
      </c>
      <c r="C755" s="41">
        <v>0</v>
      </c>
      <c r="D755" s="38">
        <v>0</v>
      </c>
      <c r="E755" s="41">
        <v>0</v>
      </c>
      <c r="F755" s="41">
        <v>0</v>
      </c>
      <c r="G755" s="38">
        <v>0</v>
      </c>
      <c r="H755" s="41">
        <v>0</v>
      </c>
      <c r="I755" s="41">
        <v>0</v>
      </c>
      <c r="J755" s="38">
        <v>0</v>
      </c>
      <c r="K755" s="44"/>
      <c r="L755" s="41">
        <v>0</v>
      </c>
      <c r="M755" s="38">
        <v>0</v>
      </c>
      <c r="N755" s="41">
        <v>0</v>
      </c>
      <c r="O755" s="41">
        <v>0</v>
      </c>
      <c r="P755" s="38">
        <v>0</v>
      </c>
      <c r="Q755" s="41">
        <v>0</v>
      </c>
      <c r="R755" s="41">
        <v>0</v>
      </c>
      <c r="S755" s="38">
        <v>0</v>
      </c>
      <c r="T755" s="138">
        <v>2</v>
      </c>
    </row>
    <row r="756" spans="1:21" hidden="1" x14ac:dyDescent="0.3">
      <c r="B756" s="19" t="s">
        <v>698</v>
      </c>
      <c r="C756" s="45">
        <v>0</v>
      </c>
      <c r="D756" s="38">
        <v>0</v>
      </c>
      <c r="E756" s="45">
        <v>0</v>
      </c>
      <c r="F756" s="45">
        <v>0</v>
      </c>
      <c r="G756" s="38">
        <v>0</v>
      </c>
      <c r="H756" s="45">
        <v>0</v>
      </c>
      <c r="I756" s="45">
        <v>0</v>
      </c>
      <c r="J756" s="38">
        <v>0</v>
      </c>
      <c r="K756" s="44"/>
      <c r="L756" s="45">
        <v>0</v>
      </c>
      <c r="M756" s="38">
        <v>0</v>
      </c>
      <c r="N756" s="45">
        <v>0</v>
      </c>
      <c r="O756" s="45">
        <v>0</v>
      </c>
      <c r="P756" s="38">
        <v>0</v>
      </c>
      <c r="Q756" s="45">
        <v>0</v>
      </c>
      <c r="R756" s="45">
        <v>0</v>
      </c>
      <c r="S756" s="38">
        <v>0</v>
      </c>
      <c r="T756" s="138">
        <v>2</v>
      </c>
    </row>
    <row r="757" spans="1:21" hidden="1" x14ac:dyDescent="0.3">
      <c r="B757" s="19" t="s">
        <v>699</v>
      </c>
      <c r="C757" s="41">
        <v>0</v>
      </c>
      <c r="D757" s="38">
        <v>0</v>
      </c>
      <c r="E757" s="41">
        <v>0</v>
      </c>
      <c r="F757" s="41">
        <v>0</v>
      </c>
      <c r="G757" s="38">
        <v>0</v>
      </c>
      <c r="H757" s="41">
        <v>0</v>
      </c>
      <c r="I757" s="41">
        <v>0</v>
      </c>
      <c r="J757" s="38">
        <v>0</v>
      </c>
      <c r="K757" s="44"/>
      <c r="L757" s="41">
        <v>0</v>
      </c>
      <c r="M757" s="38">
        <v>0</v>
      </c>
      <c r="N757" s="41">
        <v>0</v>
      </c>
      <c r="O757" s="41">
        <v>0</v>
      </c>
      <c r="P757" s="38">
        <v>0</v>
      </c>
      <c r="Q757" s="41">
        <v>0</v>
      </c>
      <c r="R757" s="41">
        <v>0</v>
      </c>
      <c r="S757" s="38">
        <v>0</v>
      </c>
      <c r="T757" s="138">
        <v>2</v>
      </c>
    </row>
    <row r="758" spans="1:21" hidden="1" x14ac:dyDescent="0.3">
      <c r="B758" s="19" t="s">
        <v>2256</v>
      </c>
      <c r="C758" s="21">
        <v>0</v>
      </c>
      <c r="D758" s="38">
        <v>0</v>
      </c>
      <c r="E758" s="21">
        <v>0</v>
      </c>
      <c r="F758" s="21">
        <v>0</v>
      </c>
      <c r="G758" s="38">
        <v>0</v>
      </c>
      <c r="H758" s="21">
        <v>0</v>
      </c>
      <c r="I758" s="21">
        <v>0</v>
      </c>
      <c r="J758" s="38">
        <v>0</v>
      </c>
      <c r="K758" s="44"/>
      <c r="L758" s="21">
        <v>0</v>
      </c>
      <c r="M758" s="38">
        <v>0</v>
      </c>
      <c r="N758" s="21">
        <v>0</v>
      </c>
      <c r="O758" s="21">
        <v>0</v>
      </c>
      <c r="P758" s="38">
        <v>0</v>
      </c>
      <c r="Q758" s="21">
        <v>0</v>
      </c>
      <c r="R758" s="21">
        <v>0</v>
      </c>
      <c r="S758" s="38">
        <v>0</v>
      </c>
      <c r="T758" s="138">
        <v>2</v>
      </c>
    </row>
    <row r="759" spans="1:21" hidden="1" x14ac:dyDescent="0.3">
      <c r="C759" s="21"/>
      <c r="D759" s="38"/>
      <c r="E759" s="21"/>
      <c r="F759" s="21"/>
      <c r="G759" s="38"/>
      <c r="H759" s="21"/>
      <c r="I759" s="21"/>
      <c r="J759" s="38"/>
      <c r="K759" s="44"/>
      <c r="L759" s="21"/>
      <c r="M759" s="38"/>
      <c r="N759" s="21"/>
      <c r="O759" s="21"/>
      <c r="P759" s="38"/>
      <c r="Q759" s="21"/>
      <c r="R759" s="21"/>
      <c r="S759" s="38"/>
      <c r="T759" s="138">
        <v>2</v>
      </c>
    </row>
    <row r="760" spans="1:21" ht="17.25" hidden="1" x14ac:dyDescent="0.35">
      <c r="B760" s="30" t="s">
        <v>1453</v>
      </c>
      <c r="C760" s="21">
        <v>0</v>
      </c>
      <c r="D760" s="38">
        <v>0</v>
      </c>
      <c r="E760" s="21">
        <v>0</v>
      </c>
      <c r="F760" s="21">
        <v>0</v>
      </c>
      <c r="G760" s="38">
        <v>0</v>
      </c>
      <c r="H760" s="21">
        <v>0</v>
      </c>
      <c r="I760" s="21">
        <v>0</v>
      </c>
      <c r="J760" s="38">
        <v>0</v>
      </c>
      <c r="K760" s="44"/>
      <c r="L760" s="21">
        <v>0</v>
      </c>
      <c r="M760" s="38">
        <v>0</v>
      </c>
      <c r="N760" s="21">
        <v>0</v>
      </c>
      <c r="O760" s="21">
        <v>0</v>
      </c>
      <c r="P760" s="38">
        <v>0</v>
      </c>
      <c r="Q760" s="21">
        <v>0</v>
      </c>
      <c r="R760" s="21">
        <v>0</v>
      </c>
      <c r="S760" s="59">
        <v>0</v>
      </c>
      <c r="T760" s="138">
        <v>2</v>
      </c>
      <c r="U760" s="134">
        <v>0</v>
      </c>
    </row>
    <row r="761" spans="1:21" hidden="1" x14ac:dyDescent="0.3">
      <c r="B761" s="19" t="s">
        <v>685</v>
      </c>
      <c r="C761" s="21"/>
      <c r="D761" s="56"/>
      <c r="E761" s="21"/>
      <c r="F761" s="21"/>
      <c r="G761" s="56"/>
      <c r="H761" s="21"/>
      <c r="I761" s="21"/>
      <c r="J761" s="56"/>
      <c r="K761" s="44"/>
      <c r="L761" s="21"/>
      <c r="M761" s="56"/>
      <c r="N761" s="21"/>
      <c r="O761" s="21"/>
      <c r="P761" s="56"/>
      <c r="Q761" s="21"/>
      <c r="R761" s="21"/>
      <c r="S761" s="56"/>
      <c r="T761" s="138">
        <v>2</v>
      </c>
    </row>
    <row r="762" spans="1:21" hidden="1" x14ac:dyDescent="0.3">
      <c r="A762" s="19" t="s">
        <v>1508</v>
      </c>
      <c r="B762" s="19" t="s">
        <v>2257</v>
      </c>
      <c r="C762" s="21">
        <v>0</v>
      </c>
      <c r="D762" s="38">
        <v>0</v>
      </c>
      <c r="E762" s="21">
        <v>0</v>
      </c>
      <c r="F762" s="21">
        <v>0</v>
      </c>
      <c r="G762" s="38">
        <v>0</v>
      </c>
      <c r="H762" s="21">
        <v>0</v>
      </c>
      <c r="I762" s="21">
        <v>0</v>
      </c>
      <c r="J762" s="38">
        <v>0</v>
      </c>
      <c r="K762" s="44"/>
      <c r="L762" s="21">
        <v>0</v>
      </c>
      <c r="M762" s="38">
        <v>0</v>
      </c>
      <c r="N762" s="21">
        <v>0</v>
      </c>
      <c r="O762" s="21">
        <v>0</v>
      </c>
      <c r="P762" s="38">
        <v>0</v>
      </c>
      <c r="Q762" s="21">
        <v>0</v>
      </c>
      <c r="R762" s="21">
        <v>0</v>
      </c>
      <c r="S762" s="38">
        <v>0</v>
      </c>
      <c r="T762" s="138">
        <v>2</v>
      </c>
    </row>
    <row r="763" spans="1:21" hidden="1" x14ac:dyDescent="0.3">
      <c r="A763" s="19" t="s">
        <v>1509</v>
      </c>
      <c r="B763" s="19" t="s">
        <v>2258</v>
      </c>
      <c r="C763" s="21">
        <v>0</v>
      </c>
      <c r="D763" s="38">
        <v>0</v>
      </c>
      <c r="E763" s="21">
        <v>0</v>
      </c>
      <c r="F763" s="21">
        <v>0</v>
      </c>
      <c r="G763" s="38">
        <v>0</v>
      </c>
      <c r="H763" s="21">
        <v>0</v>
      </c>
      <c r="I763" s="21">
        <v>0</v>
      </c>
      <c r="J763" s="38">
        <v>0</v>
      </c>
      <c r="K763" s="44"/>
      <c r="L763" s="21">
        <v>0</v>
      </c>
      <c r="M763" s="38">
        <v>0</v>
      </c>
      <c r="N763" s="21">
        <v>0</v>
      </c>
      <c r="O763" s="21">
        <v>0</v>
      </c>
      <c r="P763" s="38">
        <v>0</v>
      </c>
      <c r="Q763" s="21">
        <v>0</v>
      </c>
      <c r="R763" s="21">
        <v>0</v>
      </c>
      <c r="S763" s="38">
        <v>0</v>
      </c>
      <c r="T763" s="138">
        <v>2</v>
      </c>
    </row>
    <row r="764" spans="1:21" hidden="1" x14ac:dyDescent="0.3">
      <c r="A764" s="19" t="s">
        <v>1510</v>
      </c>
      <c r="B764" s="19" t="s">
        <v>2259</v>
      </c>
      <c r="C764" s="21">
        <v>0</v>
      </c>
      <c r="D764" s="38">
        <v>0</v>
      </c>
      <c r="E764" s="21">
        <v>0</v>
      </c>
      <c r="F764" s="21">
        <v>0</v>
      </c>
      <c r="G764" s="38">
        <v>0</v>
      </c>
      <c r="H764" s="21">
        <v>0</v>
      </c>
      <c r="I764" s="21">
        <v>0</v>
      </c>
      <c r="J764" s="38">
        <v>0</v>
      </c>
      <c r="K764" s="44"/>
      <c r="L764" s="21">
        <v>0</v>
      </c>
      <c r="M764" s="38">
        <v>0</v>
      </c>
      <c r="N764" s="21">
        <v>0</v>
      </c>
      <c r="O764" s="21">
        <v>0</v>
      </c>
      <c r="P764" s="38">
        <v>0</v>
      </c>
      <c r="Q764" s="21">
        <v>0</v>
      </c>
      <c r="R764" s="21">
        <v>0</v>
      </c>
      <c r="S764" s="38">
        <v>0</v>
      </c>
      <c r="T764" s="138">
        <v>2</v>
      </c>
    </row>
    <row r="765" spans="1:21" hidden="1" x14ac:dyDescent="0.3">
      <c r="A765" s="19" t="s">
        <v>1511</v>
      </c>
      <c r="B765" s="19" t="s">
        <v>2260</v>
      </c>
      <c r="C765" s="41">
        <v>0</v>
      </c>
      <c r="D765" s="38">
        <v>0</v>
      </c>
      <c r="E765" s="41">
        <v>0</v>
      </c>
      <c r="F765" s="41">
        <v>0</v>
      </c>
      <c r="G765" s="38">
        <v>0</v>
      </c>
      <c r="H765" s="41">
        <v>0</v>
      </c>
      <c r="I765" s="41">
        <v>0</v>
      </c>
      <c r="J765" s="38">
        <v>0</v>
      </c>
      <c r="K765" s="44"/>
      <c r="L765" s="41">
        <v>0</v>
      </c>
      <c r="M765" s="38">
        <v>0</v>
      </c>
      <c r="N765" s="41">
        <v>0</v>
      </c>
      <c r="O765" s="41">
        <v>0</v>
      </c>
      <c r="P765" s="38">
        <v>0</v>
      </c>
      <c r="Q765" s="41">
        <v>0</v>
      </c>
      <c r="R765" s="41">
        <v>0</v>
      </c>
      <c r="S765" s="38">
        <v>0</v>
      </c>
      <c r="T765" s="138">
        <v>2</v>
      </c>
    </row>
    <row r="766" spans="1:21" hidden="1" x14ac:dyDescent="0.3">
      <c r="B766" s="19" t="s">
        <v>652</v>
      </c>
      <c r="C766" s="41">
        <v>0</v>
      </c>
      <c r="D766" s="38">
        <v>0</v>
      </c>
      <c r="E766" s="41">
        <v>0</v>
      </c>
      <c r="F766" s="41">
        <v>0</v>
      </c>
      <c r="G766" s="38">
        <v>0</v>
      </c>
      <c r="H766" s="41">
        <v>0</v>
      </c>
      <c r="I766" s="41">
        <v>0</v>
      </c>
      <c r="J766" s="38">
        <v>0</v>
      </c>
      <c r="K766" s="44"/>
      <c r="L766" s="41">
        <v>0</v>
      </c>
      <c r="M766" s="38">
        <v>0</v>
      </c>
      <c r="N766" s="41">
        <v>0</v>
      </c>
      <c r="O766" s="41">
        <v>0</v>
      </c>
      <c r="P766" s="38">
        <v>0</v>
      </c>
      <c r="Q766" s="41">
        <v>0</v>
      </c>
      <c r="R766" s="41">
        <v>0</v>
      </c>
      <c r="S766" s="38">
        <v>0</v>
      </c>
      <c r="T766" s="138">
        <v>2</v>
      </c>
    </row>
    <row r="767" spans="1:21" hidden="1" x14ac:dyDescent="0.3">
      <c r="C767" s="21"/>
      <c r="D767" s="56"/>
      <c r="E767" s="21"/>
      <c r="F767" s="21"/>
      <c r="G767" s="56"/>
      <c r="H767" s="21"/>
      <c r="I767" s="21"/>
      <c r="J767" s="56"/>
      <c r="K767" s="44"/>
      <c r="L767" s="21"/>
      <c r="M767" s="56"/>
      <c r="N767" s="21"/>
      <c r="O767" s="21"/>
      <c r="P767" s="56"/>
      <c r="Q767" s="21"/>
      <c r="R767" s="21"/>
      <c r="S767" s="56"/>
      <c r="T767" s="138">
        <v>2</v>
      </c>
    </row>
    <row r="768" spans="1:21" hidden="1" x14ac:dyDescent="0.3">
      <c r="B768" s="19" t="s">
        <v>592</v>
      </c>
      <c r="C768" s="21"/>
      <c r="D768" s="56"/>
      <c r="E768" s="21"/>
      <c r="F768" s="21"/>
      <c r="G768" s="56"/>
      <c r="H768" s="21"/>
      <c r="I768" s="21"/>
      <c r="J768" s="56"/>
      <c r="K768" s="44"/>
      <c r="L768" s="21"/>
      <c r="M768" s="56"/>
      <c r="N768" s="21"/>
      <c r="O768" s="21"/>
      <c r="P768" s="56"/>
      <c r="Q768" s="21"/>
      <c r="R768" s="21"/>
      <c r="S768" s="56"/>
      <c r="T768" s="138">
        <v>2</v>
      </c>
    </row>
    <row r="769" spans="1:20" hidden="1" x14ac:dyDescent="0.3">
      <c r="B769" s="19" t="s">
        <v>683</v>
      </c>
      <c r="C769" s="21">
        <v>0</v>
      </c>
      <c r="D769" s="38">
        <v>0</v>
      </c>
      <c r="E769" s="21">
        <v>0</v>
      </c>
      <c r="F769" s="21">
        <v>0</v>
      </c>
      <c r="G769" s="38">
        <v>0</v>
      </c>
      <c r="H769" s="21">
        <v>0</v>
      </c>
      <c r="I769" s="21">
        <v>0</v>
      </c>
      <c r="J769" s="38">
        <v>0</v>
      </c>
      <c r="K769" s="44"/>
      <c r="L769" s="21">
        <v>0</v>
      </c>
      <c r="M769" s="38">
        <v>0</v>
      </c>
      <c r="N769" s="21">
        <v>0</v>
      </c>
      <c r="O769" s="21">
        <v>0</v>
      </c>
      <c r="P769" s="38">
        <v>0</v>
      </c>
      <c r="Q769" s="21">
        <v>0</v>
      </c>
      <c r="R769" s="21">
        <v>0</v>
      </c>
      <c r="S769" s="38">
        <v>0</v>
      </c>
      <c r="T769" s="138">
        <v>2</v>
      </c>
    </row>
    <row r="770" spans="1:20" hidden="1" x14ac:dyDescent="0.3">
      <c r="B770" s="19" t="s">
        <v>684</v>
      </c>
      <c r="C770" s="41">
        <v>0</v>
      </c>
      <c r="D770" s="38">
        <v>0</v>
      </c>
      <c r="E770" s="41">
        <v>0</v>
      </c>
      <c r="F770" s="41">
        <v>0</v>
      </c>
      <c r="G770" s="38">
        <v>0</v>
      </c>
      <c r="H770" s="41">
        <v>0</v>
      </c>
      <c r="I770" s="41">
        <v>0</v>
      </c>
      <c r="J770" s="38">
        <v>0</v>
      </c>
      <c r="K770" s="44"/>
      <c r="L770" s="41">
        <v>0</v>
      </c>
      <c r="M770" s="38">
        <v>0</v>
      </c>
      <c r="N770" s="41">
        <v>0</v>
      </c>
      <c r="O770" s="41">
        <v>0</v>
      </c>
      <c r="P770" s="38">
        <v>0</v>
      </c>
      <c r="Q770" s="41">
        <v>0</v>
      </c>
      <c r="R770" s="41">
        <v>0</v>
      </c>
      <c r="S770" s="38">
        <v>0</v>
      </c>
      <c r="T770" s="138">
        <v>2</v>
      </c>
    </row>
    <row r="771" spans="1:20" hidden="1" x14ac:dyDescent="0.3">
      <c r="B771" s="19" t="s">
        <v>457</v>
      </c>
      <c r="C771" s="21">
        <v>0</v>
      </c>
      <c r="D771" s="38">
        <v>0</v>
      </c>
      <c r="E771" s="21">
        <v>0</v>
      </c>
      <c r="F771" s="21">
        <v>0</v>
      </c>
      <c r="G771" s="38">
        <v>0</v>
      </c>
      <c r="H771" s="21">
        <v>0</v>
      </c>
      <c r="I771" s="21">
        <v>0</v>
      </c>
      <c r="J771" s="38">
        <v>0</v>
      </c>
      <c r="K771" s="44"/>
      <c r="L771" s="21">
        <v>0</v>
      </c>
      <c r="M771" s="38">
        <v>0</v>
      </c>
      <c r="N771" s="21">
        <v>0</v>
      </c>
      <c r="O771" s="21">
        <v>0</v>
      </c>
      <c r="P771" s="38">
        <v>0</v>
      </c>
      <c r="Q771" s="21">
        <v>0</v>
      </c>
      <c r="R771" s="21">
        <v>0</v>
      </c>
      <c r="S771" s="38">
        <v>0</v>
      </c>
      <c r="T771" s="138">
        <v>2</v>
      </c>
    </row>
    <row r="772" spans="1:20" hidden="1" x14ac:dyDescent="0.3">
      <c r="B772" s="19" t="s">
        <v>278</v>
      </c>
      <c r="C772" s="21"/>
      <c r="D772" s="38"/>
      <c r="E772" s="21"/>
      <c r="F772" s="21"/>
      <c r="G772" s="38"/>
      <c r="H772" s="21"/>
      <c r="I772" s="21"/>
      <c r="J772" s="38"/>
      <c r="K772" s="44"/>
      <c r="L772" s="21"/>
      <c r="M772" s="38"/>
      <c r="N772" s="21"/>
      <c r="O772" s="21"/>
      <c r="P772" s="38"/>
      <c r="Q772" s="21"/>
      <c r="R772" s="21"/>
      <c r="S772" s="38"/>
      <c r="T772" s="138">
        <v>2</v>
      </c>
    </row>
    <row r="773" spans="1:20" hidden="1" x14ac:dyDescent="0.3">
      <c r="A773" s="19" t="s">
        <v>1512</v>
      </c>
      <c r="B773" s="19" t="s">
        <v>2261</v>
      </c>
      <c r="C773" s="21">
        <v>0</v>
      </c>
      <c r="D773" s="38">
        <v>0</v>
      </c>
      <c r="E773" s="21">
        <v>0</v>
      </c>
      <c r="F773" s="21">
        <v>0</v>
      </c>
      <c r="G773" s="38">
        <v>0</v>
      </c>
      <c r="H773" s="21">
        <v>0</v>
      </c>
      <c r="I773" s="21">
        <v>0</v>
      </c>
      <c r="J773" s="38">
        <v>0</v>
      </c>
      <c r="K773" s="44"/>
      <c r="L773" s="21">
        <v>0</v>
      </c>
      <c r="M773" s="38">
        <v>0</v>
      </c>
      <c r="N773" s="21">
        <v>0</v>
      </c>
      <c r="O773" s="21">
        <v>0</v>
      </c>
      <c r="P773" s="38">
        <v>0</v>
      </c>
      <c r="Q773" s="21">
        <v>0</v>
      </c>
      <c r="R773" s="21">
        <v>0</v>
      </c>
      <c r="S773" s="38">
        <v>0</v>
      </c>
      <c r="T773" s="138">
        <v>2</v>
      </c>
    </row>
    <row r="774" spans="1:20" hidden="1" x14ac:dyDescent="0.3">
      <c r="A774" s="19" t="s">
        <v>1513</v>
      </c>
      <c r="B774" s="19" t="s">
        <v>2262</v>
      </c>
      <c r="C774" s="21">
        <v>0</v>
      </c>
      <c r="D774" s="38">
        <v>0</v>
      </c>
      <c r="E774" s="21">
        <v>0</v>
      </c>
      <c r="F774" s="21">
        <v>0</v>
      </c>
      <c r="G774" s="38">
        <v>0</v>
      </c>
      <c r="H774" s="21">
        <v>0</v>
      </c>
      <c r="I774" s="21">
        <v>0</v>
      </c>
      <c r="J774" s="38">
        <v>0</v>
      </c>
      <c r="K774" s="44"/>
      <c r="L774" s="21">
        <v>0</v>
      </c>
      <c r="M774" s="38">
        <v>0</v>
      </c>
      <c r="N774" s="21">
        <v>0</v>
      </c>
      <c r="O774" s="21">
        <v>0</v>
      </c>
      <c r="P774" s="38">
        <v>0</v>
      </c>
      <c r="Q774" s="21">
        <v>0</v>
      </c>
      <c r="R774" s="21">
        <v>0</v>
      </c>
      <c r="S774" s="38">
        <v>0</v>
      </c>
      <c r="T774" s="138">
        <v>2</v>
      </c>
    </row>
    <row r="775" spans="1:20" hidden="1" x14ac:dyDescent="0.3">
      <c r="A775" s="19" t="s">
        <v>1514</v>
      </c>
      <c r="B775" s="19" t="s">
        <v>2263</v>
      </c>
      <c r="C775" s="21">
        <v>0</v>
      </c>
      <c r="D775" s="38">
        <v>0</v>
      </c>
      <c r="E775" s="21">
        <v>0</v>
      </c>
      <c r="F775" s="21">
        <v>0</v>
      </c>
      <c r="G775" s="38">
        <v>0</v>
      </c>
      <c r="H775" s="21">
        <v>0</v>
      </c>
      <c r="I775" s="21">
        <v>0</v>
      </c>
      <c r="J775" s="38">
        <v>0</v>
      </c>
      <c r="K775" s="44"/>
      <c r="L775" s="21">
        <v>0</v>
      </c>
      <c r="M775" s="38">
        <v>0</v>
      </c>
      <c r="N775" s="21">
        <v>0</v>
      </c>
      <c r="O775" s="21">
        <v>0</v>
      </c>
      <c r="P775" s="38">
        <v>0</v>
      </c>
      <c r="Q775" s="21">
        <v>0</v>
      </c>
      <c r="R775" s="21">
        <v>0</v>
      </c>
      <c r="S775" s="38">
        <v>0</v>
      </c>
      <c r="T775" s="138">
        <v>2</v>
      </c>
    </row>
    <row r="776" spans="1:20" hidden="1" x14ac:dyDescent="0.3">
      <c r="A776" s="19" t="s">
        <v>1515</v>
      </c>
      <c r="B776" s="19" t="s">
        <v>2264</v>
      </c>
      <c r="C776" s="21">
        <v>0</v>
      </c>
      <c r="D776" s="38">
        <v>0</v>
      </c>
      <c r="E776" s="21">
        <v>0</v>
      </c>
      <c r="F776" s="21">
        <v>0</v>
      </c>
      <c r="G776" s="38">
        <v>0</v>
      </c>
      <c r="H776" s="21">
        <v>0</v>
      </c>
      <c r="I776" s="21">
        <v>0</v>
      </c>
      <c r="J776" s="38">
        <v>0</v>
      </c>
      <c r="K776" s="44"/>
      <c r="L776" s="21">
        <v>0</v>
      </c>
      <c r="M776" s="38">
        <v>0</v>
      </c>
      <c r="N776" s="21">
        <v>0</v>
      </c>
      <c r="O776" s="21">
        <v>0</v>
      </c>
      <c r="P776" s="38">
        <v>0</v>
      </c>
      <c r="Q776" s="21">
        <v>0</v>
      </c>
      <c r="R776" s="21">
        <v>0</v>
      </c>
      <c r="S776" s="38">
        <v>0</v>
      </c>
      <c r="T776" s="138">
        <v>2</v>
      </c>
    </row>
    <row r="777" spans="1:20" hidden="1" x14ac:dyDescent="0.3">
      <c r="A777" s="19" t="s">
        <v>1516</v>
      </c>
      <c r="B777" s="19" t="s">
        <v>2265</v>
      </c>
      <c r="C777" s="21">
        <v>0</v>
      </c>
      <c r="D777" s="38">
        <v>0</v>
      </c>
      <c r="E777" s="21">
        <v>0</v>
      </c>
      <c r="F777" s="21">
        <v>0</v>
      </c>
      <c r="G777" s="38">
        <v>0</v>
      </c>
      <c r="H777" s="21">
        <v>0</v>
      </c>
      <c r="I777" s="21">
        <v>0</v>
      </c>
      <c r="J777" s="38">
        <v>0</v>
      </c>
      <c r="K777" s="44"/>
      <c r="L777" s="21">
        <v>0</v>
      </c>
      <c r="M777" s="38">
        <v>0</v>
      </c>
      <c r="N777" s="21">
        <v>0</v>
      </c>
      <c r="O777" s="21">
        <v>0</v>
      </c>
      <c r="P777" s="38">
        <v>0</v>
      </c>
      <c r="Q777" s="21">
        <v>0</v>
      </c>
      <c r="R777" s="21">
        <v>0</v>
      </c>
      <c r="S777" s="38">
        <v>0</v>
      </c>
      <c r="T777" s="138">
        <v>2</v>
      </c>
    </row>
    <row r="778" spans="1:20" hidden="1" x14ac:dyDescent="0.3">
      <c r="A778" s="19" t="s">
        <v>1517</v>
      </c>
      <c r="B778" s="19" t="s">
        <v>2266</v>
      </c>
      <c r="C778" s="21">
        <v>0</v>
      </c>
      <c r="D778" s="38">
        <v>0</v>
      </c>
      <c r="E778" s="21">
        <v>0</v>
      </c>
      <c r="F778" s="21">
        <v>0</v>
      </c>
      <c r="G778" s="38">
        <v>0</v>
      </c>
      <c r="H778" s="21">
        <v>0</v>
      </c>
      <c r="I778" s="21">
        <v>0</v>
      </c>
      <c r="J778" s="38">
        <v>0</v>
      </c>
      <c r="K778" s="44"/>
      <c r="L778" s="21">
        <v>0</v>
      </c>
      <c r="M778" s="38">
        <v>0</v>
      </c>
      <c r="N778" s="21">
        <v>0</v>
      </c>
      <c r="O778" s="21">
        <v>0</v>
      </c>
      <c r="P778" s="38">
        <v>0</v>
      </c>
      <c r="Q778" s="21">
        <v>0</v>
      </c>
      <c r="R778" s="21">
        <v>0</v>
      </c>
      <c r="S778" s="38">
        <v>0</v>
      </c>
      <c r="T778" s="138">
        <v>2</v>
      </c>
    </row>
    <row r="779" spans="1:20" hidden="1" x14ac:dyDescent="0.3">
      <c r="A779" s="19" t="s">
        <v>1518</v>
      </c>
      <c r="B779" s="19" t="s">
        <v>2267</v>
      </c>
      <c r="C779" s="21">
        <v>0</v>
      </c>
      <c r="D779" s="38">
        <v>0</v>
      </c>
      <c r="E779" s="21">
        <v>0</v>
      </c>
      <c r="F779" s="21">
        <v>0</v>
      </c>
      <c r="G779" s="38">
        <v>0</v>
      </c>
      <c r="H779" s="21">
        <v>0</v>
      </c>
      <c r="I779" s="21">
        <v>0</v>
      </c>
      <c r="J779" s="38">
        <v>0</v>
      </c>
      <c r="K779" s="44"/>
      <c r="L779" s="21">
        <v>0</v>
      </c>
      <c r="M779" s="38">
        <v>0</v>
      </c>
      <c r="N779" s="21">
        <v>0</v>
      </c>
      <c r="O779" s="21">
        <v>0</v>
      </c>
      <c r="P779" s="38">
        <v>0</v>
      </c>
      <c r="Q779" s="21">
        <v>0</v>
      </c>
      <c r="R779" s="21">
        <v>0</v>
      </c>
      <c r="S779" s="38">
        <v>0</v>
      </c>
      <c r="T779" s="138">
        <v>2</v>
      </c>
    </row>
    <row r="780" spans="1:20" hidden="1" x14ac:dyDescent="0.3">
      <c r="A780" s="19" t="s">
        <v>1519</v>
      </c>
      <c r="B780" s="19" t="s">
        <v>2268</v>
      </c>
      <c r="C780" s="21">
        <v>0</v>
      </c>
      <c r="D780" s="38">
        <v>0</v>
      </c>
      <c r="E780" s="21">
        <v>0</v>
      </c>
      <c r="F780" s="21">
        <v>0</v>
      </c>
      <c r="G780" s="38">
        <v>0</v>
      </c>
      <c r="H780" s="21">
        <v>0</v>
      </c>
      <c r="I780" s="21">
        <v>0</v>
      </c>
      <c r="J780" s="38">
        <v>0</v>
      </c>
      <c r="K780" s="44"/>
      <c r="L780" s="21">
        <v>0</v>
      </c>
      <c r="M780" s="38">
        <v>0</v>
      </c>
      <c r="N780" s="21">
        <v>0</v>
      </c>
      <c r="O780" s="21">
        <v>0</v>
      </c>
      <c r="P780" s="38">
        <v>0</v>
      </c>
      <c r="Q780" s="21">
        <v>0</v>
      </c>
      <c r="R780" s="21">
        <v>0</v>
      </c>
      <c r="S780" s="38">
        <v>0</v>
      </c>
      <c r="T780" s="138">
        <v>2</v>
      </c>
    </row>
    <row r="781" spans="1:20" hidden="1" x14ac:dyDescent="0.3">
      <c r="A781" s="19" t="s">
        <v>1520</v>
      </c>
      <c r="B781" s="19" t="s">
        <v>2269</v>
      </c>
      <c r="C781" s="21">
        <v>0</v>
      </c>
      <c r="D781" s="38">
        <v>0</v>
      </c>
      <c r="E781" s="21">
        <v>0</v>
      </c>
      <c r="F781" s="21">
        <v>0</v>
      </c>
      <c r="G781" s="38">
        <v>0</v>
      </c>
      <c r="H781" s="21">
        <v>0</v>
      </c>
      <c r="I781" s="21">
        <v>0</v>
      </c>
      <c r="J781" s="38">
        <v>0</v>
      </c>
      <c r="K781" s="44"/>
      <c r="L781" s="21">
        <v>0</v>
      </c>
      <c r="M781" s="38">
        <v>0</v>
      </c>
      <c r="N781" s="21">
        <v>0</v>
      </c>
      <c r="O781" s="21">
        <v>0</v>
      </c>
      <c r="P781" s="38">
        <v>0</v>
      </c>
      <c r="Q781" s="21">
        <v>0</v>
      </c>
      <c r="R781" s="21">
        <v>0</v>
      </c>
      <c r="S781" s="38">
        <v>0</v>
      </c>
      <c r="T781" s="138">
        <v>2</v>
      </c>
    </row>
    <row r="782" spans="1:20" hidden="1" x14ac:dyDescent="0.3">
      <c r="A782" s="19" t="s">
        <v>1521</v>
      </c>
      <c r="B782" s="19" t="s">
        <v>2270</v>
      </c>
      <c r="C782" s="21">
        <v>0</v>
      </c>
      <c r="D782" s="38">
        <v>0</v>
      </c>
      <c r="E782" s="21">
        <v>0</v>
      </c>
      <c r="F782" s="21">
        <v>0</v>
      </c>
      <c r="G782" s="38">
        <v>0</v>
      </c>
      <c r="H782" s="21">
        <v>0</v>
      </c>
      <c r="I782" s="21">
        <v>0</v>
      </c>
      <c r="J782" s="38">
        <v>0</v>
      </c>
      <c r="K782" s="44"/>
      <c r="L782" s="21">
        <v>0</v>
      </c>
      <c r="M782" s="38">
        <v>0</v>
      </c>
      <c r="N782" s="21">
        <v>0</v>
      </c>
      <c r="O782" s="21">
        <v>0</v>
      </c>
      <c r="P782" s="38">
        <v>0</v>
      </c>
      <c r="Q782" s="21">
        <v>0</v>
      </c>
      <c r="R782" s="21">
        <v>0</v>
      </c>
      <c r="S782" s="38">
        <v>0</v>
      </c>
      <c r="T782" s="138">
        <v>2</v>
      </c>
    </row>
    <row r="783" spans="1:20" hidden="1" x14ac:dyDescent="0.3">
      <c r="A783" s="19" t="s">
        <v>1522</v>
      </c>
      <c r="B783" s="19" t="s">
        <v>2271</v>
      </c>
      <c r="C783" s="21">
        <v>0</v>
      </c>
      <c r="D783" s="38">
        <v>0</v>
      </c>
      <c r="E783" s="21">
        <v>0</v>
      </c>
      <c r="F783" s="21">
        <v>0</v>
      </c>
      <c r="G783" s="38">
        <v>0</v>
      </c>
      <c r="H783" s="21">
        <v>0</v>
      </c>
      <c r="I783" s="21">
        <v>0</v>
      </c>
      <c r="J783" s="38">
        <v>0</v>
      </c>
      <c r="K783" s="44"/>
      <c r="L783" s="21">
        <v>0</v>
      </c>
      <c r="M783" s="38">
        <v>0</v>
      </c>
      <c r="N783" s="21">
        <v>0</v>
      </c>
      <c r="O783" s="21">
        <v>0</v>
      </c>
      <c r="P783" s="38">
        <v>0</v>
      </c>
      <c r="Q783" s="21">
        <v>0</v>
      </c>
      <c r="R783" s="21">
        <v>0</v>
      </c>
      <c r="S783" s="38">
        <v>0</v>
      </c>
      <c r="T783" s="138">
        <v>2</v>
      </c>
    </row>
    <row r="784" spans="1:20" hidden="1" x14ac:dyDescent="0.3">
      <c r="A784" s="19" t="s">
        <v>1523</v>
      </c>
      <c r="B784" s="19" t="s">
        <v>2272</v>
      </c>
      <c r="C784" s="21">
        <v>0</v>
      </c>
      <c r="D784" s="38">
        <v>0</v>
      </c>
      <c r="E784" s="21">
        <v>0</v>
      </c>
      <c r="F784" s="21">
        <v>0</v>
      </c>
      <c r="G784" s="38">
        <v>0</v>
      </c>
      <c r="H784" s="21">
        <v>0</v>
      </c>
      <c r="I784" s="21">
        <v>0</v>
      </c>
      <c r="J784" s="38">
        <v>0</v>
      </c>
      <c r="K784" s="44"/>
      <c r="L784" s="21">
        <v>0</v>
      </c>
      <c r="M784" s="38">
        <v>0</v>
      </c>
      <c r="N784" s="21">
        <v>0</v>
      </c>
      <c r="O784" s="21">
        <v>0</v>
      </c>
      <c r="P784" s="38">
        <v>0</v>
      </c>
      <c r="Q784" s="21">
        <v>0</v>
      </c>
      <c r="R784" s="21">
        <v>0</v>
      </c>
      <c r="S784" s="38">
        <v>0</v>
      </c>
      <c r="T784" s="138">
        <v>2</v>
      </c>
    </row>
    <row r="785" spans="1:20" hidden="1" x14ac:dyDescent="0.3">
      <c r="A785" s="19" t="s">
        <v>1524</v>
      </c>
      <c r="B785" s="19" t="s">
        <v>2273</v>
      </c>
      <c r="C785" s="21">
        <v>0</v>
      </c>
      <c r="D785" s="38">
        <v>0</v>
      </c>
      <c r="E785" s="21">
        <v>0</v>
      </c>
      <c r="F785" s="21">
        <v>0</v>
      </c>
      <c r="G785" s="38">
        <v>0</v>
      </c>
      <c r="H785" s="21">
        <v>0</v>
      </c>
      <c r="I785" s="21">
        <v>0</v>
      </c>
      <c r="J785" s="38">
        <v>0</v>
      </c>
      <c r="K785" s="44"/>
      <c r="L785" s="21">
        <v>0</v>
      </c>
      <c r="M785" s="38">
        <v>0</v>
      </c>
      <c r="N785" s="21">
        <v>0</v>
      </c>
      <c r="O785" s="21">
        <v>0</v>
      </c>
      <c r="P785" s="38">
        <v>0</v>
      </c>
      <c r="Q785" s="21">
        <v>0</v>
      </c>
      <c r="R785" s="21">
        <v>0</v>
      </c>
      <c r="S785" s="38">
        <v>0</v>
      </c>
      <c r="T785" s="138">
        <v>2</v>
      </c>
    </row>
    <row r="786" spans="1:20" hidden="1" x14ac:dyDescent="0.3">
      <c r="A786" s="19" t="s">
        <v>1525</v>
      </c>
      <c r="B786" s="19" t="s">
        <v>2274</v>
      </c>
      <c r="C786" s="21">
        <v>0</v>
      </c>
      <c r="D786" s="38">
        <v>0</v>
      </c>
      <c r="E786" s="21">
        <v>0</v>
      </c>
      <c r="F786" s="21">
        <v>0</v>
      </c>
      <c r="G786" s="38">
        <v>0</v>
      </c>
      <c r="H786" s="21">
        <v>0</v>
      </c>
      <c r="I786" s="21">
        <v>0</v>
      </c>
      <c r="J786" s="38">
        <v>0</v>
      </c>
      <c r="K786" s="44"/>
      <c r="L786" s="21">
        <v>0</v>
      </c>
      <c r="M786" s="38">
        <v>0</v>
      </c>
      <c r="N786" s="21">
        <v>0</v>
      </c>
      <c r="O786" s="21">
        <v>0</v>
      </c>
      <c r="P786" s="38">
        <v>0</v>
      </c>
      <c r="Q786" s="21">
        <v>0</v>
      </c>
      <c r="R786" s="21">
        <v>0</v>
      </c>
      <c r="S786" s="38">
        <v>0</v>
      </c>
      <c r="T786" s="138">
        <v>2</v>
      </c>
    </row>
    <row r="787" spans="1:20" hidden="1" x14ac:dyDescent="0.3">
      <c r="A787" s="19" t="s">
        <v>1526</v>
      </c>
      <c r="B787" s="19" t="s">
        <v>2275</v>
      </c>
      <c r="C787" s="21">
        <v>0</v>
      </c>
      <c r="D787" s="38">
        <v>0</v>
      </c>
      <c r="E787" s="21">
        <v>0</v>
      </c>
      <c r="F787" s="21">
        <v>0</v>
      </c>
      <c r="G787" s="38">
        <v>0</v>
      </c>
      <c r="H787" s="21">
        <v>0</v>
      </c>
      <c r="I787" s="21">
        <v>0</v>
      </c>
      <c r="J787" s="38">
        <v>0</v>
      </c>
      <c r="K787" s="44"/>
      <c r="L787" s="21">
        <v>0</v>
      </c>
      <c r="M787" s="38">
        <v>0</v>
      </c>
      <c r="N787" s="21">
        <v>0</v>
      </c>
      <c r="O787" s="21">
        <v>0</v>
      </c>
      <c r="P787" s="38">
        <v>0</v>
      </c>
      <c r="Q787" s="21">
        <v>0</v>
      </c>
      <c r="R787" s="21">
        <v>0</v>
      </c>
      <c r="S787" s="38">
        <v>0</v>
      </c>
      <c r="T787" s="138">
        <v>2</v>
      </c>
    </row>
    <row r="788" spans="1:20" hidden="1" x14ac:dyDescent="0.3">
      <c r="A788" s="19" t="s">
        <v>1527</v>
      </c>
      <c r="B788" s="19" t="s">
        <v>2276</v>
      </c>
      <c r="C788" s="21">
        <v>0</v>
      </c>
      <c r="D788" s="38">
        <v>0</v>
      </c>
      <c r="E788" s="21">
        <v>0</v>
      </c>
      <c r="F788" s="21">
        <v>0</v>
      </c>
      <c r="G788" s="38">
        <v>0</v>
      </c>
      <c r="H788" s="21">
        <v>0</v>
      </c>
      <c r="I788" s="21">
        <v>0</v>
      </c>
      <c r="J788" s="38">
        <v>0</v>
      </c>
      <c r="K788" s="44"/>
      <c r="L788" s="21">
        <v>0</v>
      </c>
      <c r="M788" s="38">
        <v>0</v>
      </c>
      <c r="N788" s="21">
        <v>0</v>
      </c>
      <c r="O788" s="21">
        <v>0</v>
      </c>
      <c r="P788" s="38">
        <v>0</v>
      </c>
      <c r="Q788" s="21">
        <v>0</v>
      </c>
      <c r="R788" s="21">
        <v>0</v>
      </c>
      <c r="S788" s="38">
        <v>0</v>
      </c>
      <c r="T788" s="138">
        <v>2</v>
      </c>
    </row>
    <row r="789" spans="1:20" hidden="1" x14ac:dyDescent="0.3">
      <c r="A789" s="19" t="s">
        <v>1528</v>
      </c>
      <c r="B789" s="19" t="s">
        <v>2277</v>
      </c>
      <c r="C789" s="21">
        <v>0</v>
      </c>
      <c r="D789" s="38">
        <v>0</v>
      </c>
      <c r="E789" s="21">
        <v>0</v>
      </c>
      <c r="F789" s="21">
        <v>0</v>
      </c>
      <c r="G789" s="38">
        <v>0</v>
      </c>
      <c r="H789" s="21">
        <v>0</v>
      </c>
      <c r="I789" s="21">
        <v>0</v>
      </c>
      <c r="J789" s="38">
        <v>0</v>
      </c>
      <c r="K789" s="44"/>
      <c r="L789" s="21">
        <v>0</v>
      </c>
      <c r="M789" s="38">
        <v>0</v>
      </c>
      <c r="N789" s="21">
        <v>0</v>
      </c>
      <c r="O789" s="21">
        <v>0</v>
      </c>
      <c r="P789" s="38">
        <v>0</v>
      </c>
      <c r="Q789" s="21">
        <v>0</v>
      </c>
      <c r="R789" s="21">
        <v>0</v>
      </c>
      <c r="S789" s="38">
        <v>0</v>
      </c>
      <c r="T789" s="138">
        <v>2</v>
      </c>
    </row>
    <row r="790" spans="1:20" hidden="1" x14ac:dyDescent="0.3">
      <c r="A790" s="19" t="s">
        <v>1529</v>
      </c>
      <c r="B790" s="19" t="s">
        <v>2278</v>
      </c>
      <c r="C790" s="41">
        <v>0</v>
      </c>
      <c r="D790" s="38">
        <v>0</v>
      </c>
      <c r="E790" s="41">
        <v>0</v>
      </c>
      <c r="F790" s="41">
        <v>0</v>
      </c>
      <c r="G790" s="38">
        <v>0</v>
      </c>
      <c r="H790" s="41">
        <v>0</v>
      </c>
      <c r="I790" s="41">
        <v>0</v>
      </c>
      <c r="J790" s="38">
        <v>0</v>
      </c>
      <c r="K790" s="44"/>
      <c r="L790" s="41">
        <v>0</v>
      </c>
      <c r="M790" s="38">
        <v>0</v>
      </c>
      <c r="N790" s="41">
        <v>0</v>
      </c>
      <c r="O790" s="41">
        <v>0</v>
      </c>
      <c r="P790" s="38">
        <v>0</v>
      </c>
      <c r="Q790" s="41">
        <v>0</v>
      </c>
      <c r="R790" s="41">
        <v>0</v>
      </c>
      <c r="S790" s="38">
        <v>0</v>
      </c>
      <c r="T790" s="138">
        <v>2</v>
      </c>
    </row>
    <row r="791" spans="1:20" hidden="1" x14ac:dyDescent="0.3">
      <c r="B791" s="19" t="s">
        <v>698</v>
      </c>
      <c r="C791" s="45">
        <v>0</v>
      </c>
      <c r="D791" s="38">
        <v>0</v>
      </c>
      <c r="E791" s="45">
        <v>0</v>
      </c>
      <c r="F791" s="45">
        <v>0</v>
      </c>
      <c r="G791" s="38">
        <v>0</v>
      </c>
      <c r="H791" s="45">
        <v>0</v>
      </c>
      <c r="I791" s="45">
        <v>0</v>
      </c>
      <c r="J791" s="38">
        <v>0</v>
      </c>
      <c r="K791" s="44"/>
      <c r="L791" s="45">
        <v>0</v>
      </c>
      <c r="M791" s="38">
        <v>0</v>
      </c>
      <c r="N791" s="45">
        <v>0</v>
      </c>
      <c r="O791" s="45">
        <v>0</v>
      </c>
      <c r="P791" s="38">
        <v>0</v>
      </c>
      <c r="Q791" s="45">
        <v>0</v>
      </c>
      <c r="R791" s="45">
        <v>0</v>
      </c>
      <c r="S791" s="38">
        <v>0</v>
      </c>
      <c r="T791" s="138">
        <v>2</v>
      </c>
    </row>
    <row r="792" spans="1:20" hidden="1" x14ac:dyDescent="0.3">
      <c r="B792" s="19" t="s">
        <v>699</v>
      </c>
      <c r="C792" s="41">
        <v>0</v>
      </c>
      <c r="D792" s="38">
        <v>0</v>
      </c>
      <c r="E792" s="41">
        <v>0</v>
      </c>
      <c r="F792" s="41">
        <v>0</v>
      </c>
      <c r="G792" s="38">
        <v>0</v>
      </c>
      <c r="H792" s="41">
        <v>0</v>
      </c>
      <c r="I792" s="41">
        <v>0</v>
      </c>
      <c r="J792" s="38">
        <v>0</v>
      </c>
      <c r="K792" s="44"/>
      <c r="L792" s="41">
        <v>0</v>
      </c>
      <c r="M792" s="38">
        <v>0</v>
      </c>
      <c r="N792" s="41">
        <v>0</v>
      </c>
      <c r="O792" s="41">
        <v>0</v>
      </c>
      <c r="P792" s="38">
        <v>0</v>
      </c>
      <c r="Q792" s="41">
        <v>0</v>
      </c>
      <c r="R792" s="41">
        <v>0</v>
      </c>
      <c r="S792" s="38">
        <v>0</v>
      </c>
      <c r="T792" s="138">
        <v>2</v>
      </c>
    </row>
    <row r="793" spans="1:20" hidden="1" x14ac:dyDescent="0.3">
      <c r="B793" s="19" t="s">
        <v>1452</v>
      </c>
      <c r="C793" s="21">
        <v>0</v>
      </c>
      <c r="D793" s="38">
        <v>0</v>
      </c>
      <c r="E793" s="21">
        <v>0</v>
      </c>
      <c r="F793" s="21">
        <v>0</v>
      </c>
      <c r="G793" s="38">
        <v>0</v>
      </c>
      <c r="H793" s="21">
        <v>0</v>
      </c>
      <c r="I793" s="21">
        <v>0</v>
      </c>
      <c r="J793" s="38">
        <v>0</v>
      </c>
      <c r="K793" s="44"/>
      <c r="L793" s="21">
        <v>0</v>
      </c>
      <c r="M793" s="38">
        <v>0</v>
      </c>
      <c r="N793" s="21">
        <v>0</v>
      </c>
      <c r="O793" s="21">
        <v>0</v>
      </c>
      <c r="P793" s="38">
        <v>0</v>
      </c>
      <c r="Q793" s="21">
        <v>0</v>
      </c>
      <c r="R793" s="21">
        <v>0</v>
      </c>
      <c r="S793" s="38">
        <v>0</v>
      </c>
      <c r="T793" s="138">
        <v>2</v>
      </c>
    </row>
    <row r="794" spans="1:20" hidden="1" x14ac:dyDescent="0.3">
      <c r="C794" s="21"/>
      <c r="D794" s="38"/>
      <c r="E794" s="21"/>
      <c r="F794" s="21"/>
      <c r="G794" s="38"/>
      <c r="H794" s="21"/>
      <c r="I794" s="21"/>
      <c r="J794" s="38"/>
      <c r="K794" s="44"/>
      <c r="L794" s="21"/>
      <c r="M794" s="38"/>
      <c r="N794" s="21"/>
      <c r="O794" s="21"/>
      <c r="P794" s="38"/>
      <c r="Q794" s="21"/>
      <c r="R794" s="21"/>
      <c r="S794" s="38"/>
      <c r="T794" s="138">
        <v>2</v>
      </c>
    </row>
    <row r="795" spans="1:20" ht="17.25" x14ac:dyDescent="0.35">
      <c r="B795" s="30" t="s">
        <v>702</v>
      </c>
      <c r="C795" s="21"/>
      <c r="D795" s="43"/>
      <c r="E795" s="21"/>
      <c r="F795" s="21"/>
      <c r="G795" s="43"/>
      <c r="H795" s="21"/>
      <c r="I795" s="21"/>
      <c r="J795" s="55"/>
      <c r="K795" s="44"/>
      <c r="L795" s="21"/>
      <c r="M795" s="43"/>
      <c r="N795" s="21"/>
      <c r="O795" s="21"/>
      <c r="P795" s="43"/>
      <c r="Q795" s="21"/>
      <c r="R795" s="21"/>
      <c r="S795" s="55"/>
      <c r="T795" s="138">
        <v>1</v>
      </c>
    </row>
    <row r="796" spans="1:20" hidden="1" x14ac:dyDescent="0.3">
      <c r="A796" s="19" t="s">
        <v>703</v>
      </c>
      <c r="B796" s="19" t="s">
        <v>2279</v>
      </c>
      <c r="C796" s="21">
        <v>0</v>
      </c>
      <c r="D796" s="55">
        <v>0</v>
      </c>
      <c r="E796" s="21">
        <v>0</v>
      </c>
      <c r="F796" s="21">
        <v>0</v>
      </c>
      <c r="G796" s="55">
        <v>0</v>
      </c>
      <c r="H796" s="21">
        <v>0</v>
      </c>
      <c r="I796" s="21">
        <v>0</v>
      </c>
      <c r="J796" s="55">
        <v>0</v>
      </c>
      <c r="K796" s="44"/>
      <c r="L796" s="21">
        <v>0</v>
      </c>
      <c r="M796" s="55">
        <v>0</v>
      </c>
      <c r="N796" s="21">
        <v>0</v>
      </c>
      <c r="O796" s="21">
        <v>0</v>
      </c>
      <c r="P796" s="55">
        <v>0</v>
      </c>
      <c r="Q796" s="21">
        <v>0</v>
      </c>
      <c r="R796" s="21">
        <v>0</v>
      </c>
      <c r="S796" s="55">
        <v>0</v>
      </c>
      <c r="T796" s="138">
        <v>2</v>
      </c>
    </row>
    <row r="797" spans="1:20" ht="15" customHeight="1" x14ac:dyDescent="0.3">
      <c r="A797" s="19" t="s">
        <v>705</v>
      </c>
      <c r="B797" s="19" t="s">
        <v>2281</v>
      </c>
      <c r="C797" s="21">
        <v>0</v>
      </c>
      <c r="D797" s="55">
        <v>0</v>
      </c>
      <c r="E797" s="21">
        <v>0</v>
      </c>
      <c r="F797" s="21">
        <v>0</v>
      </c>
      <c r="G797" s="55">
        <v>0</v>
      </c>
      <c r="H797" s="21">
        <v>0</v>
      </c>
      <c r="I797" s="21">
        <v>0</v>
      </c>
      <c r="J797" s="55">
        <v>0</v>
      </c>
      <c r="K797" s="44"/>
      <c r="L797" s="21">
        <v>200</v>
      </c>
      <c r="M797" s="55">
        <v>7.8385263570448747E-3</v>
      </c>
      <c r="N797" s="21">
        <v>0</v>
      </c>
      <c r="O797" s="21">
        <v>200</v>
      </c>
      <c r="P797" s="55">
        <v>0</v>
      </c>
      <c r="Q797" s="21">
        <v>0</v>
      </c>
      <c r="R797" s="21">
        <v>200</v>
      </c>
      <c r="S797" s="55">
        <v>0</v>
      </c>
      <c r="T797" s="138">
        <v>1</v>
      </c>
    </row>
    <row r="798" spans="1:20" ht="15" customHeight="1" x14ac:dyDescent="0.3">
      <c r="A798" s="19" t="s">
        <v>706</v>
      </c>
      <c r="B798" s="19" t="s">
        <v>2282</v>
      </c>
      <c r="C798" s="21">
        <v>677.58</v>
      </c>
      <c r="D798" s="55">
        <v>0.36060670569451836</v>
      </c>
      <c r="E798" s="21">
        <v>138</v>
      </c>
      <c r="F798" s="21">
        <v>539.58000000000004</v>
      </c>
      <c r="G798" s="55">
        <v>6.9767441860465115E-2</v>
      </c>
      <c r="H798" s="21">
        <v>7351.82</v>
      </c>
      <c r="I798" s="21">
        <v>-6674.24</v>
      </c>
      <c r="J798" s="55">
        <v>7.5326024590163936</v>
      </c>
      <c r="K798" s="44"/>
      <c r="L798" s="21">
        <v>19200.53</v>
      </c>
      <c r="M798" s="55">
        <v>0.75251930237115416</v>
      </c>
      <c r="N798" s="21">
        <v>1617</v>
      </c>
      <c r="O798" s="21">
        <v>17583.53</v>
      </c>
      <c r="P798" s="55">
        <v>6.056406606989026E-2</v>
      </c>
      <c r="Q798" s="21">
        <v>13832.630000000001</v>
      </c>
      <c r="R798" s="21">
        <v>5367.8999999999978</v>
      </c>
      <c r="S798" s="55">
        <v>0.98677628763018987</v>
      </c>
      <c r="T798" s="138">
        <v>1</v>
      </c>
    </row>
    <row r="799" spans="1:20" hidden="1" x14ac:dyDescent="0.3">
      <c r="A799" s="19" t="s">
        <v>704</v>
      </c>
      <c r="B799" s="19" t="s">
        <v>2280</v>
      </c>
      <c r="C799" s="21">
        <v>0</v>
      </c>
      <c r="D799" s="55">
        <v>0</v>
      </c>
      <c r="E799" s="21">
        <v>0</v>
      </c>
      <c r="F799" s="21">
        <v>0</v>
      </c>
      <c r="G799" s="55">
        <v>0</v>
      </c>
      <c r="H799" s="21">
        <v>0</v>
      </c>
      <c r="I799" s="21">
        <v>0</v>
      </c>
      <c r="J799" s="55">
        <v>0</v>
      </c>
      <c r="K799" s="44"/>
      <c r="L799" s="21">
        <v>0</v>
      </c>
      <c r="M799" s="55">
        <v>0</v>
      </c>
      <c r="N799" s="21">
        <v>0</v>
      </c>
      <c r="O799" s="21">
        <v>0</v>
      </c>
      <c r="P799" s="55">
        <v>0</v>
      </c>
      <c r="Q799" s="21">
        <v>0</v>
      </c>
      <c r="R799" s="21">
        <v>0</v>
      </c>
      <c r="S799" s="55">
        <v>0</v>
      </c>
      <c r="T799" s="138">
        <v>2</v>
      </c>
    </row>
    <row r="800" spans="1:20" hidden="1" x14ac:dyDescent="0.3">
      <c r="A800" s="19" t="s">
        <v>2283</v>
      </c>
      <c r="B800" s="19" t="s">
        <v>2284</v>
      </c>
      <c r="C800" s="21">
        <v>0</v>
      </c>
      <c r="D800" s="55">
        <v>0</v>
      </c>
      <c r="E800" s="21">
        <v>0</v>
      </c>
      <c r="F800" s="21">
        <v>0</v>
      </c>
      <c r="G800" s="55">
        <v>0</v>
      </c>
      <c r="H800" s="21">
        <v>0</v>
      </c>
      <c r="I800" s="21">
        <v>0</v>
      </c>
      <c r="J800" s="55">
        <v>0</v>
      </c>
      <c r="K800" s="44"/>
      <c r="L800" s="21">
        <v>0</v>
      </c>
      <c r="M800" s="55">
        <v>0</v>
      </c>
      <c r="N800" s="21">
        <v>0</v>
      </c>
      <c r="O800" s="21">
        <v>0</v>
      </c>
      <c r="P800" s="55">
        <v>0</v>
      </c>
      <c r="Q800" s="21">
        <v>0</v>
      </c>
      <c r="R800" s="21">
        <v>0</v>
      </c>
      <c r="S800" s="55">
        <v>0</v>
      </c>
      <c r="T800" s="138">
        <v>2</v>
      </c>
    </row>
    <row r="801" spans="1:20" x14ac:dyDescent="0.3">
      <c r="A801" s="19" t="s">
        <v>707</v>
      </c>
      <c r="B801" s="19" t="s">
        <v>2285</v>
      </c>
      <c r="C801" s="21">
        <v>4141.66</v>
      </c>
      <c r="D801" s="55">
        <v>2.2041830761043109</v>
      </c>
      <c r="E801" s="21">
        <v>3462</v>
      </c>
      <c r="F801" s="21">
        <v>679.65999999999985</v>
      </c>
      <c r="G801" s="55">
        <v>1.750252780586451</v>
      </c>
      <c r="H801" s="21">
        <v>1730.22</v>
      </c>
      <c r="I801" s="21">
        <v>2411.4399999999996</v>
      </c>
      <c r="J801" s="55">
        <v>1.772766393442623</v>
      </c>
      <c r="K801" s="44"/>
      <c r="L801" s="21">
        <v>45214.53</v>
      </c>
      <c r="M801" s="55">
        <v>1.7720764256319812</v>
      </c>
      <c r="N801" s="21">
        <v>46726</v>
      </c>
      <c r="O801" s="21">
        <v>-1511.4700000000012</v>
      </c>
      <c r="P801" s="55">
        <v>1.7501030001123639</v>
      </c>
      <c r="Q801" s="21">
        <v>30989.480000000003</v>
      </c>
      <c r="R801" s="21">
        <v>14225.049999999996</v>
      </c>
      <c r="S801" s="55">
        <v>2.2106919674703955</v>
      </c>
      <c r="T801" s="138">
        <v>1</v>
      </c>
    </row>
    <row r="802" spans="1:20" x14ac:dyDescent="0.3">
      <c r="A802" s="19" t="s">
        <v>708</v>
      </c>
      <c r="B802" s="19" t="s">
        <v>2286</v>
      </c>
      <c r="C802" s="21">
        <v>103</v>
      </c>
      <c r="D802" s="55">
        <v>5.4816391697711547E-2</v>
      </c>
      <c r="E802" s="21">
        <v>119</v>
      </c>
      <c r="F802" s="21">
        <v>-16</v>
      </c>
      <c r="G802" s="55">
        <v>6.0161779575328617E-2</v>
      </c>
      <c r="H802" s="21">
        <v>42</v>
      </c>
      <c r="I802" s="21">
        <v>61</v>
      </c>
      <c r="J802" s="55">
        <v>4.3032786885245901E-2</v>
      </c>
      <c r="K802" s="44"/>
      <c r="L802" s="21">
        <v>2261.75</v>
      </c>
      <c r="M802" s="55">
        <v>8.8643934940231234E-2</v>
      </c>
      <c r="N802" s="21">
        <v>1603</v>
      </c>
      <c r="O802" s="21">
        <v>658.75</v>
      </c>
      <c r="P802" s="55">
        <v>6.003970186149294E-2</v>
      </c>
      <c r="Q802" s="21">
        <v>1567</v>
      </c>
      <c r="R802" s="21">
        <v>694.75</v>
      </c>
      <c r="S802" s="55">
        <v>0.11178484805250392</v>
      </c>
      <c r="T802" s="138">
        <v>1</v>
      </c>
    </row>
    <row r="803" spans="1:20" hidden="1" x14ac:dyDescent="0.3">
      <c r="A803" s="19" t="s">
        <v>709</v>
      </c>
      <c r="B803" s="19" t="s">
        <v>2287</v>
      </c>
      <c r="C803" s="21">
        <v>0</v>
      </c>
      <c r="D803" s="55">
        <v>0</v>
      </c>
      <c r="E803" s="21">
        <v>0</v>
      </c>
      <c r="F803" s="21">
        <v>0</v>
      </c>
      <c r="G803" s="55">
        <v>0</v>
      </c>
      <c r="H803" s="21">
        <v>0</v>
      </c>
      <c r="I803" s="21">
        <v>0</v>
      </c>
      <c r="J803" s="55">
        <v>0</v>
      </c>
      <c r="K803" s="44"/>
      <c r="L803" s="21">
        <v>0</v>
      </c>
      <c r="M803" s="55">
        <v>0</v>
      </c>
      <c r="N803" s="21">
        <v>0</v>
      </c>
      <c r="O803" s="21">
        <v>0</v>
      </c>
      <c r="P803" s="55">
        <v>0</v>
      </c>
      <c r="Q803" s="21">
        <v>0</v>
      </c>
      <c r="R803" s="21">
        <v>0</v>
      </c>
      <c r="S803" s="55">
        <v>0</v>
      </c>
      <c r="T803" s="138">
        <v>2</v>
      </c>
    </row>
    <row r="804" spans="1:20" hidden="1" x14ac:dyDescent="0.3">
      <c r="A804" s="19" t="s">
        <v>710</v>
      </c>
      <c r="B804" s="19" t="s">
        <v>2288</v>
      </c>
      <c r="C804" s="21">
        <v>0</v>
      </c>
      <c r="D804" s="55">
        <v>0</v>
      </c>
      <c r="E804" s="21">
        <v>0</v>
      </c>
      <c r="F804" s="21">
        <v>0</v>
      </c>
      <c r="G804" s="55">
        <v>0</v>
      </c>
      <c r="H804" s="21">
        <v>0</v>
      </c>
      <c r="I804" s="21">
        <v>0</v>
      </c>
      <c r="J804" s="55">
        <v>0</v>
      </c>
      <c r="K804" s="44"/>
      <c r="L804" s="21">
        <v>0</v>
      </c>
      <c r="M804" s="55">
        <v>0</v>
      </c>
      <c r="N804" s="21">
        <v>0</v>
      </c>
      <c r="O804" s="21">
        <v>0</v>
      </c>
      <c r="P804" s="55">
        <v>0</v>
      </c>
      <c r="Q804" s="21">
        <v>0</v>
      </c>
      <c r="R804" s="21">
        <v>0</v>
      </c>
      <c r="S804" s="55">
        <v>0</v>
      </c>
      <c r="T804" s="138">
        <v>2</v>
      </c>
    </row>
    <row r="805" spans="1:20" x14ac:dyDescent="0.3">
      <c r="A805" s="19" t="s">
        <v>711</v>
      </c>
      <c r="B805" s="19" t="s">
        <v>2289</v>
      </c>
      <c r="C805" s="21">
        <v>103.95</v>
      </c>
      <c r="D805" s="55">
        <v>5.5321979776476848E-2</v>
      </c>
      <c r="E805" s="21">
        <v>58</v>
      </c>
      <c r="F805" s="21">
        <v>45.95</v>
      </c>
      <c r="G805" s="55">
        <v>2.9322548028311426E-2</v>
      </c>
      <c r="H805" s="21">
        <v>0</v>
      </c>
      <c r="I805" s="21">
        <v>103.95</v>
      </c>
      <c r="J805" s="55">
        <v>0</v>
      </c>
      <c r="K805" s="44"/>
      <c r="L805" s="21">
        <v>2342.2199999999998</v>
      </c>
      <c r="M805" s="55">
        <v>9.1797766019988236E-2</v>
      </c>
      <c r="N805" s="21">
        <v>919</v>
      </c>
      <c r="O805" s="21">
        <v>1423.2199999999998</v>
      </c>
      <c r="P805" s="55">
        <v>3.4420764822652536E-2</v>
      </c>
      <c r="Q805" s="21">
        <v>562.85</v>
      </c>
      <c r="R805" s="21">
        <v>1779.37</v>
      </c>
      <c r="S805" s="55">
        <v>4.0151947496076472E-2</v>
      </c>
      <c r="T805" s="138">
        <v>1</v>
      </c>
    </row>
    <row r="806" spans="1:20" x14ac:dyDescent="0.3">
      <c r="A806" s="19" t="s">
        <v>712</v>
      </c>
      <c r="B806" s="19" t="s">
        <v>2290</v>
      </c>
      <c r="C806" s="21">
        <v>0</v>
      </c>
      <c r="D806" s="55">
        <v>0</v>
      </c>
      <c r="E806" s="21">
        <v>0</v>
      </c>
      <c r="F806" s="21">
        <v>0</v>
      </c>
      <c r="G806" s="55">
        <v>0</v>
      </c>
      <c r="H806" s="21">
        <v>0</v>
      </c>
      <c r="I806" s="21">
        <v>0</v>
      </c>
      <c r="J806" s="55">
        <v>0</v>
      </c>
      <c r="K806" s="44"/>
      <c r="L806" s="21">
        <v>235</v>
      </c>
      <c r="M806" s="55">
        <v>9.2102684695277281E-3</v>
      </c>
      <c r="N806" s="21">
        <v>225</v>
      </c>
      <c r="O806" s="21">
        <v>10</v>
      </c>
      <c r="P806" s="55">
        <v>8.4272819206711869E-3</v>
      </c>
      <c r="Q806" s="21">
        <v>210</v>
      </c>
      <c r="R806" s="21">
        <v>25</v>
      </c>
      <c r="S806" s="55">
        <v>1.4980739049793123E-2</v>
      </c>
      <c r="T806" s="138">
        <v>1</v>
      </c>
    </row>
    <row r="807" spans="1:20" hidden="1" x14ac:dyDescent="0.3">
      <c r="A807" s="19" t="s">
        <v>713</v>
      </c>
      <c r="B807" s="19" t="s">
        <v>2291</v>
      </c>
      <c r="C807" s="21">
        <v>0</v>
      </c>
      <c r="D807" s="55">
        <v>0</v>
      </c>
      <c r="E807" s="21">
        <v>0</v>
      </c>
      <c r="F807" s="21">
        <v>0</v>
      </c>
      <c r="G807" s="55">
        <v>0</v>
      </c>
      <c r="H807" s="21">
        <v>0</v>
      </c>
      <c r="I807" s="21">
        <v>0</v>
      </c>
      <c r="J807" s="55">
        <v>0</v>
      </c>
      <c r="K807" s="44"/>
      <c r="L807" s="21">
        <v>0</v>
      </c>
      <c r="M807" s="55">
        <v>0</v>
      </c>
      <c r="N807" s="21">
        <v>0</v>
      </c>
      <c r="O807" s="21">
        <v>0</v>
      </c>
      <c r="P807" s="55">
        <v>0</v>
      </c>
      <c r="Q807" s="21">
        <v>0</v>
      </c>
      <c r="R807" s="21">
        <v>0</v>
      </c>
      <c r="S807" s="55">
        <v>0</v>
      </c>
      <c r="T807" s="138">
        <v>2</v>
      </c>
    </row>
    <row r="808" spans="1:20" hidden="1" x14ac:dyDescent="0.3">
      <c r="A808" s="19" t="s">
        <v>714</v>
      </c>
      <c r="B808" s="19" t="s">
        <v>2292</v>
      </c>
      <c r="C808" s="21">
        <v>0</v>
      </c>
      <c r="D808" s="55">
        <v>0</v>
      </c>
      <c r="E808" s="21">
        <v>0</v>
      </c>
      <c r="F808" s="21">
        <v>0</v>
      </c>
      <c r="G808" s="55">
        <v>0</v>
      </c>
      <c r="H808" s="21">
        <v>0</v>
      </c>
      <c r="I808" s="21">
        <v>0</v>
      </c>
      <c r="J808" s="55">
        <v>0</v>
      </c>
      <c r="K808" s="44"/>
      <c r="L808" s="21">
        <v>0</v>
      </c>
      <c r="M808" s="55">
        <v>0</v>
      </c>
      <c r="N808" s="21">
        <v>0</v>
      </c>
      <c r="O808" s="21">
        <v>0</v>
      </c>
      <c r="P808" s="55">
        <v>0</v>
      </c>
      <c r="Q808" s="21">
        <v>0</v>
      </c>
      <c r="R808" s="21">
        <v>0</v>
      </c>
      <c r="S808" s="55">
        <v>0</v>
      </c>
      <c r="T808" s="138">
        <v>2</v>
      </c>
    </row>
    <row r="809" spans="1:20" x14ac:dyDescent="0.3">
      <c r="A809" s="19" t="s">
        <v>715</v>
      </c>
      <c r="B809" s="19" t="s">
        <v>1783</v>
      </c>
      <c r="C809" s="21">
        <v>11097.56</v>
      </c>
      <c r="D809" s="55">
        <v>5.9060989888238424</v>
      </c>
      <c r="E809" s="21">
        <v>29</v>
      </c>
      <c r="F809" s="21">
        <v>11068.56</v>
      </c>
      <c r="G809" s="55">
        <v>1.4661274014155713E-2</v>
      </c>
      <c r="H809" s="21">
        <v>135</v>
      </c>
      <c r="I809" s="21">
        <v>10962.56</v>
      </c>
      <c r="J809" s="55">
        <v>0.13831967213114754</v>
      </c>
      <c r="K809" s="44"/>
      <c r="L809" s="21">
        <v>75287.51999999999</v>
      </c>
      <c r="M809" s="55">
        <v>2.9507160493827156</v>
      </c>
      <c r="N809" s="21">
        <v>691</v>
      </c>
      <c r="O809" s="21">
        <v>74596.51999999999</v>
      </c>
      <c r="P809" s="55">
        <v>2.5881119143039064E-2</v>
      </c>
      <c r="Q809" s="21">
        <v>674.9</v>
      </c>
      <c r="R809" s="21">
        <v>74612.62</v>
      </c>
      <c r="S809" s="55">
        <v>4.814524183193037E-2</v>
      </c>
      <c r="T809" s="138">
        <v>1</v>
      </c>
    </row>
    <row r="810" spans="1:20" hidden="1" x14ac:dyDescent="0.3">
      <c r="A810" s="19" t="s">
        <v>716</v>
      </c>
      <c r="B810" s="19" t="s">
        <v>2293</v>
      </c>
      <c r="C810" s="21">
        <v>0</v>
      </c>
      <c r="D810" s="55">
        <v>0</v>
      </c>
      <c r="E810" s="21">
        <v>0</v>
      </c>
      <c r="F810" s="21">
        <v>0</v>
      </c>
      <c r="G810" s="55">
        <v>0</v>
      </c>
      <c r="H810" s="21">
        <v>0</v>
      </c>
      <c r="I810" s="21">
        <v>0</v>
      </c>
      <c r="J810" s="55">
        <v>0</v>
      </c>
      <c r="K810" s="44"/>
      <c r="L810" s="21">
        <v>0</v>
      </c>
      <c r="M810" s="55">
        <v>0</v>
      </c>
      <c r="N810" s="21">
        <v>0</v>
      </c>
      <c r="O810" s="21">
        <v>0</v>
      </c>
      <c r="P810" s="55">
        <v>0</v>
      </c>
      <c r="Q810" s="21">
        <v>0</v>
      </c>
      <c r="R810" s="21">
        <v>0</v>
      </c>
      <c r="S810" s="55">
        <v>0</v>
      </c>
      <c r="T810" s="138">
        <v>2</v>
      </c>
    </row>
    <row r="811" spans="1:20" hidden="1" x14ac:dyDescent="0.3">
      <c r="A811" s="19" t="s">
        <v>717</v>
      </c>
      <c r="B811" s="19" t="s">
        <v>1784</v>
      </c>
      <c r="C811" s="21">
        <v>0</v>
      </c>
      <c r="D811" s="55">
        <v>0</v>
      </c>
      <c r="E811" s="21">
        <v>0</v>
      </c>
      <c r="F811" s="21">
        <v>0</v>
      </c>
      <c r="G811" s="55">
        <v>0</v>
      </c>
      <c r="H811" s="21">
        <v>0</v>
      </c>
      <c r="I811" s="21">
        <v>0</v>
      </c>
      <c r="J811" s="55">
        <v>0</v>
      </c>
      <c r="K811" s="44"/>
      <c r="L811" s="21">
        <v>0</v>
      </c>
      <c r="M811" s="55">
        <v>0</v>
      </c>
      <c r="N811" s="21">
        <v>0</v>
      </c>
      <c r="O811" s="21">
        <v>0</v>
      </c>
      <c r="P811" s="55">
        <v>0</v>
      </c>
      <c r="Q811" s="21">
        <v>0</v>
      </c>
      <c r="R811" s="21">
        <v>0</v>
      </c>
      <c r="S811" s="55">
        <v>0</v>
      </c>
      <c r="T811" s="138">
        <v>2</v>
      </c>
    </row>
    <row r="812" spans="1:20" hidden="1" x14ac:dyDescent="0.3">
      <c r="A812" s="19" t="s">
        <v>719</v>
      </c>
      <c r="B812" s="19" t="s">
        <v>2295</v>
      </c>
      <c r="C812" s="21">
        <v>0</v>
      </c>
      <c r="D812" s="55">
        <v>0</v>
      </c>
      <c r="E812" s="21">
        <v>0</v>
      </c>
      <c r="F812" s="21">
        <v>0</v>
      </c>
      <c r="G812" s="55">
        <v>0</v>
      </c>
      <c r="H812" s="21">
        <v>0</v>
      </c>
      <c r="I812" s="21">
        <v>0</v>
      </c>
      <c r="J812" s="55">
        <v>0</v>
      </c>
      <c r="K812" s="44"/>
      <c r="L812" s="21">
        <v>0</v>
      </c>
      <c r="M812" s="55">
        <v>0</v>
      </c>
      <c r="N812" s="21">
        <v>0</v>
      </c>
      <c r="O812" s="21">
        <v>0</v>
      </c>
      <c r="P812" s="55">
        <v>0</v>
      </c>
      <c r="Q812" s="21">
        <v>0</v>
      </c>
      <c r="R812" s="21">
        <v>0</v>
      </c>
      <c r="S812" s="55">
        <v>0</v>
      </c>
      <c r="T812" s="138">
        <v>2</v>
      </c>
    </row>
    <row r="813" spans="1:20" hidden="1" x14ac:dyDescent="0.3">
      <c r="A813" s="19" t="s">
        <v>720</v>
      </c>
      <c r="B813" s="19" t="s">
        <v>2296</v>
      </c>
      <c r="C813" s="21">
        <v>0</v>
      </c>
      <c r="D813" s="55">
        <v>0</v>
      </c>
      <c r="E813" s="21">
        <v>0</v>
      </c>
      <c r="F813" s="21">
        <v>0</v>
      </c>
      <c r="G813" s="55">
        <v>0</v>
      </c>
      <c r="H813" s="21">
        <v>0</v>
      </c>
      <c r="I813" s="21">
        <v>0</v>
      </c>
      <c r="J813" s="55">
        <v>0</v>
      </c>
      <c r="K813" s="44"/>
      <c r="L813" s="21">
        <v>0</v>
      </c>
      <c r="M813" s="55">
        <v>0</v>
      </c>
      <c r="N813" s="21">
        <v>0</v>
      </c>
      <c r="O813" s="21">
        <v>0</v>
      </c>
      <c r="P813" s="55">
        <v>0</v>
      </c>
      <c r="Q813" s="21">
        <v>0</v>
      </c>
      <c r="R813" s="21">
        <v>0</v>
      </c>
      <c r="S813" s="55">
        <v>0</v>
      </c>
      <c r="T813" s="138">
        <v>2</v>
      </c>
    </row>
    <row r="814" spans="1:20" hidden="1" x14ac:dyDescent="0.3">
      <c r="A814" s="19" t="s">
        <v>1601</v>
      </c>
      <c r="B814" s="19" t="s">
        <v>2297</v>
      </c>
      <c r="C814" s="21">
        <v>0</v>
      </c>
      <c r="D814" s="55">
        <v>0</v>
      </c>
      <c r="E814" s="21">
        <v>0</v>
      </c>
      <c r="F814" s="21">
        <v>0</v>
      </c>
      <c r="G814" s="55">
        <v>0</v>
      </c>
      <c r="H814" s="21">
        <v>0</v>
      </c>
      <c r="I814" s="21">
        <v>0</v>
      </c>
      <c r="J814" s="55">
        <v>0</v>
      </c>
      <c r="K814" s="44"/>
      <c r="L814" s="21">
        <v>0</v>
      </c>
      <c r="M814" s="55">
        <v>0</v>
      </c>
      <c r="N814" s="21">
        <v>0</v>
      </c>
      <c r="O814" s="21">
        <v>0</v>
      </c>
      <c r="P814" s="55">
        <v>0</v>
      </c>
      <c r="Q814" s="21">
        <v>0</v>
      </c>
      <c r="R814" s="21">
        <v>0</v>
      </c>
      <c r="S814" s="55">
        <v>0</v>
      </c>
      <c r="T814" s="138">
        <v>2</v>
      </c>
    </row>
    <row r="815" spans="1:20" hidden="1" x14ac:dyDescent="0.3">
      <c r="A815" s="19" t="s">
        <v>718</v>
      </c>
      <c r="B815" s="19" t="s">
        <v>2294</v>
      </c>
      <c r="C815" s="21">
        <v>0</v>
      </c>
      <c r="D815" s="55">
        <v>0</v>
      </c>
      <c r="E815" s="21">
        <v>0</v>
      </c>
      <c r="F815" s="21">
        <v>0</v>
      </c>
      <c r="G815" s="55">
        <v>0</v>
      </c>
      <c r="H815" s="21">
        <v>0</v>
      </c>
      <c r="I815" s="21">
        <v>0</v>
      </c>
      <c r="J815" s="55">
        <v>0</v>
      </c>
      <c r="K815" s="44"/>
      <c r="L815" s="21">
        <v>0</v>
      </c>
      <c r="M815" s="55">
        <v>0</v>
      </c>
      <c r="N815" s="21">
        <v>0</v>
      </c>
      <c r="O815" s="21">
        <v>0</v>
      </c>
      <c r="P815" s="55">
        <v>0</v>
      </c>
      <c r="Q815" s="21">
        <v>0</v>
      </c>
      <c r="R815" s="21">
        <v>0</v>
      </c>
      <c r="S815" s="55">
        <v>0</v>
      </c>
      <c r="T815" s="138">
        <v>2</v>
      </c>
    </row>
    <row r="816" spans="1:20" hidden="1" x14ac:dyDescent="0.3">
      <c r="A816" s="19" t="s">
        <v>1644</v>
      </c>
      <c r="B816" s="19" t="s">
        <v>2298</v>
      </c>
      <c r="C816" s="41">
        <v>0</v>
      </c>
      <c r="D816" s="55">
        <v>0</v>
      </c>
      <c r="E816" s="41">
        <v>0</v>
      </c>
      <c r="F816" s="41">
        <v>0</v>
      </c>
      <c r="G816" s="55">
        <v>0</v>
      </c>
      <c r="H816" s="41">
        <v>0</v>
      </c>
      <c r="I816" s="41">
        <v>0</v>
      </c>
      <c r="J816" s="55">
        <v>0</v>
      </c>
      <c r="K816" s="44"/>
      <c r="L816" s="41">
        <v>0</v>
      </c>
      <c r="M816" s="55">
        <v>0</v>
      </c>
      <c r="N816" s="41">
        <v>0</v>
      </c>
      <c r="O816" s="41">
        <v>0</v>
      </c>
      <c r="P816" s="55">
        <v>0</v>
      </c>
      <c r="Q816" s="41">
        <v>0</v>
      </c>
      <c r="R816" s="41">
        <v>0</v>
      </c>
      <c r="S816" s="55">
        <v>0</v>
      </c>
      <c r="T816" s="138">
        <v>2</v>
      </c>
    </row>
    <row r="817" spans="1:20" x14ac:dyDescent="0.3">
      <c r="B817" s="19" t="s">
        <v>722</v>
      </c>
      <c r="C817" s="57">
        <v>16123.75</v>
      </c>
      <c r="D817" s="55">
        <v>8.5810271420968594</v>
      </c>
      <c r="E817" s="57">
        <v>3806</v>
      </c>
      <c r="F817" s="57">
        <v>12317.75</v>
      </c>
      <c r="G817" s="55">
        <v>1.9241658240647119</v>
      </c>
      <c r="H817" s="57">
        <v>9259.0399999999991</v>
      </c>
      <c r="I817" s="57">
        <v>6864.7099999999991</v>
      </c>
      <c r="J817" s="55">
        <v>9.4867213114754083</v>
      </c>
      <c r="K817" s="44"/>
      <c r="L817" s="57">
        <v>144741.54999999999</v>
      </c>
      <c r="M817" s="55">
        <v>5.6728022731726435</v>
      </c>
      <c r="N817" s="57">
        <v>51781</v>
      </c>
      <c r="O817" s="57">
        <v>92960.549999999988</v>
      </c>
      <c r="P817" s="55">
        <v>1.9394359339301097</v>
      </c>
      <c r="Q817" s="57">
        <v>47836.86</v>
      </c>
      <c r="R817" s="57">
        <v>96904.689999999988</v>
      </c>
      <c r="S817" s="55">
        <v>3.412531031530889</v>
      </c>
      <c r="T817" s="138">
        <v>1</v>
      </c>
    </row>
    <row r="818" spans="1:20" x14ac:dyDescent="0.3">
      <c r="C818" s="21"/>
      <c r="D818" s="56"/>
      <c r="E818" s="21"/>
      <c r="F818" s="21"/>
      <c r="G818" s="56"/>
      <c r="H818" s="21"/>
      <c r="I818" s="21"/>
      <c r="J818" s="55"/>
      <c r="K818" s="44"/>
      <c r="L818" s="21"/>
      <c r="M818" s="56"/>
      <c r="N818" s="21"/>
      <c r="O818" s="21"/>
      <c r="P818" s="56"/>
      <c r="Q818" s="21"/>
      <c r="R818" s="21"/>
      <c r="S818" s="55"/>
      <c r="T818" s="138">
        <v>1</v>
      </c>
    </row>
    <row r="819" spans="1:20" ht="17.25" x14ac:dyDescent="0.35">
      <c r="B819" s="30" t="s">
        <v>723</v>
      </c>
      <c r="C819" s="21"/>
      <c r="D819" s="43"/>
      <c r="E819" s="21"/>
      <c r="F819" s="21"/>
      <c r="G819" s="43"/>
      <c r="H819" s="21"/>
      <c r="I819" s="21"/>
      <c r="J819" s="55"/>
      <c r="K819" s="44"/>
      <c r="L819" s="21"/>
      <c r="M819" s="43"/>
      <c r="N819" s="21"/>
      <c r="O819" s="21"/>
      <c r="P819" s="43"/>
      <c r="Q819" s="21"/>
      <c r="R819" s="21"/>
      <c r="S819" s="55"/>
      <c r="T819" s="138">
        <v>1</v>
      </c>
    </row>
    <row r="820" spans="1:20" x14ac:dyDescent="0.3">
      <c r="A820" s="19" t="s">
        <v>724</v>
      </c>
      <c r="B820" s="19" t="s">
        <v>2299</v>
      </c>
      <c r="C820" s="21">
        <v>0</v>
      </c>
      <c r="D820" s="55">
        <v>0</v>
      </c>
      <c r="E820" s="21">
        <v>40</v>
      </c>
      <c r="F820" s="21">
        <v>40</v>
      </c>
      <c r="G820" s="55">
        <v>2.0222446916076844E-2</v>
      </c>
      <c r="H820" s="21">
        <v>0</v>
      </c>
      <c r="I820" s="21">
        <v>0</v>
      </c>
      <c r="J820" s="55">
        <v>0</v>
      </c>
      <c r="K820" s="44"/>
      <c r="L820" s="21">
        <v>0</v>
      </c>
      <c r="M820" s="55">
        <v>0</v>
      </c>
      <c r="N820" s="21">
        <v>536</v>
      </c>
      <c r="O820" s="21">
        <v>536</v>
      </c>
      <c r="P820" s="55">
        <v>2.0075658264354469E-2</v>
      </c>
      <c r="Q820" s="21">
        <v>0</v>
      </c>
      <c r="R820" s="21">
        <v>0</v>
      </c>
      <c r="S820" s="55">
        <v>0</v>
      </c>
      <c r="T820" s="138">
        <v>1</v>
      </c>
    </row>
    <row r="821" spans="1:20" hidden="1" x14ac:dyDescent="0.3">
      <c r="A821" s="19" t="s">
        <v>725</v>
      </c>
      <c r="B821" s="19" t="s">
        <v>2300</v>
      </c>
      <c r="C821" s="21">
        <v>0</v>
      </c>
      <c r="D821" s="55">
        <v>0</v>
      </c>
      <c r="E821" s="21">
        <v>0</v>
      </c>
      <c r="F821" s="21">
        <v>0</v>
      </c>
      <c r="G821" s="55">
        <v>0</v>
      </c>
      <c r="H821" s="21">
        <v>0</v>
      </c>
      <c r="I821" s="21">
        <v>0</v>
      </c>
      <c r="J821" s="55">
        <v>0</v>
      </c>
      <c r="K821" s="44"/>
      <c r="L821" s="21">
        <v>0</v>
      </c>
      <c r="M821" s="55">
        <v>0</v>
      </c>
      <c r="N821" s="21">
        <v>0</v>
      </c>
      <c r="O821" s="21">
        <v>0</v>
      </c>
      <c r="P821" s="55">
        <v>0</v>
      </c>
      <c r="Q821" s="21">
        <v>0</v>
      </c>
      <c r="R821" s="21">
        <v>0</v>
      </c>
      <c r="S821" s="55">
        <v>0</v>
      </c>
      <c r="T821" s="138">
        <v>2</v>
      </c>
    </row>
    <row r="822" spans="1:20" hidden="1" x14ac:dyDescent="0.3">
      <c r="A822" s="19" t="s">
        <v>726</v>
      </c>
      <c r="B822" s="19" t="s">
        <v>1786</v>
      </c>
      <c r="C822" s="21">
        <v>0</v>
      </c>
      <c r="D822" s="55">
        <v>0</v>
      </c>
      <c r="E822" s="21">
        <v>0</v>
      </c>
      <c r="F822" s="21">
        <v>0</v>
      </c>
      <c r="G822" s="55">
        <v>0</v>
      </c>
      <c r="H822" s="21">
        <v>0</v>
      </c>
      <c r="I822" s="21">
        <v>0</v>
      </c>
      <c r="J822" s="55">
        <v>0</v>
      </c>
      <c r="K822" s="44"/>
      <c r="L822" s="21">
        <v>0</v>
      </c>
      <c r="M822" s="55">
        <v>0</v>
      </c>
      <c r="N822" s="21">
        <v>0</v>
      </c>
      <c r="O822" s="21">
        <v>0</v>
      </c>
      <c r="P822" s="55">
        <v>0</v>
      </c>
      <c r="Q822" s="21">
        <v>0</v>
      </c>
      <c r="R822" s="21">
        <v>0</v>
      </c>
      <c r="S822" s="55">
        <v>0</v>
      </c>
      <c r="T822" s="138">
        <v>2</v>
      </c>
    </row>
    <row r="823" spans="1:20" hidden="1" x14ac:dyDescent="0.3">
      <c r="A823" s="19" t="s">
        <v>728</v>
      </c>
      <c r="B823" s="19" t="s">
        <v>2301</v>
      </c>
      <c r="C823" s="21">
        <v>0</v>
      </c>
      <c r="D823" s="55">
        <v>0</v>
      </c>
      <c r="E823" s="21">
        <v>0</v>
      </c>
      <c r="F823" s="21">
        <v>0</v>
      </c>
      <c r="G823" s="55">
        <v>0</v>
      </c>
      <c r="H823" s="21">
        <v>0</v>
      </c>
      <c r="I823" s="21">
        <v>0</v>
      </c>
      <c r="J823" s="55">
        <v>0</v>
      </c>
      <c r="K823" s="44"/>
      <c r="L823" s="21">
        <v>0</v>
      </c>
      <c r="M823" s="55">
        <v>0</v>
      </c>
      <c r="N823" s="21">
        <v>0</v>
      </c>
      <c r="O823" s="21">
        <v>0</v>
      </c>
      <c r="P823" s="55">
        <v>0</v>
      </c>
      <c r="Q823" s="21">
        <v>0</v>
      </c>
      <c r="R823" s="21">
        <v>0</v>
      </c>
      <c r="S823" s="55">
        <v>0</v>
      </c>
      <c r="T823" s="138">
        <v>2</v>
      </c>
    </row>
    <row r="824" spans="1:20" hidden="1" x14ac:dyDescent="0.3">
      <c r="A824" s="19" t="s">
        <v>729</v>
      </c>
      <c r="B824" s="19" t="s">
        <v>2302</v>
      </c>
      <c r="C824" s="21">
        <v>0</v>
      </c>
      <c r="D824" s="55">
        <v>0</v>
      </c>
      <c r="E824" s="21">
        <v>0</v>
      </c>
      <c r="F824" s="21">
        <v>0</v>
      </c>
      <c r="G824" s="55">
        <v>0</v>
      </c>
      <c r="H824" s="21">
        <v>0</v>
      </c>
      <c r="I824" s="21">
        <v>0</v>
      </c>
      <c r="J824" s="55">
        <v>0</v>
      </c>
      <c r="K824" s="44"/>
      <c r="L824" s="21">
        <v>0</v>
      </c>
      <c r="M824" s="55">
        <v>0</v>
      </c>
      <c r="N824" s="21">
        <v>0</v>
      </c>
      <c r="O824" s="21">
        <v>0</v>
      </c>
      <c r="P824" s="55">
        <v>0</v>
      </c>
      <c r="Q824" s="21">
        <v>0</v>
      </c>
      <c r="R824" s="21">
        <v>0</v>
      </c>
      <c r="S824" s="55">
        <v>0</v>
      </c>
      <c r="T824" s="138">
        <v>2</v>
      </c>
    </row>
    <row r="825" spans="1:20" hidden="1" x14ac:dyDescent="0.3">
      <c r="A825" s="19" t="s">
        <v>2283</v>
      </c>
      <c r="B825" s="19" t="s">
        <v>2284</v>
      </c>
      <c r="C825" s="21">
        <v>0</v>
      </c>
      <c r="D825" s="55">
        <v>0</v>
      </c>
      <c r="E825" s="21">
        <v>0</v>
      </c>
      <c r="F825" s="21">
        <v>0</v>
      </c>
      <c r="G825" s="55">
        <v>0</v>
      </c>
      <c r="H825" s="21">
        <v>0</v>
      </c>
      <c r="I825" s="21">
        <v>0</v>
      </c>
      <c r="J825" s="55">
        <v>0</v>
      </c>
      <c r="K825" s="44"/>
      <c r="L825" s="21">
        <v>0</v>
      </c>
      <c r="M825" s="55">
        <v>0</v>
      </c>
      <c r="N825" s="21">
        <v>0</v>
      </c>
      <c r="O825" s="21">
        <v>0</v>
      </c>
      <c r="P825" s="55">
        <v>0</v>
      </c>
      <c r="Q825" s="21">
        <v>0</v>
      </c>
      <c r="R825" s="21">
        <v>0</v>
      </c>
      <c r="S825" s="55">
        <v>0</v>
      </c>
      <c r="T825" s="138">
        <v>2</v>
      </c>
    </row>
    <row r="826" spans="1:20" hidden="1" x14ac:dyDescent="0.3">
      <c r="A826" s="19" t="s">
        <v>730</v>
      </c>
      <c r="B826" s="19" t="s">
        <v>2304</v>
      </c>
      <c r="C826" s="21">
        <v>0</v>
      </c>
      <c r="D826" s="55">
        <v>0</v>
      </c>
      <c r="E826" s="21">
        <v>0</v>
      </c>
      <c r="F826" s="21">
        <v>0</v>
      </c>
      <c r="G826" s="55">
        <v>0</v>
      </c>
      <c r="H826" s="21">
        <v>0</v>
      </c>
      <c r="I826" s="21">
        <v>0</v>
      </c>
      <c r="J826" s="55">
        <v>0</v>
      </c>
      <c r="K826" s="44"/>
      <c r="L826" s="21">
        <v>0</v>
      </c>
      <c r="M826" s="55">
        <v>0</v>
      </c>
      <c r="N826" s="21">
        <v>0</v>
      </c>
      <c r="O826" s="21">
        <v>0</v>
      </c>
      <c r="P826" s="55">
        <v>0</v>
      </c>
      <c r="Q826" s="21">
        <v>0</v>
      </c>
      <c r="R826" s="21">
        <v>0</v>
      </c>
      <c r="S826" s="55">
        <v>0</v>
      </c>
      <c r="T826" s="138">
        <v>2</v>
      </c>
    </row>
    <row r="827" spans="1:20" hidden="1" x14ac:dyDescent="0.3">
      <c r="A827" s="19" t="s">
        <v>731</v>
      </c>
      <c r="B827" s="19" t="s">
        <v>2305</v>
      </c>
      <c r="C827" s="21">
        <v>0</v>
      </c>
      <c r="D827" s="55">
        <v>0</v>
      </c>
      <c r="E827" s="21">
        <v>0</v>
      </c>
      <c r="F827" s="21">
        <v>0</v>
      </c>
      <c r="G827" s="55">
        <v>0</v>
      </c>
      <c r="H827" s="21">
        <v>0</v>
      </c>
      <c r="I827" s="21">
        <v>0</v>
      </c>
      <c r="J827" s="55">
        <v>0</v>
      </c>
      <c r="K827" s="44"/>
      <c r="L827" s="21">
        <v>0</v>
      </c>
      <c r="M827" s="55">
        <v>0</v>
      </c>
      <c r="N827" s="21">
        <v>0</v>
      </c>
      <c r="O827" s="21">
        <v>0</v>
      </c>
      <c r="P827" s="55">
        <v>0</v>
      </c>
      <c r="Q827" s="21">
        <v>0</v>
      </c>
      <c r="R827" s="21">
        <v>0</v>
      </c>
      <c r="S827" s="55">
        <v>0</v>
      </c>
      <c r="T827" s="138">
        <v>2</v>
      </c>
    </row>
    <row r="828" spans="1:20" hidden="1" x14ac:dyDescent="0.3">
      <c r="A828" s="19" t="s">
        <v>835</v>
      </c>
      <c r="B828" s="19" t="s">
        <v>2303</v>
      </c>
      <c r="C828" s="21">
        <v>0</v>
      </c>
      <c r="D828" s="55">
        <v>0</v>
      </c>
      <c r="E828" s="21">
        <v>0</v>
      </c>
      <c r="F828" s="21">
        <v>0</v>
      </c>
      <c r="G828" s="55">
        <v>0</v>
      </c>
      <c r="H828" s="21">
        <v>0</v>
      </c>
      <c r="I828" s="21">
        <v>0</v>
      </c>
      <c r="J828" s="55">
        <v>0</v>
      </c>
      <c r="K828" s="44"/>
      <c r="L828" s="21">
        <v>0</v>
      </c>
      <c r="M828" s="55">
        <v>0</v>
      </c>
      <c r="N828" s="21">
        <v>0</v>
      </c>
      <c r="O828" s="21">
        <v>0</v>
      </c>
      <c r="P828" s="55">
        <v>0</v>
      </c>
      <c r="Q828" s="21">
        <v>0</v>
      </c>
      <c r="R828" s="21">
        <v>0</v>
      </c>
      <c r="S828" s="55">
        <v>0</v>
      </c>
      <c r="T828" s="138">
        <v>2</v>
      </c>
    </row>
    <row r="829" spans="1:20" x14ac:dyDescent="0.3">
      <c r="A829" s="19" t="s">
        <v>732</v>
      </c>
      <c r="B829" s="19" t="s">
        <v>2307</v>
      </c>
      <c r="C829" s="21">
        <v>103.75</v>
      </c>
      <c r="D829" s="55">
        <v>5.5215540180947313E-2</v>
      </c>
      <c r="E829" s="21">
        <v>36</v>
      </c>
      <c r="F829" s="21">
        <v>-67.75</v>
      </c>
      <c r="G829" s="55">
        <v>1.8200202224469161E-2</v>
      </c>
      <c r="H829" s="21">
        <v>0</v>
      </c>
      <c r="I829" s="21">
        <v>-103.75</v>
      </c>
      <c r="J829" s="55">
        <v>0</v>
      </c>
      <c r="K829" s="44"/>
      <c r="L829" s="21">
        <v>633.5</v>
      </c>
      <c r="M829" s="55">
        <v>2.4828532235939643E-2</v>
      </c>
      <c r="N829" s="21">
        <v>481</v>
      </c>
      <c r="O829" s="21">
        <v>-152.5</v>
      </c>
      <c r="P829" s="55">
        <v>1.8015656017079291E-2</v>
      </c>
      <c r="Q829" s="21">
        <v>566.45000000000005</v>
      </c>
      <c r="R829" s="21">
        <v>-67.049999999999955</v>
      </c>
      <c r="S829" s="55">
        <v>4.0408760165501503E-2</v>
      </c>
      <c r="T829" s="138">
        <v>1</v>
      </c>
    </row>
    <row r="830" spans="1:20" x14ac:dyDescent="0.3">
      <c r="A830" s="19" t="s">
        <v>737</v>
      </c>
      <c r="B830" s="19" t="s">
        <v>1785</v>
      </c>
      <c r="C830" s="21">
        <v>0</v>
      </c>
      <c r="D830" s="55">
        <v>0</v>
      </c>
      <c r="E830" s="21">
        <v>0</v>
      </c>
      <c r="F830" s="21">
        <v>0</v>
      </c>
      <c r="G830" s="55">
        <v>0</v>
      </c>
      <c r="H830" s="21">
        <v>0</v>
      </c>
      <c r="I830" s="21">
        <v>0</v>
      </c>
      <c r="J830" s="55">
        <v>0</v>
      </c>
      <c r="K830" s="44"/>
      <c r="L830" s="21">
        <v>13528.72</v>
      </c>
      <c r="M830" s="55">
        <v>0.5302261414854007</v>
      </c>
      <c r="N830" s="21">
        <v>0</v>
      </c>
      <c r="O830" s="21">
        <v>-13528.72</v>
      </c>
      <c r="P830" s="55">
        <v>0</v>
      </c>
      <c r="Q830" s="21">
        <v>0</v>
      </c>
      <c r="R830" s="21">
        <v>-13528.72</v>
      </c>
      <c r="S830" s="55">
        <v>0</v>
      </c>
      <c r="T830" s="138">
        <v>1</v>
      </c>
    </row>
    <row r="831" spans="1:20" hidden="1" x14ac:dyDescent="0.3">
      <c r="A831" s="19" t="s">
        <v>733</v>
      </c>
      <c r="B831" s="19" t="s">
        <v>2308</v>
      </c>
      <c r="C831" s="21">
        <v>0</v>
      </c>
      <c r="D831" s="55">
        <v>0</v>
      </c>
      <c r="E831" s="21">
        <v>0</v>
      </c>
      <c r="F831" s="21">
        <v>0</v>
      </c>
      <c r="G831" s="55">
        <v>0</v>
      </c>
      <c r="H831" s="21">
        <v>0</v>
      </c>
      <c r="I831" s="21">
        <v>0</v>
      </c>
      <c r="J831" s="55">
        <v>0</v>
      </c>
      <c r="K831" s="44"/>
      <c r="L831" s="21">
        <v>0</v>
      </c>
      <c r="M831" s="55">
        <v>0</v>
      </c>
      <c r="N831" s="21">
        <v>0</v>
      </c>
      <c r="O831" s="21">
        <v>0</v>
      </c>
      <c r="P831" s="55">
        <v>0</v>
      </c>
      <c r="Q831" s="21">
        <v>0</v>
      </c>
      <c r="R831" s="21">
        <v>0</v>
      </c>
      <c r="S831" s="55">
        <v>0</v>
      </c>
      <c r="T831" s="138">
        <v>2</v>
      </c>
    </row>
    <row r="832" spans="1:20" hidden="1" x14ac:dyDescent="0.3">
      <c r="A832" s="19" t="s">
        <v>727</v>
      </c>
      <c r="B832" s="19" t="s">
        <v>2306</v>
      </c>
      <c r="C832" s="21">
        <v>0</v>
      </c>
      <c r="D832" s="55">
        <v>0</v>
      </c>
      <c r="E832" s="21">
        <v>0</v>
      </c>
      <c r="F832" s="21">
        <v>0</v>
      </c>
      <c r="G832" s="55">
        <v>0</v>
      </c>
      <c r="H832" s="21">
        <v>0</v>
      </c>
      <c r="I832" s="21">
        <v>0</v>
      </c>
      <c r="J832" s="55">
        <v>0</v>
      </c>
      <c r="K832" s="44"/>
      <c r="L832" s="21">
        <v>0</v>
      </c>
      <c r="M832" s="55">
        <v>0</v>
      </c>
      <c r="N832" s="21">
        <v>0</v>
      </c>
      <c r="O832" s="21">
        <v>0</v>
      </c>
      <c r="P832" s="55">
        <v>0</v>
      </c>
      <c r="Q832" s="21">
        <v>0</v>
      </c>
      <c r="R832" s="21">
        <v>0</v>
      </c>
      <c r="S832" s="55">
        <v>0</v>
      </c>
      <c r="T832" s="138">
        <v>2</v>
      </c>
    </row>
    <row r="833" spans="1:20" x14ac:dyDescent="0.3">
      <c r="A833" s="19" t="s">
        <v>734</v>
      </c>
      <c r="B833" s="19" t="s">
        <v>2309</v>
      </c>
      <c r="C833" s="21">
        <v>3191.44</v>
      </c>
      <c r="D833" s="55">
        <v>1.6984779137839277</v>
      </c>
      <c r="E833" s="21">
        <v>1558</v>
      </c>
      <c r="F833" s="21">
        <v>-1633.44</v>
      </c>
      <c r="G833" s="55">
        <v>0.78766430738119309</v>
      </c>
      <c r="H833" s="21">
        <v>891.22</v>
      </c>
      <c r="I833" s="21">
        <v>-2300.2200000000003</v>
      </c>
      <c r="J833" s="55">
        <v>0.91313524590163941</v>
      </c>
      <c r="K833" s="44"/>
      <c r="L833" s="21">
        <v>21047.41</v>
      </c>
      <c r="M833" s="55">
        <v>0.82490339016264946</v>
      </c>
      <c r="N833" s="21">
        <v>21027</v>
      </c>
      <c r="O833" s="21">
        <v>-20.409999999999854</v>
      </c>
      <c r="P833" s="55">
        <v>0.7875575864264579</v>
      </c>
      <c r="Q833" s="21">
        <v>15492.089999999998</v>
      </c>
      <c r="R833" s="21">
        <v>-5555.3200000000015</v>
      </c>
      <c r="S833" s="55">
        <v>1.1051569410757596</v>
      </c>
      <c r="T833" s="138">
        <v>1</v>
      </c>
    </row>
    <row r="834" spans="1:20" hidden="1" x14ac:dyDescent="0.3">
      <c r="A834" s="19" t="s">
        <v>735</v>
      </c>
      <c r="B834" s="19" t="s">
        <v>2310</v>
      </c>
      <c r="C834" s="21">
        <v>0</v>
      </c>
      <c r="D834" s="55">
        <v>0</v>
      </c>
      <c r="E834" s="21">
        <v>0</v>
      </c>
      <c r="F834" s="21">
        <v>0</v>
      </c>
      <c r="G834" s="55">
        <v>0</v>
      </c>
      <c r="H834" s="21">
        <v>0</v>
      </c>
      <c r="I834" s="21">
        <v>0</v>
      </c>
      <c r="J834" s="55">
        <v>0</v>
      </c>
      <c r="K834" s="44"/>
      <c r="L834" s="21">
        <v>0</v>
      </c>
      <c r="M834" s="55">
        <v>0</v>
      </c>
      <c r="N834" s="21">
        <v>0</v>
      </c>
      <c r="O834" s="21">
        <v>0</v>
      </c>
      <c r="P834" s="55">
        <v>0</v>
      </c>
      <c r="Q834" s="21">
        <v>0</v>
      </c>
      <c r="R834" s="21">
        <v>0</v>
      </c>
      <c r="S834" s="55">
        <v>0</v>
      </c>
      <c r="T834" s="138">
        <v>2</v>
      </c>
    </row>
    <row r="835" spans="1:20" hidden="1" x14ac:dyDescent="0.3">
      <c r="A835" s="19" t="s">
        <v>738</v>
      </c>
      <c r="B835" s="19" t="s">
        <v>2311</v>
      </c>
      <c r="C835" s="21">
        <v>0</v>
      </c>
      <c r="D835" s="55">
        <v>0</v>
      </c>
      <c r="E835" s="21">
        <v>0</v>
      </c>
      <c r="F835" s="21">
        <v>0</v>
      </c>
      <c r="G835" s="55">
        <v>0</v>
      </c>
      <c r="H835" s="21">
        <v>0</v>
      </c>
      <c r="I835" s="21">
        <v>0</v>
      </c>
      <c r="J835" s="55">
        <v>0</v>
      </c>
      <c r="K835" s="44"/>
      <c r="L835" s="21">
        <v>0</v>
      </c>
      <c r="M835" s="55">
        <v>0</v>
      </c>
      <c r="N835" s="21">
        <v>0</v>
      </c>
      <c r="O835" s="21">
        <v>0</v>
      </c>
      <c r="P835" s="55">
        <v>0</v>
      </c>
      <c r="Q835" s="21">
        <v>0</v>
      </c>
      <c r="R835" s="21">
        <v>0</v>
      </c>
      <c r="S835" s="55">
        <v>0</v>
      </c>
      <c r="T835" s="138">
        <v>2</v>
      </c>
    </row>
    <row r="836" spans="1:20" hidden="1" x14ac:dyDescent="0.3">
      <c r="A836" s="19" t="s">
        <v>739</v>
      </c>
      <c r="B836" s="19" t="s">
        <v>2312</v>
      </c>
      <c r="C836" s="41">
        <v>0</v>
      </c>
      <c r="D836" s="55">
        <v>0</v>
      </c>
      <c r="E836" s="41">
        <v>0</v>
      </c>
      <c r="F836" s="41">
        <v>0</v>
      </c>
      <c r="G836" s="55">
        <v>0</v>
      </c>
      <c r="H836" s="41">
        <v>0</v>
      </c>
      <c r="I836" s="41">
        <v>0</v>
      </c>
      <c r="J836" s="55">
        <v>0</v>
      </c>
      <c r="K836" s="44"/>
      <c r="L836" s="41">
        <v>0</v>
      </c>
      <c r="M836" s="55">
        <v>0</v>
      </c>
      <c r="N836" s="41">
        <v>0</v>
      </c>
      <c r="O836" s="41">
        <v>0</v>
      </c>
      <c r="P836" s="55">
        <v>0</v>
      </c>
      <c r="Q836" s="41">
        <v>0</v>
      </c>
      <c r="R836" s="41">
        <v>0</v>
      </c>
      <c r="S836" s="55">
        <v>0</v>
      </c>
      <c r="T836" s="138">
        <v>2</v>
      </c>
    </row>
    <row r="837" spans="1:20" x14ac:dyDescent="0.3">
      <c r="B837" s="19" t="s">
        <v>740</v>
      </c>
      <c r="C837" s="45">
        <v>3295.19</v>
      </c>
      <c r="D837" s="55">
        <v>1.753693453964875</v>
      </c>
      <c r="E837" s="45">
        <v>1634</v>
      </c>
      <c r="F837" s="45">
        <v>-1661.19</v>
      </c>
      <c r="G837" s="55">
        <v>0.82608695652173914</v>
      </c>
      <c r="H837" s="45">
        <v>891.22</v>
      </c>
      <c r="I837" s="45">
        <v>-2403.9700000000003</v>
      </c>
      <c r="J837" s="55">
        <v>0.91313524590163941</v>
      </c>
      <c r="K837" s="44"/>
      <c r="L837" s="45">
        <v>35209.629999999997</v>
      </c>
      <c r="M837" s="55">
        <v>1.3799580638839897</v>
      </c>
      <c r="N837" s="45">
        <v>22044</v>
      </c>
      <c r="O837" s="45">
        <v>-13165.629999999997</v>
      </c>
      <c r="P837" s="55">
        <v>0.82564890070789165</v>
      </c>
      <c r="Q837" s="45">
        <v>16058.539999999999</v>
      </c>
      <c r="R837" s="45">
        <v>-19151.089999999997</v>
      </c>
      <c r="S837" s="55">
        <v>1.1455657012412612</v>
      </c>
      <c r="T837" s="138">
        <v>1</v>
      </c>
    </row>
    <row r="838" spans="1:20" x14ac:dyDescent="0.3">
      <c r="B838" s="19" t="s">
        <v>741</v>
      </c>
      <c r="C838" s="21">
        <v>12828.56</v>
      </c>
      <c r="D838" s="55">
        <v>6.8273336881319846</v>
      </c>
      <c r="E838" s="21">
        <v>2172</v>
      </c>
      <c r="F838" s="21">
        <v>10656.56</v>
      </c>
      <c r="G838" s="55">
        <v>1.0980788675429727</v>
      </c>
      <c r="H838" s="21">
        <v>8367.82</v>
      </c>
      <c r="I838" s="21">
        <v>4460.74</v>
      </c>
      <c r="J838" s="55">
        <v>8.573586065573771</v>
      </c>
      <c r="K838" s="48"/>
      <c r="L838" s="21">
        <v>109531.91999999998</v>
      </c>
      <c r="M838" s="55">
        <v>4.2928442092886527</v>
      </c>
      <c r="N838" s="21">
        <v>29737</v>
      </c>
      <c r="O838" s="21">
        <v>79794.919999999984</v>
      </c>
      <c r="P838" s="55">
        <v>1.1137870332222182</v>
      </c>
      <c r="Q838" s="21">
        <v>31778.32</v>
      </c>
      <c r="R838" s="21">
        <v>77753.599999999977</v>
      </c>
      <c r="S838" s="55">
        <v>2.2669653302896275</v>
      </c>
      <c r="T838" s="138">
        <v>1</v>
      </c>
    </row>
    <row r="839" spans="1:20" x14ac:dyDescent="0.3">
      <c r="C839" s="21"/>
      <c r="D839" s="56"/>
      <c r="E839" s="21"/>
      <c r="F839" s="21"/>
      <c r="G839" s="56"/>
      <c r="H839" s="21"/>
      <c r="I839" s="21"/>
      <c r="J839" s="56"/>
      <c r="K839" s="44"/>
      <c r="L839" s="21"/>
      <c r="M839" s="56"/>
      <c r="N839" s="21"/>
      <c r="O839" s="21"/>
      <c r="P839" s="56"/>
      <c r="Q839" s="21"/>
      <c r="R839" s="21"/>
      <c r="S839" s="56"/>
      <c r="T839" s="138">
        <v>1</v>
      </c>
    </row>
    <row r="840" spans="1:20" ht="17.25" x14ac:dyDescent="0.35">
      <c r="B840" s="30" t="s">
        <v>518</v>
      </c>
      <c r="C840" s="21"/>
      <c r="D840" s="43"/>
      <c r="E840" s="21"/>
      <c r="F840" s="21"/>
      <c r="G840" s="43"/>
      <c r="H840" s="21"/>
      <c r="I840" s="21"/>
      <c r="J840" s="43"/>
      <c r="K840" s="44"/>
      <c r="L840" s="21"/>
      <c r="M840" s="43"/>
      <c r="N840" s="21"/>
      <c r="O840" s="21"/>
      <c r="P840" s="43"/>
      <c r="Q840" s="21"/>
      <c r="R840" s="21"/>
      <c r="S840" s="43"/>
      <c r="T840" s="138">
        <v>1</v>
      </c>
    </row>
    <row r="841" spans="1:20" ht="17.25" x14ac:dyDescent="0.35">
      <c r="B841" s="30" t="s">
        <v>592</v>
      </c>
      <c r="C841" s="21"/>
      <c r="D841" s="43"/>
      <c r="E841" s="21"/>
      <c r="F841" s="21"/>
      <c r="G841" s="43"/>
      <c r="H841" s="21"/>
      <c r="I841" s="21"/>
      <c r="J841" s="43"/>
      <c r="K841" s="44"/>
      <c r="L841" s="21"/>
      <c r="M841" s="43"/>
      <c r="N841" s="21"/>
      <c r="O841" s="21"/>
      <c r="P841" s="43"/>
      <c r="Q841" s="21"/>
      <c r="R841" s="21"/>
      <c r="S841" s="43"/>
      <c r="T841" s="138">
        <v>1</v>
      </c>
    </row>
    <row r="842" spans="1:20" x14ac:dyDescent="0.3">
      <c r="B842" s="19" t="s">
        <v>742</v>
      </c>
      <c r="C842" s="21">
        <v>11592.279999999999</v>
      </c>
      <c r="D842" s="56">
        <v>6.1693879723257048</v>
      </c>
      <c r="E842" s="21">
        <v>12307</v>
      </c>
      <c r="F842" s="21">
        <v>714.72000000000116</v>
      </c>
      <c r="G842" s="55">
        <v>6.2219413549039437</v>
      </c>
      <c r="H842" s="21">
        <v>12265.57</v>
      </c>
      <c r="I842" s="21">
        <v>673.29000000000087</v>
      </c>
      <c r="J842" s="55">
        <v>12.56718237704918</v>
      </c>
      <c r="K842" s="44"/>
      <c r="L842" s="21">
        <v>127265.36</v>
      </c>
      <c r="M842" s="56">
        <v>4.9878643934940232</v>
      </c>
      <c r="N842" s="21">
        <v>144556</v>
      </c>
      <c r="O842" s="21">
        <v>17290.64</v>
      </c>
      <c r="P842" s="55">
        <v>5.4142851792201956</v>
      </c>
      <c r="Q842" s="21">
        <v>107764.59</v>
      </c>
      <c r="R842" s="21">
        <v>-19500.770000000004</v>
      </c>
      <c r="S842" s="55">
        <v>7.6875866742759307</v>
      </c>
      <c r="T842" s="138">
        <v>1</v>
      </c>
    </row>
    <row r="843" spans="1:20" x14ac:dyDescent="0.3">
      <c r="B843" s="19" t="s">
        <v>593</v>
      </c>
      <c r="C843" s="41">
        <v>5087.13</v>
      </c>
      <c r="D843" s="38">
        <v>0.43883774373979928</v>
      </c>
      <c r="E843" s="41">
        <v>2027</v>
      </c>
      <c r="F843" s="41">
        <v>-3060.13</v>
      </c>
      <c r="G843" s="38">
        <v>0.16470301454456812</v>
      </c>
      <c r="H843" s="41">
        <v>1471.7000000000003</v>
      </c>
      <c r="I843" s="41">
        <v>-3615.43</v>
      </c>
      <c r="J843" s="38">
        <v>0.11998627051168435</v>
      </c>
      <c r="K843" s="44"/>
      <c r="L843" s="41">
        <v>31808.46</v>
      </c>
      <c r="M843" s="38">
        <v>0.24993808213012558</v>
      </c>
      <c r="N843" s="41">
        <v>24142</v>
      </c>
      <c r="O843" s="41">
        <v>-7666.4599999999991</v>
      </c>
      <c r="P843" s="38">
        <v>0.1670079415589806</v>
      </c>
      <c r="Q843" s="41">
        <v>21730.42</v>
      </c>
      <c r="R843" s="41">
        <v>-10078.040000000001</v>
      </c>
      <c r="S843" s="38">
        <v>0.20164712731705284</v>
      </c>
      <c r="T843" s="138">
        <v>1</v>
      </c>
    </row>
    <row r="844" spans="1:20" x14ac:dyDescent="0.3">
      <c r="B844" s="19" t="s">
        <v>457</v>
      </c>
      <c r="C844" s="21">
        <v>16679.41</v>
      </c>
      <c r="D844" s="56">
        <v>8.8767482703565719</v>
      </c>
      <c r="E844" s="21">
        <v>14334</v>
      </c>
      <c r="F844" s="21">
        <v>-2345.41</v>
      </c>
      <c r="G844" s="55">
        <v>7.2467138523761374</v>
      </c>
      <c r="H844" s="21">
        <v>13737.27</v>
      </c>
      <c r="I844" s="21">
        <v>-2942.1399999999994</v>
      </c>
      <c r="J844" s="55">
        <v>14.075071721311476</v>
      </c>
      <c r="K844" s="44"/>
      <c r="L844" s="21">
        <v>159073.82</v>
      </c>
      <c r="M844" s="56">
        <v>6.234521653929062</v>
      </c>
      <c r="N844" s="21">
        <v>168698</v>
      </c>
      <c r="O844" s="21">
        <v>9624.179999999993</v>
      </c>
      <c r="P844" s="55">
        <v>6.3185138020150564</v>
      </c>
      <c r="Q844" s="21">
        <v>129495.01</v>
      </c>
      <c r="R844" s="21">
        <v>-29578.810000000012</v>
      </c>
      <c r="S844" s="55">
        <v>9.2377664431445279</v>
      </c>
      <c r="T844" s="138">
        <v>1</v>
      </c>
    </row>
    <row r="845" spans="1:20" ht="17.25" x14ac:dyDescent="0.35">
      <c r="B845" s="30" t="s">
        <v>278</v>
      </c>
      <c r="C845" s="21"/>
      <c r="D845" s="43"/>
      <c r="E845" s="21"/>
      <c r="F845" s="21"/>
      <c r="G845" s="43"/>
      <c r="H845" s="21"/>
      <c r="I845" s="21"/>
      <c r="J845" s="43"/>
      <c r="K845" s="44"/>
      <c r="L845" s="21"/>
      <c r="M845" s="43"/>
      <c r="N845" s="21"/>
      <c r="O845" s="21"/>
      <c r="P845" s="43"/>
      <c r="Q845" s="21"/>
      <c r="R845" s="21"/>
      <c r="S845" s="43"/>
      <c r="T845" s="138">
        <v>1</v>
      </c>
    </row>
    <row r="846" spans="1:20" x14ac:dyDescent="0.3">
      <c r="A846" s="19" t="s">
        <v>743</v>
      </c>
      <c r="B846" s="19" t="s">
        <v>744</v>
      </c>
      <c r="C846" s="21">
        <v>19.53</v>
      </c>
      <c r="D846" s="55">
        <v>1.0393826503459288E-2</v>
      </c>
      <c r="E846" s="21">
        <v>198</v>
      </c>
      <c r="F846" s="21">
        <v>178.47</v>
      </c>
      <c r="G846" s="55">
        <v>0.10010111223458039</v>
      </c>
      <c r="H846" s="21">
        <v>0</v>
      </c>
      <c r="I846" s="21">
        <v>-19.53</v>
      </c>
      <c r="J846" s="55">
        <v>0</v>
      </c>
      <c r="K846" s="44"/>
      <c r="L846" s="21">
        <v>2285.36</v>
      </c>
      <c r="M846" s="55">
        <v>8.9569272976680395E-2</v>
      </c>
      <c r="N846" s="21">
        <v>2671</v>
      </c>
      <c r="O846" s="21">
        <v>385.63999999999987</v>
      </c>
      <c r="P846" s="56">
        <v>0.1000412000449455</v>
      </c>
      <c r="Q846" s="21">
        <v>1583.99</v>
      </c>
      <c r="R846" s="21">
        <v>-701.37000000000012</v>
      </c>
      <c r="S846" s="55">
        <v>0.1129968611784848</v>
      </c>
      <c r="T846" s="138">
        <v>1</v>
      </c>
    </row>
    <row r="847" spans="1:20" x14ac:dyDescent="0.3">
      <c r="A847" s="19" t="s">
        <v>745</v>
      </c>
      <c r="B847" s="19" t="s">
        <v>2314</v>
      </c>
      <c r="C847" s="21">
        <v>0</v>
      </c>
      <c r="D847" s="55">
        <v>0</v>
      </c>
      <c r="E847" s="21">
        <v>0</v>
      </c>
      <c r="F847" s="21">
        <v>0</v>
      </c>
      <c r="G847" s="55">
        <v>0</v>
      </c>
      <c r="H847" s="21">
        <v>0</v>
      </c>
      <c r="I847" s="21">
        <v>0</v>
      </c>
      <c r="J847" s="55">
        <v>0</v>
      </c>
      <c r="K847" s="44"/>
      <c r="L847" s="21">
        <v>0</v>
      </c>
      <c r="M847" s="55">
        <v>0</v>
      </c>
      <c r="N847" s="21">
        <v>0</v>
      </c>
      <c r="O847" s="21">
        <v>0</v>
      </c>
      <c r="P847" s="55">
        <v>0</v>
      </c>
      <c r="Q847" s="21">
        <v>13.22</v>
      </c>
      <c r="R847" s="21">
        <v>13.22</v>
      </c>
      <c r="S847" s="55">
        <v>9.4307319161078616E-4</v>
      </c>
      <c r="T847" s="138">
        <v>1</v>
      </c>
    </row>
    <row r="848" spans="1:20" x14ac:dyDescent="0.3">
      <c r="A848" s="19" t="s">
        <v>746</v>
      </c>
      <c r="B848" s="19" t="s">
        <v>2315</v>
      </c>
      <c r="C848" s="21">
        <v>684.91</v>
      </c>
      <c r="D848" s="55">
        <v>0.3645077168706759</v>
      </c>
      <c r="E848" s="21">
        <v>0</v>
      </c>
      <c r="F848" s="21">
        <v>-684.91</v>
      </c>
      <c r="G848" s="55">
        <v>0</v>
      </c>
      <c r="H848" s="21">
        <v>115.99</v>
      </c>
      <c r="I848" s="21">
        <v>-568.91999999999996</v>
      </c>
      <c r="J848" s="55">
        <v>0.1188422131147541</v>
      </c>
      <c r="K848" s="44"/>
      <c r="L848" s="21">
        <v>6399.1100000000006</v>
      </c>
      <c r="M848" s="55">
        <v>0.25079796198314719</v>
      </c>
      <c r="N848" s="21">
        <v>2332</v>
      </c>
      <c r="O848" s="21">
        <v>-4067.1100000000006</v>
      </c>
      <c r="P848" s="55">
        <v>8.7344095284467585E-2</v>
      </c>
      <c r="Q848" s="21">
        <v>3701.9399999999991</v>
      </c>
      <c r="R848" s="21">
        <v>-2697.1700000000014</v>
      </c>
      <c r="S848" s="55">
        <v>0.26408474818091021</v>
      </c>
      <c r="T848" s="138">
        <v>1</v>
      </c>
    </row>
    <row r="849" spans="1:20" x14ac:dyDescent="0.3">
      <c r="A849" s="19" t="s">
        <v>747</v>
      </c>
      <c r="B849" s="19" t="s">
        <v>2316</v>
      </c>
      <c r="C849" s="21">
        <v>-901.23</v>
      </c>
      <c r="D849" s="55">
        <v>-0.47963278339542309</v>
      </c>
      <c r="E849" s="21">
        <v>0</v>
      </c>
      <c r="F849" s="21">
        <v>901.23</v>
      </c>
      <c r="G849" s="55">
        <v>0</v>
      </c>
      <c r="H849" s="21">
        <v>482.79</v>
      </c>
      <c r="I849" s="21">
        <v>1384.02</v>
      </c>
      <c r="J849" s="55">
        <v>0.49466188524590166</v>
      </c>
      <c r="K849" s="44"/>
      <c r="L849" s="21">
        <v>388.78999999999996</v>
      </c>
      <c r="M849" s="55">
        <v>1.5237703311777385E-2</v>
      </c>
      <c r="N849" s="21">
        <v>0</v>
      </c>
      <c r="O849" s="21">
        <v>-388.78999999999996</v>
      </c>
      <c r="P849" s="55">
        <v>0</v>
      </c>
      <c r="Q849" s="21">
        <v>-386.93</v>
      </c>
      <c r="R849" s="21">
        <v>-775.72</v>
      </c>
      <c r="S849" s="55">
        <v>-2.7602368383506919E-2</v>
      </c>
      <c r="T849" s="138">
        <v>1</v>
      </c>
    </row>
    <row r="850" spans="1:20" hidden="1" x14ac:dyDescent="0.3">
      <c r="A850" s="19" t="s">
        <v>748</v>
      </c>
      <c r="B850" s="19" t="s">
        <v>2317</v>
      </c>
      <c r="C850" s="21">
        <v>0</v>
      </c>
      <c r="D850" s="55">
        <v>0</v>
      </c>
      <c r="E850" s="21">
        <v>0</v>
      </c>
      <c r="F850" s="21">
        <v>0</v>
      </c>
      <c r="G850" s="55">
        <v>0</v>
      </c>
      <c r="H850" s="21">
        <v>0</v>
      </c>
      <c r="I850" s="21">
        <v>0</v>
      </c>
      <c r="J850" s="55">
        <v>0</v>
      </c>
      <c r="K850" s="44"/>
      <c r="L850" s="21">
        <v>0</v>
      </c>
      <c r="M850" s="55">
        <v>0</v>
      </c>
      <c r="N850" s="21">
        <v>0</v>
      </c>
      <c r="O850" s="21">
        <v>0</v>
      </c>
      <c r="P850" s="55">
        <v>0</v>
      </c>
      <c r="Q850" s="21">
        <v>0</v>
      </c>
      <c r="R850" s="21">
        <v>0</v>
      </c>
      <c r="S850" s="55">
        <v>0</v>
      </c>
      <c r="T850" s="138">
        <v>2</v>
      </c>
    </row>
    <row r="851" spans="1:20" x14ac:dyDescent="0.3">
      <c r="A851" s="19" t="s">
        <v>749</v>
      </c>
      <c r="B851" s="19" t="s">
        <v>2318</v>
      </c>
      <c r="C851" s="21">
        <v>22.79</v>
      </c>
      <c r="D851" s="55">
        <v>1.212879191059074E-2</v>
      </c>
      <c r="E851" s="21">
        <v>0</v>
      </c>
      <c r="F851" s="21">
        <v>-22.79</v>
      </c>
      <c r="G851" s="55">
        <v>0</v>
      </c>
      <c r="H851" s="21">
        <v>0</v>
      </c>
      <c r="I851" s="21">
        <v>-22.79</v>
      </c>
      <c r="J851" s="55">
        <v>0</v>
      </c>
      <c r="K851" s="44"/>
      <c r="L851" s="21">
        <v>281.63</v>
      </c>
      <c r="M851" s="55">
        <v>1.1037820889672742E-2</v>
      </c>
      <c r="N851" s="21">
        <v>0</v>
      </c>
      <c r="O851" s="21">
        <v>-281.63</v>
      </c>
      <c r="P851" s="55">
        <v>0</v>
      </c>
      <c r="Q851" s="21">
        <v>73.510000000000005</v>
      </c>
      <c r="R851" s="21">
        <v>-208.12</v>
      </c>
      <c r="S851" s="55">
        <v>5.2439720359537742E-3</v>
      </c>
      <c r="T851" s="138">
        <v>1</v>
      </c>
    </row>
    <row r="852" spans="1:20" x14ac:dyDescent="0.3">
      <c r="A852" s="19" t="s">
        <v>751</v>
      </c>
      <c r="B852" s="19" t="s">
        <v>2319</v>
      </c>
      <c r="C852" s="21">
        <v>81.93</v>
      </c>
      <c r="D852" s="55">
        <v>4.3602980308674828E-2</v>
      </c>
      <c r="E852" s="21">
        <v>40</v>
      </c>
      <c r="F852" s="21">
        <v>-41.930000000000007</v>
      </c>
      <c r="G852" s="55">
        <v>2.0222446916076844E-2</v>
      </c>
      <c r="H852" s="21">
        <v>10.76</v>
      </c>
      <c r="I852" s="21">
        <v>-71.17</v>
      </c>
      <c r="J852" s="55">
        <v>1.1024590163934426E-2</v>
      </c>
      <c r="K852" s="44"/>
      <c r="L852" s="21">
        <v>549.65000000000009</v>
      </c>
      <c r="M852" s="55">
        <v>2.1542230060748582E-2</v>
      </c>
      <c r="N852" s="21">
        <v>536</v>
      </c>
      <c r="O852" s="21">
        <v>-13.650000000000091</v>
      </c>
      <c r="P852" s="55">
        <v>2.0075658264354469E-2</v>
      </c>
      <c r="Q852" s="21">
        <v>634.67999999999995</v>
      </c>
      <c r="R852" s="21">
        <v>85.029999999999859</v>
      </c>
      <c r="S852" s="55">
        <v>4.5276073619631901E-2</v>
      </c>
      <c r="T852" s="138">
        <v>1</v>
      </c>
    </row>
    <row r="853" spans="1:20" hidden="1" x14ac:dyDescent="0.3">
      <c r="A853" s="19" t="s">
        <v>752</v>
      </c>
      <c r="B853" s="19" t="s">
        <v>2320</v>
      </c>
      <c r="C853" s="21">
        <v>0</v>
      </c>
      <c r="D853" s="55">
        <v>0</v>
      </c>
      <c r="E853" s="21">
        <v>0</v>
      </c>
      <c r="F853" s="21">
        <v>0</v>
      </c>
      <c r="G853" s="55">
        <v>0</v>
      </c>
      <c r="H853" s="21">
        <v>0</v>
      </c>
      <c r="I853" s="21">
        <v>0</v>
      </c>
      <c r="J853" s="55">
        <v>0</v>
      </c>
      <c r="K853" s="44"/>
      <c r="L853" s="21">
        <v>0</v>
      </c>
      <c r="M853" s="55">
        <v>0</v>
      </c>
      <c r="N853" s="21">
        <v>0</v>
      </c>
      <c r="O853" s="21">
        <v>0</v>
      </c>
      <c r="P853" s="55">
        <v>0</v>
      </c>
      <c r="Q853" s="21">
        <v>0</v>
      </c>
      <c r="R853" s="21">
        <v>0</v>
      </c>
      <c r="S853" s="55">
        <v>0</v>
      </c>
      <c r="T853" s="138">
        <v>2</v>
      </c>
    </row>
    <row r="854" spans="1:20" x14ac:dyDescent="0.3">
      <c r="A854" s="19" t="s">
        <v>753</v>
      </c>
      <c r="B854" s="19" t="s">
        <v>2321</v>
      </c>
      <c r="C854" s="21">
        <v>90.07</v>
      </c>
      <c r="D854" s="55">
        <v>4.7935071846726976E-2</v>
      </c>
      <c r="E854" s="21">
        <v>25</v>
      </c>
      <c r="F854" s="21">
        <v>-65.069999999999993</v>
      </c>
      <c r="G854" s="55">
        <v>1.2639029322548028E-2</v>
      </c>
      <c r="H854" s="21">
        <v>43.650000000000006</v>
      </c>
      <c r="I854" s="21">
        <v>-46.419999999999987</v>
      </c>
      <c r="J854" s="55">
        <v>4.4723360655737711E-2</v>
      </c>
      <c r="K854" s="44"/>
      <c r="L854" s="21">
        <v>7833.3799999999992</v>
      </c>
      <c r="M854" s="55">
        <v>0.30701077797374088</v>
      </c>
      <c r="N854" s="21">
        <v>300</v>
      </c>
      <c r="O854" s="21">
        <v>-7533.3799999999992</v>
      </c>
      <c r="P854" s="55">
        <v>1.1236375894228249E-2</v>
      </c>
      <c r="Q854" s="21">
        <v>427.15</v>
      </c>
      <c r="R854" s="21">
        <v>-7406.23</v>
      </c>
      <c r="S854" s="55">
        <v>3.0471536595805392E-2</v>
      </c>
      <c r="T854" s="138">
        <v>1</v>
      </c>
    </row>
    <row r="855" spans="1:20" x14ac:dyDescent="0.3">
      <c r="A855" s="19" t="s">
        <v>754</v>
      </c>
      <c r="B855" s="19" t="s">
        <v>2322</v>
      </c>
      <c r="C855" s="21">
        <v>162.74</v>
      </c>
      <c r="D855" s="55">
        <v>8.6609898882384254E-2</v>
      </c>
      <c r="E855" s="21">
        <v>75</v>
      </c>
      <c r="F855" s="21">
        <v>-87.740000000000009</v>
      </c>
      <c r="G855" s="55">
        <v>3.7917087967644085E-2</v>
      </c>
      <c r="H855" s="21">
        <v>322.17</v>
      </c>
      <c r="I855" s="21">
        <v>159.43</v>
      </c>
      <c r="J855" s="55">
        <v>0.33009221311475412</v>
      </c>
      <c r="K855" s="44"/>
      <c r="L855" s="21">
        <v>1817.96</v>
      </c>
      <c r="M855" s="55">
        <v>7.1250636880266505E-2</v>
      </c>
      <c r="N855" s="21">
        <v>900</v>
      </c>
      <c r="O855" s="21">
        <v>-917.96</v>
      </c>
      <c r="P855" s="55">
        <v>3.3709127682684747E-2</v>
      </c>
      <c r="Q855" s="21">
        <v>3590.4499999999994</v>
      </c>
      <c r="R855" s="21">
        <v>1772.4899999999993</v>
      </c>
      <c r="S855" s="55">
        <v>0.25613140248252242</v>
      </c>
      <c r="T855" s="138">
        <v>1</v>
      </c>
    </row>
    <row r="856" spans="1:20" hidden="1" x14ac:dyDescent="0.3">
      <c r="A856" s="19" t="s">
        <v>755</v>
      </c>
      <c r="B856" s="19" t="s">
        <v>2323</v>
      </c>
      <c r="C856" s="21">
        <v>0</v>
      </c>
      <c r="D856" s="55">
        <v>0</v>
      </c>
      <c r="E856" s="21">
        <v>0</v>
      </c>
      <c r="F856" s="21">
        <v>0</v>
      </c>
      <c r="G856" s="55">
        <v>0</v>
      </c>
      <c r="H856" s="21">
        <v>0</v>
      </c>
      <c r="I856" s="21">
        <v>0</v>
      </c>
      <c r="J856" s="55">
        <v>0</v>
      </c>
      <c r="K856" s="44"/>
      <c r="L856" s="21">
        <v>0</v>
      </c>
      <c r="M856" s="55">
        <v>0</v>
      </c>
      <c r="N856" s="21">
        <v>0</v>
      </c>
      <c r="O856" s="21">
        <v>0</v>
      </c>
      <c r="P856" s="55">
        <v>0</v>
      </c>
      <c r="Q856" s="21">
        <v>0</v>
      </c>
      <c r="R856" s="21">
        <v>0</v>
      </c>
      <c r="S856" s="55">
        <v>0</v>
      </c>
      <c r="T856" s="138">
        <v>2</v>
      </c>
    </row>
    <row r="857" spans="1:20" hidden="1" x14ac:dyDescent="0.3">
      <c r="A857" s="19" t="s">
        <v>756</v>
      </c>
      <c r="B857" s="19" t="s">
        <v>2324</v>
      </c>
      <c r="C857" s="21">
        <v>0</v>
      </c>
      <c r="D857" s="55">
        <v>0</v>
      </c>
      <c r="E857" s="21">
        <v>0</v>
      </c>
      <c r="F857" s="21">
        <v>0</v>
      </c>
      <c r="G857" s="55">
        <v>0</v>
      </c>
      <c r="H857" s="21">
        <v>0</v>
      </c>
      <c r="I857" s="21">
        <v>0</v>
      </c>
      <c r="J857" s="55">
        <v>0</v>
      </c>
      <c r="K857" s="44"/>
      <c r="L857" s="21">
        <v>0</v>
      </c>
      <c r="M857" s="55">
        <v>0</v>
      </c>
      <c r="N857" s="21">
        <v>0</v>
      </c>
      <c r="O857" s="21">
        <v>0</v>
      </c>
      <c r="P857" s="55">
        <v>0</v>
      </c>
      <c r="Q857" s="21">
        <v>0</v>
      </c>
      <c r="R857" s="21">
        <v>0</v>
      </c>
      <c r="S857" s="55">
        <v>0</v>
      </c>
      <c r="T857" s="138">
        <v>2</v>
      </c>
    </row>
    <row r="858" spans="1:20" x14ac:dyDescent="0.3">
      <c r="A858" s="19" t="s">
        <v>601</v>
      </c>
      <c r="B858" s="19" t="s">
        <v>2325</v>
      </c>
      <c r="C858" s="21">
        <v>4880.92</v>
      </c>
      <c r="D858" s="38">
        <v>2.5134832226750906E-2</v>
      </c>
      <c r="E858" s="21">
        <v>4668</v>
      </c>
      <c r="F858" s="21">
        <v>-212.92000000000007</v>
      </c>
      <c r="G858" s="38">
        <v>2.4999464450204581E-2</v>
      </c>
      <c r="H858" s="21">
        <v>1053.8799999999992</v>
      </c>
      <c r="I858" s="21">
        <v>-3827.0400000000009</v>
      </c>
      <c r="J858" s="38">
        <v>1.41636488208562E-2</v>
      </c>
      <c r="K858" s="44"/>
      <c r="L858" s="21">
        <v>62649.460000000006</v>
      </c>
      <c r="M858" s="38">
        <v>2.4301818448017338E-2</v>
      </c>
      <c r="N858" s="21">
        <v>65619</v>
      </c>
      <c r="O858" s="21">
        <v>2969.5399999999936</v>
      </c>
      <c r="P858" s="38">
        <v>2.4999619018591893E-2</v>
      </c>
      <c r="Q858" s="21">
        <v>26150.5</v>
      </c>
      <c r="R858" s="21">
        <v>-36498.960000000006</v>
      </c>
      <c r="S858" s="38">
        <v>2.1485537531373722E-2</v>
      </c>
      <c r="T858" s="138">
        <v>1</v>
      </c>
    </row>
    <row r="859" spans="1:20" x14ac:dyDescent="0.3">
      <c r="A859" s="19" t="s">
        <v>758</v>
      </c>
      <c r="B859" s="19" t="s">
        <v>759</v>
      </c>
      <c r="C859" s="21">
        <v>112.56</v>
      </c>
      <c r="D859" s="55">
        <v>5.9904204364023418E-2</v>
      </c>
      <c r="E859" s="21">
        <v>2750</v>
      </c>
      <c r="F859" s="21">
        <v>2637.44</v>
      </c>
      <c r="G859" s="55">
        <v>1.3902932254802831</v>
      </c>
      <c r="H859" s="21">
        <v>669.85</v>
      </c>
      <c r="I859" s="21">
        <v>557.29</v>
      </c>
      <c r="J859" s="55">
        <v>0.6863217213114754</v>
      </c>
      <c r="K859" s="44"/>
      <c r="L859" s="21">
        <v>2195.41</v>
      </c>
      <c r="M859" s="55">
        <v>8.604389574759945E-2</v>
      </c>
      <c r="N859" s="21">
        <v>7393</v>
      </c>
      <c r="O859" s="21">
        <v>5197.59</v>
      </c>
      <c r="P859" s="55">
        <v>0.27690175662009814</v>
      </c>
      <c r="Q859" s="21">
        <v>4476.51</v>
      </c>
      <c r="R859" s="21">
        <v>2281.1000000000004</v>
      </c>
      <c r="S859" s="55">
        <v>0.31934013411328294</v>
      </c>
      <c r="T859" s="138">
        <v>1</v>
      </c>
    </row>
    <row r="860" spans="1:20" x14ac:dyDescent="0.3">
      <c r="A860" s="19" t="s">
        <v>760</v>
      </c>
      <c r="B860" s="19" t="s">
        <v>2327</v>
      </c>
      <c r="C860" s="21">
        <v>1491.36</v>
      </c>
      <c r="D860" s="55">
        <v>0.79369877594465132</v>
      </c>
      <c r="E860" s="21">
        <v>1224</v>
      </c>
      <c r="F860" s="21">
        <v>-267.3599999999999</v>
      </c>
      <c r="G860" s="55">
        <v>0.61880687563195147</v>
      </c>
      <c r="H860" s="21">
        <v>1414.46</v>
      </c>
      <c r="I860" s="21">
        <v>-76.899999999999864</v>
      </c>
      <c r="J860" s="55">
        <v>1.4492418032786885</v>
      </c>
      <c r="K860" s="44"/>
      <c r="L860" s="21">
        <v>14675.68</v>
      </c>
      <c r="M860" s="55">
        <v>0.57517852243778167</v>
      </c>
      <c r="N860" s="21">
        <v>14688</v>
      </c>
      <c r="O860" s="21">
        <v>12.319999999999709</v>
      </c>
      <c r="P860" s="55">
        <v>0.55013296378141507</v>
      </c>
      <c r="Q860" s="21">
        <v>13767.279999999999</v>
      </c>
      <c r="R860" s="21">
        <v>-908.40000000000146</v>
      </c>
      <c r="S860" s="55">
        <v>0.98211442431159934</v>
      </c>
      <c r="T860" s="138">
        <v>1</v>
      </c>
    </row>
    <row r="861" spans="1:20" hidden="1" x14ac:dyDescent="0.3">
      <c r="A861" s="19" t="s">
        <v>761</v>
      </c>
      <c r="B861" s="19" t="s">
        <v>2328</v>
      </c>
      <c r="C861" s="21">
        <v>0</v>
      </c>
      <c r="D861" s="55">
        <v>0</v>
      </c>
      <c r="E861" s="21">
        <v>0</v>
      </c>
      <c r="F861" s="21">
        <v>0</v>
      </c>
      <c r="G861" s="55">
        <v>0</v>
      </c>
      <c r="H861" s="21">
        <v>0</v>
      </c>
      <c r="I861" s="21">
        <v>0</v>
      </c>
      <c r="J861" s="55">
        <v>0</v>
      </c>
      <c r="K861" s="44"/>
      <c r="L861" s="21">
        <v>0</v>
      </c>
      <c r="M861" s="55">
        <v>0</v>
      </c>
      <c r="N861" s="21">
        <v>0</v>
      </c>
      <c r="O861" s="21">
        <v>0</v>
      </c>
      <c r="P861" s="55">
        <v>0</v>
      </c>
      <c r="Q861" s="21">
        <v>0</v>
      </c>
      <c r="R861" s="21">
        <v>0</v>
      </c>
      <c r="S861" s="55">
        <v>0</v>
      </c>
      <c r="T861" s="138">
        <v>2</v>
      </c>
    </row>
    <row r="862" spans="1:20" x14ac:dyDescent="0.3">
      <c r="A862" s="19" t="s">
        <v>762</v>
      </c>
      <c r="B862" s="19" t="s">
        <v>2329</v>
      </c>
      <c r="C862" s="21">
        <v>3807.79</v>
      </c>
      <c r="D862" s="55">
        <v>2.0264981373070783</v>
      </c>
      <c r="E862" s="21">
        <v>373</v>
      </c>
      <c r="F862" s="21">
        <v>-3434.79</v>
      </c>
      <c r="G862" s="55">
        <v>0.18857431749241657</v>
      </c>
      <c r="H862" s="21">
        <v>148.81</v>
      </c>
      <c r="I862" s="21">
        <v>-3658.98</v>
      </c>
      <c r="J862" s="55">
        <v>0.15246926229508198</v>
      </c>
      <c r="K862" s="44"/>
      <c r="L862" s="21">
        <v>15763.310000000001</v>
      </c>
      <c r="M862" s="55">
        <v>0.61780560454634537</v>
      </c>
      <c r="N862" s="21">
        <v>5250</v>
      </c>
      <c r="O862" s="21">
        <v>-10513.310000000001</v>
      </c>
      <c r="P862" s="55">
        <v>0.19663657814899435</v>
      </c>
      <c r="Q862" s="21">
        <v>-9449.5800000000036</v>
      </c>
      <c r="R862" s="21">
        <v>-25212.890000000007</v>
      </c>
      <c r="S862" s="55">
        <v>-0.6741032957625912</v>
      </c>
      <c r="T862" s="138">
        <v>1</v>
      </c>
    </row>
    <row r="863" spans="1:20" hidden="1" x14ac:dyDescent="0.3">
      <c r="A863" s="19" t="s">
        <v>1105</v>
      </c>
      <c r="B863" s="19" t="s">
        <v>2330</v>
      </c>
      <c r="C863" s="21">
        <v>0</v>
      </c>
      <c r="D863" s="55">
        <v>0</v>
      </c>
      <c r="E863" s="21">
        <v>0</v>
      </c>
      <c r="F863" s="21">
        <v>0</v>
      </c>
      <c r="G863" s="55">
        <v>0</v>
      </c>
      <c r="H863" s="21">
        <v>0</v>
      </c>
      <c r="I863" s="21">
        <v>0</v>
      </c>
      <c r="J863" s="55">
        <v>0</v>
      </c>
      <c r="K863" s="44"/>
      <c r="L863" s="21">
        <v>0</v>
      </c>
      <c r="M863" s="55">
        <v>0</v>
      </c>
      <c r="N863" s="21">
        <v>0</v>
      </c>
      <c r="O863" s="21">
        <v>0</v>
      </c>
      <c r="P863" s="55">
        <v>0</v>
      </c>
      <c r="Q863" s="21">
        <v>0</v>
      </c>
      <c r="R863" s="21">
        <v>0</v>
      </c>
      <c r="S863" s="55">
        <v>0</v>
      </c>
      <c r="T863" s="138">
        <v>2</v>
      </c>
    </row>
    <row r="864" spans="1:20" hidden="1" x14ac:dyDescent="0.3">
      <c r="A864" s="19" t="s">
        <v>763</v>
      </c>
      <c r="B864" s="19" t="s">
        <v>2331</v>
      </c>
      <c r="C864" s="21">
        <v>0</v>
      </c>
      <c r="D864" s="55">
        <v>0</v>
      </c>
      <c r="E864" s="21">
        <v>0</v>
      </c>
      <c r="F864" s="21">
        <v>0</v>
      </c>
      <c r="G864" s="55">
        <v>0</v>
      </c>
      <c r="H864" s="21">
        <v>0</v>
      </c>
      <c r="I864" s="21">
        <v>0</v>
      </c>
      <c r="J864" s="55">
        <v>0</v>
      </c>
      <c r="K864" s="44"/>
      <c r="L864" s="21">
        <v>0</v>
      </c>
      <c r="M864" s="55">
        <v>0</v>
      </c>
      <c r="N864" s="21">
        <v>0</v>
      </c>
      <c r="O864" s="21">
        <v>0</v>
      </c>
      <c r="P864" s="55">
        <v>0</v>
      </c>
      <c r="Q864" s="21">
        <v>0</v>
      </c>
      <c r="R864" s="21">
        <v>0</v>
      </c>
      <c r="S864" s="55">
        <v>0</v>
      </c>
      <c r="T864" s="138">
        <v>2</v>
      </c>
    </row>
    <row r="865" spans="1:20" x14ac:dyDescent="0.3">
      <c r="A865" s="19" t="s">
        <v>764</v>
      </c>
      <c r="B865" s="19" t="s">
        <v>2332</v>
      </c>
      <c r="C865" s="21">
        <v>0</v>
      </c>
      <c r="D865" s="55">
        <v>0</v>
      </c>
      <c r="E865" s="21">
        <v>0</v>
      </c>
      <c r="F865" s="21">
        <v>0</v>
      </c>
      <c r="G865" s="55">
        <v>0</v>
      </c>
      <c r="H865" s="21">
        <v>0</v>
      </c>
      <c r="I865" s="21">
        <v>0</v>
      </c>
      <c r="J865" s="55">
        <v>0</v>
      </c>
      <c r="K865" s="44"/>
      <c r="L865" s="21">
        <v>0</v>
      </c>
      <c r="M865" s="55">
        <v>0</v>
      </c>
      <c r="N865" s="21">
        <v>0</v>
      </c>
      <c r="O865" s="21">
        <v>0</v>
      </c>
      <c r="P865" s="55">
        <v>0</v>
      </c>
      <c r="Q865" s="21">
        <v>2000</v>
      </c>
      <c r="R865" s="21">
        <v>2000</v>
      </c>
      <c r="S865" s="55">
        <v>0.14267370523612499</v>
      </c>
      <c r="T865" s="138">
        <v>1</v>
      </c>
    </row>
    <row r="866" spans="1:20" x14ac:dyDescent="0.3">
      <c r="A866" s="19" t="s">
        <v>765</v>
      </c>
      <c r="B866" s="19" t="s">
        <v>2333</v>
      </c>
      <c r="C866" s="21">
        <v>0</v>
      </c>
      <c r="D866" s="55">
        <v>0</v>
      </c>
      <c r="E866" s="21">
        <v>0</v>
      </c>
      <c r="F866" s="21">
        <v>0</v>
      </c>
      <c r="G866" s="55">
        <v>0</v>
      </c>
      <c r="H866" s="21">
        <v>0</v>
      </c>
      <c r="I866" s="21">
        <v>0</v>
      </c>
      <c r="J866" s="55">
        <v>0</v>
      </c>
      <c r="K866" s="44"/>
      <c r="L866" s="21">
        <v>2093.6</v>
      </c>
      <c r="M866" s="55">
        <v>8.205369390554576E-2</v>
      </c>
      <c r="N866" s="21">
        <v>0</v>
      </c>
      <c r="O866" s="21">
        <v>-2093.6</v>
      </c>
      <c r="P866" s="55">
        <v>0</v>
      </c>
      <c r="Q866" s="21">
        <v>0</v>
      </c>
      <c r="R866" s="21">
        <v>-2093.6</v>
      </c>
      <c r="S866" s="55">
        <v>0</v>
      </c>
      <c r="T866" s="138">
        <v>1</v>
      </c>
    </row>
    <row r="867" spans="1:20" x14ac:dyDescent="0.3">
      <c r="A867" s="19" t="s">
        <v>766</v>
      </c>
      <c r="B867" s="19" t="s">
        <v>2334</v>
      </c>
      <c r="C867" s="21">
        <v>248.13</v>
      </c>
      <c r="D867" s="55">
        <v>0.13205428419372006</v>
      </c>
      <c r="E867" s="21">
        <v>0</v>
      </c>
      <c r="F867" s="21">
        <v>-248.13</v>
      </c>
      <c r="G867" s="55">
        <v>0</v>
      </c>
      <c r="H867" s="21">
        <v>74.75</v>
      </c>
      <c r="I867" s="21">
        <v>-173.38</v>
      </c>
      <c r="J867" s="55">
        <v>7.6588114754098366E-2</v>
      </c>
      <c r="K867" s="44"/>
      <c r="L867" s="21">
        <v>3523.3</v>
      </c>
      <c r="M867" s="55">
        <v>0.13808739956888105</v>
      </c>
      <c r="N867" s="21">
        <v>0</v>
      </c>
      <c r="O867" s="21">
        <v>-3523.3</v>
      </c>
      <c r="P867" s="55">
        <v>0</v>
      </c>
      <c r="Q867" s="21">
        <v>1538.78</v>
      </c>
      <c r="R867" s="21">
        <v>-1984.5200000000002</v>
      </c>
      <c r="S867" s="55">
        <v>0.1097717220716222</v>
      </c>
      <c r="T867" s="138">
        <v>1</v>
      </c>
    </row>
    <row r="868" spans="1:20" hidden="1" x14ac:dyDescent="0.3">
      <c r="A868" s="19" t="s">
        <v>1309</v>
      </c>
      <c r="B868" s="19" t="s">
        <v>2336</v>
      </c>
      <c r="C868" s="21">
        <v>0</v>
      </c>
      <c r="D868" s="55">
        <v>0</v>
      </c>
      <c r="E868" s="21">
        <v>0</v>
      </c>
      <c r="F868" s="21">
        <v>0</v>
      </c>
      <c r="G868" s="55">
        <v>0</v>
      </c>
      <c r="H868" s="21">
        <v>0</v>
      </c>
      <c r="I868" s="21">
        <v>0</v>
      </c>
      <c r="J868" s="55">
        <v>0</v>
      </c>
      <c r="K868" s="44"/>
      <c r="L868" s="21">
        <v>0</v>
      </c>
      <c r="M868" s="55">
        <v>0</v>
      </c>
      <c r="N868" s="21">
        <v>0</v>
      </c>
      <c r="O868" s="21">
        <v>0</v>
      </c>
      <c r="P868" s="55">
        <v>0</v>
      </c>
      <c r="Q868" s="21">
        <v>0</v>
      </c>
      <c r="R868" s="21">
        <v>0</v>
      </c>
      <c r="S868" s="55">
        <v>0</v>
      </c>
      <c r="T868" s="138">
        <v>2</v>
      </c>
    </row>
    <row r="869" spans="1:20" hidden="1" x14ac:dyDescent="0.3">
      <c r="A869" s="19" t="s">
        <v>768</v>
      </c>
      <c r="B869" s="19" t="s">
        <v>2335</v>
      </c>
      <c r="C869" s="21">
        <v>0</v>
      </c>
      <c r="D869" s="55">
        <v>0</v>
      </c>
      <c r="E869" s="21">
        <v>0</v>
      </c>
      <c r="F869" s="21">
        <v>0</v>
      </c>
      <c r="G869" s="55">
        <v>0</v>
      </c>
      <c r="H869" s="21">
        <v>0</v>
      </c>
      <c r="I869" s="21">
        <v>0</v>
      </c>
      <c r="J869" s="55">
        <v>0</v>
      </c>
      <c r="K869" s="44"/>
      <c r="L869" s="21">
        <v>0</v>
      </c>
      <c r="M869" s="55">
        <v>0</v>
      </c>
      <c r="N869" s="21">
        <v>0</v>
      </c>
      <c r="O869" s="21">
        <v>0</v>
      </c>
      <c r="P869" s="55">
        <v>0</v>
      </c>
      <c r="Q869" s="21">
        <v>0</v>
      </c>
      <c r="R869" s="21">
        <v>0</v>
      </c>
      <c r="S869" s="55">
        <v>0</v>
      </c>
      <c r="T869" s="138">
        <v>2</v>
      </c>
    </row>
    <row r="870" spans="1:20" x14ac:dyDescent="0.3">
      <c r="A870" s="19" t="s">
        <v>769</v>
      </c>
      <c r="B870" s="19" t="s">
        <v>2337</v>
      </c>
      <c r="C870" s="21">
        <v>-776.5</v>
      </c>
      <c r="D870" s="55">
        <v>-0.41325172964342738</v>
      </c>
      <c r="E870" s="21">
        <v>615</v>
      </c>
      <c r="F870" s="21">
        <v>1391.5</v>
      </c>
      <c r="G870" s="55">
        <v>0.3109201213346815</v>
      </c>
      <c r="H870" s="21">
        <v>561.20000000000005</v>
      </c>
      <c r="I870" s="21">
        <v>1337.7</v>
      </c>
      <c r="J870" s="55">
        <v>0.57500000000000007</v>
      </c>
      <c r="K870" s="44"/>
      <c r="L870" s="21">
        <v>7819.42</v>
      </c>
      <c r="M870" s="55">
        <v>0.30646364883401922</v>
      </c>
      <c r="N870" s="21">
        <v>7765</v>
      </c>
      <c r="O870" s="21">
        <v>-54.420000000000073</v>
      </c>
      <c r="P870" s="55">
        <v>0.29083486272894116</v>
      </c>
      <c r="Q870" s="21">
        <v>5776.31</v>
      </c>
      <c r="R870" s="21">
        <v>-2043.1099999999997</v>
      </c>
      <c r="S870" s="55">
        <v>0.4120637751462406</v>
      </c>
      <c r="T870" s="138">
        <v>1</v>
      </c>
    </row>
    <row r="871" spans="1:20" hidden="1" x14ac:dyDescent="0.3">
      <c r="A871" s="19" t="s">
        <v>601</v>
      </c>
      <c r="B871" s="19" t="s">
        <v>2325</v>
      </c>
      <c r="C871" s="21">
        <v>0</v>
      </c>
      <c r="D871" s="38">
        <v>0</v>
      </c>
      <c r="E871" s="21">
        <v>0</v>
      </c>
      <c r="F871" s="21">
        <v>0</v>
      </c>
      <c r="G871" s="38">
        <v>0</v>
      </c>
      <c r="H871" s="21">
        <v>0</v>
      </c>
      <c r="I871" s="21">
        <v>0</v>
      </c>
      <c r="J871" s="38">
        <v>0</v>
      </c>
      <c r="K871" s="44"/>
      <c r="L871" s="21">
        <v>0</v>
      </c>
      <c r="M871" s="38">
        <v>0</v>
      </c>
      <c r="N871" s="21">
        <v>0</v>
      </c>
      <c r="O871" s="21">
        <v>0</v>
      </c>
      <c r="P871" s="38">
        <v>0</v>
      </c>
      <c r="Q871" s="21">
        <v>0</v>
      </c>
      <c r="R871" s="21">
        <v>0</v>
      </c>
      <c r="S871" s="38">
        <v>0</v>
      </c>
      <c r="T871" s="138">
        <v>2</v>
      </c>
    </row>
    <row r="872" spans="1:20" x14ac:dyDescent="0.3">
      <c r="A872" s="19" t="s">
        <v>770</v>
      </c>
      <c r="B872" s="19" t="s">
        <v>2338</v>
      </c>
      <c r="C872" s="21">
        <v>1500</v>
      </c>
      <c r="D872" s="55">
        <v>0.79829696647152737</v>
      </c>
      <c r="E872" s="21">
        <v>1500</v>
      </c>
      <c r="F872" s="21">
        <v>0</v>
      </c>
      <c r="G872" s="55">
        <v>0.75834175935288173</v>
      </c>
      <c r="H872" s="21">
        <v>1500</v>
      </c>
      <c r="I872" s="21">
        <v>0</v>
      </c>
      <c r="J872" s="55">
        <v>1.5368852459016393</v>
      </c>
      <c r="K872" s="44"/>
      <c r="L872" s="21">
        <v>18000</v>
      </c>
      <c r="M872" s="55">
        <v>0.70546737213403876</v>
      </c>
      <c r="N872" s="21">
        <v>18000</v>
      </c>
      <c r="O872" s="21">
        <v>0</v>
      </c>
      <c r="P872" s="55">
        <v>0.67418255365369495</v>
      </c>
      <c r="Q872" s="21">
        <v>18000</v>
      </c>
      <c r="R872" s="21">
        <v>0</v>
      </c>
      <c r="S872" s="55">
        <v>1.2840633471251248</v>
      </c>
      <c r="T872" s="138">
        <v>1</v>
      </c>
    </row>
    <row r="873" spans="1:20" hidden="1" x14ac:dyDescent="0.3">
      <c r="A873" s="19" t="s">
        <v>771</v>
      </c>
      <c r="B873" s="19" t="s">
        <v>2339</v>
      </c>
      <c r="C873" s="21">
        <v>0</v>
      </c>
      <c r="D873" s="55">
        <v>0</v>
      </c>
      <c r="E873" s="21">
        <v>0</v>
      </c>
      <c r="F873" s="21">
        <v>0</v>
      </c>
      <c r="G873" s="55">
        <v>0</v>
      </c>
      <c r="H873" s="21">
        <v>0</v>
      </c>
      <c r="I873" s="21">
        <v>0</v>
      </c>
      <c r="J873" s="55">
        <v>0</v>
      </c>
      <c r="K873" s="44"/>
      <c r="L873" s="21">
        <v>0</v>
      </c>
      <c r="M873" s="55">
        <v>0</v>
      </c>
      <c r="N873" s="21">
        <v>0</v>
      </c>
      <c r="O873" s="21">
        <v>0</v>
      </c>
      <c r="P873" s="55">
        <v>0</v>
      </c>
      <c r="Q873" s="21">
        <v>0</v>
      </c>
      <c r="R873" s="21">
        <v>0</v>
      </c>
      <c r="S873" s="55">
        <v>0</v>
      </c>
      <c r="T873" s="138">
        <v>2</v>
      </c>
    </row>
    <row r="874" spans="1:20" hidden="1" x14ac:dyDescent="0.3">
      <c r="A874" s="19" t="s">
        <v>772</v>
      </c>
      <c r="B874" s="19" t="s">
        <v>2340</v>
      </c>
      <c r="C874" s="21">
        <v>0</v>
      </c>
      <c r="D874" s="55">
        <v>0</v>
      </c>
      <c r="E874" s="21">
        <v>0</v>
      </c>
      <c r="F874" s="21">
        <v>0</v>
      </c>
      <c r="G874" s="55">
        <v>0</v>
      </c>
      <c r="H874" s="21">
        <v>0</v>
      </c>
      <c r="I874" s="21">
        <v>0</v>
      </c>
      <c r="J874" s="55">
        <v>0</v>
      </c>
      <c r="K874" s="44"/>
      <c r="L874" s="21">
        <v>0</v>
      </c>
      <c r="M874" s="55">
        <v>0</v>
      </c>
      <c r="N874" s="21">
        <v>0</v>
      </c>
      <c r="O874" s="21">
        <v>0</v>
      </c>
      <c r="P874" s="55">
        <v>0</v>
      </c>
      <c r="Q874" s="21">
        <v>0</v>
      </c>
      <c r="R874" s="21">
        <v>0</v>
      </c>
      <c r="S874" s="55">
        <v>0</v>
      </c>
      <c r="T874" s="138">
        <v>2</v>
      </c>
    </row>
    <row r="875" spans="1:20" hidden="1" x14ac:dyDescent="0.3">
      <c r="A875" s="19" t="s">
        <v>773</v>
      </c>
      <c r="B875" s="19" t="s">
        <v>2341</v>
      </c>
      <c r="C875" s="21">
        <v>0</v>
      </c>
      <c r="D875" s="55">
        <v>0</v>
      </c>
      <c r="E875" s="21">
        <v>0</v>
      </c>
      <c r="F875" s="21">
        <v>0</v>
      </c>
      <c r="G875" s="55">
        <v>0</v>
      </c>
      <c r="H875" s="21">
        <v>0</v>
      </c>
      <c r="I875" s="21">
        <v>0</v>
      </c>
      <c r="J875" s="55">
        <v>0</v>
      </c>
      <c r="K875" s="44"/>
      <c r="L875" s="21">
        <v>0</v>
      </c>
      <c r="M875" s="55">
        <v>0</v>
      </c>
      <c r="N875" s="21">
        <v>0</v>
      </c>
      <c r="O875" s="21">
        <v>0</v>
      </c>
      <c r="P875" s="55">
        <v>0</v>
      </c>
      <c r="Q875" s="21">
        <v>0</v>
      </c>
      <c r="R875" s="21">
        <v>0</v>
      </c>
      <c r="S875" s="55">
        <v>0</v>
      </c>
      <c r="T875" s="138">
        <v>2</v>
      </c>
    </row>
    <row r="876" spans="1:20" x14ac:dyDescent="0.3">
      <c r="A876" s="19" t="s">
        <v>774</v>
      </c>
      <c r="B876" s="19" t="s">
        <v>2342</v>
      </c>
      <c r="C876" s="21">
        <v>0</v>
      </c>
      <c r="D876" s="55">
        <v>0</v>
      </c>
      <c r="E876" s="21">
        <v>0</v>
      </c>
      <c r="F876" s="21">
        <v>0</v>
      </c>
      <c r="G876" s="55">
        <v>0</v>
      </c>
      <c r="H876" s="21">
        <v>0</v>
      </c>
      <c r="I876" s="21">
        <v>0</v>
      </c>
      <c r="J876" s="55">
        <v>0</v>
      </c>
      <c r="K876" s="44"/>
      <c r="L876" s="21">
        <v>0</v>
      </c>
      <c r="M876" s="55">
        <v>0</v>
      </c>
      <c r="N876" s="21">
        <v>0</v>
      </c>
      <c r="O876" s="21">
        <v>0</v>
      </c>
      <c r="P876" s="55">
        <v>0</v>
      </c>
      <c r="Q876" s="21">
        <v>576</v>
      </c>
      <c r="R876" s="21">
        <v>576</v>
      </c>
      <c r="S876" s="55">
        <v>4.1090027108003996E-2</v>
      </c>
      <c r="T876" s="138">
        <v>1</v>
      </c>
    </row>
    <row r="877" spans="1:20" hidden="1" x14ac:dyDescent="0.3">
      <c r="A877" s="19" t="s">
        <v>1101</v>
      </c>
      <c r="B877" s="19" t="s">
        <v>2343</v>
      </c>
      <c r="C877" s="21">
        <v>0</v>
      </c>
      <c r="D877" s="55">
        <v>0</v>
      </c>
      <c r="E877" s="21">
        <v>0</v>
      </c>
      <c r="F877" s="21">
        <v>0</v>
      </c>
      <c r="G877" s="55">
        <v>0</v>
      </c>
      <c r="H877" s="21">
        <v>0</v>
      </c>
      <c r="I877" s="21">
        <v>0</v>
      </c>
      <c r="J877" s="55">
        <v>0</v>
      </c>
      <c r="K877" s="44"/>
      <c r="L877" s="21">
        <v>0</v>
      </c>
      <c r="M877" s="55">
        <v>0</v>
      </c>
      <c r="N877" s="21">
        <v>0</v>
      </c>
      <c r="O877" s="21">
        <v>0</v>
      </c>
      <c r="P877" s="55">
        <v>0</v>
      </c>
      <c r="Q877" s="21">
        <v>0</v>
      </c>
      <c r="R877" s="21">
        <v>0</v>
      </c>
      <c r="S877" s="55">
        <v>0</v>
      </c>
      <c r="T877" s="138">
        <v>2</v>
      </c>
    </row>
    <row r="878" spans="1:20" hidden="1" x14ac:dyDescent="0.3">
      <c r="A878" s="19" t="s">
        <v>775</v>
      </c>
      <c r="B878" s="19" t="s">
        <v>2344</v>
      </c>
      <c r="C878" s="41">
        <v>0</v>
      </c>
      <c r="D878" s="55">
        <v>0</v>
      </c>
      <c r="E878" s="41">
        <v>0</v>
      </c>
      <c r="F878" s="41">
        <v>0</v>
      </c>
      <c r="G878" s="55">
        <v>0</v>
      </c>
      <c r="H878" s="41">
        <v>0</v>
      </c>
      <c r="I878" s="41">
        <v>0</v>
      </c>
      <c r="J878" s="55">
        <v>0</v>
      </c>
      <c r="K878" s="44"/>
      <c r="L878" s="41">
        <v>0</v>
      </c>
      <c r="M878" s="55">
        <v>0</v>
      </c>
      <c r="N878" s="41">
        <v>0</v>
      </c>
      <c r="O878" s="41">
        <v>0</v>
      </c>
      <c r="P878" s="55">
        <v>0</v>
      </c>
      <c r="Q878" s="41">
        <v>0</v>
      </c>
      <c r="R878" s="41">
        <v>0</v>
      </c>
      <c r="S878" s="55">
        <v>0</v>
      </c>
      <c r="T878" s="138">
        <v>2</v>
      </c>
    </row>
    <row r="879" spans="1:20" x14ac:dyDescent="0.3">
      <c r="B879" s="19" t="s">
        <v>776</v>
      </c>
      <c r="C879" s="45">
        <v>11424.999999999998</v>
      </c>
      <c r="D879" s="55">
        <v>6.080361894624799</v>
      </c>
      <c r="E879" s="45">
        <v>11468</v>
      </c>
      <c r="F879" s="45">
        <v>43.000000000001819</v>
      </c>
      <c r="G879" s="55">
        <v>5.7977755308392318</v>
      </c>
      <c r="H879" s="45">
        <v>6398.3099999999995</v>
      </c>
      <c r="I879" s="45">
        <v>-5026.6900000000005</v>
      </c>
      <c r="J879" s="55">
        <v>6.5556454918032783</v>
      </c>
      <c r="K879" s="44"/>
      <c r="L879" s="45">
        <v>146276.06</v>
      </c>
      <c r="M879" s="55">
        <v>5.7329437585733878</v>
      </c>
      <c r="N879" s="45">
        <v>125454</v>
      </c>
      <c r="O879" s="45">
        <v>-20822.059999999998</v>
      </c>
      <c r="P879" s="55">
        <v>4.6988276714483685</v>
      </c>
      <c r="Q879" s="45">
        <v>72473.81</v>
      </c>
      <c r="R879" s="45">
        <v>-73802.25</v>
      </c>
      <c r="S879" s="55">
        <v>5.1700535026394636</v>
      </c>
      <c r="T879" s="138">
        <v>1</v>
      </c>
    </row>
    <row r="880" spans="1:20" x14ac:dyDescent="0.3">
      <c r="B880" s="19" t="s">
        <v>777</v>
      </c>
      <c r="C880" s="21">
        <v>28104.409999999996</v>
      </c>
      <c r="D880" s="55">
        <v>14.957110164981371</v>
      </c>
      <c r="E880" s="21">
        <v>25802</v>
      </c>
      <c r="F880" s="21">
        <v>-2302.4099999999962</v>
      </c>
      <c r="G880" s="55">
        <v>13.044489383215369</v>
      </c>
      <c r="H880" s="21">
        <v>20135.580000000002</v>
      </c>
      <c r="I880" s="21">
        <v>-7968.83</v>
      </c>
      <c r="J880" s="55">
        <v>20.630717213114757</v>
      </c>
      <c r="K880" s="44"/>
      <c r="L880" s="21">
        <v>305349.88</v>
      </c>
      <c r="M880" s="55">
        <v>11.967465412502449</v>
      </c>
      <c r="N880" s="21">
        <v>294152</v>
      </c>
      <c r="O880" s="21">
        <v>-11197.880000000005</v>
      </c>
      <c r="P880" s="55">
        <v>11.017341473463425</v>
      </c>
      <c r="Q880" s="21">
        <v>201968.82</v>
      </c>
      <c r="R880" s="21">
        <v>-103381.06</v>
      </c>
      <c r="S880" s="55">
        <v>14.407819945783993</v>
      </c>
      <c r="T880" s="138">
        <v>1</v>
      </c>
    </row>
    <row r="881" spans="1:21" x14ac:dyDescent="0.3">
      <c r="C881" s="21"/>
      <c r="D881" s="55"/>
      <c r="E881" s="21"/>
      <c r="F881" s="21"/>
      <c r="G881" s="55"/>
      <c r="H881" s="21"/>
      <c r="I881" s="21"/>
      <c r="J881" s="55"/>
      <c r="K881" s="44"/>
      <c r="L881" s="21"/>
      <c r="M881" s="55"/>
      <c r="N881" s="21"/>
      <c r="O881" s="21"/>
      <c r="P881" s="55"/>
      <c r="Q881" s="21"/>
      <c r="R881" s="21"/>
      <c r="S881" s="55"/>
      <c r="T881" s="138">
        <v>1</v>
      </c>
    </row>
    <row r="882" spans="1:21" ht="17.25" x14ac:dyDescent="0.35">
      <c r="B882" s="30" t="s">
        <v>1295</v>
      </c>
      <c r="C882" s="21"/>
      <c r="D882" s="55"/>
      <c r="E882" s="21"/>
      <c r="F882" s="21"/>
      <c r="G882" s="55"/>
      <c r="H882" s="21"/>
      <c r="I882" s="21"/>
      <c r="J882" s="55"/>
      <c r="K882" s="44"/>
      <c r="L882" s="21"/>
      <c r="M882" s="55"/>
      <c r="N882" s="21"/>
      <c r="O882" s="21"/>
      <c r="P882" s="55"/>
      <c r="Q882" s="21"/>
      <c r="R882" s="21"/>
      <c r="S882" s="55"/>
      <c r="T882" s="138">
        <v>1</v>
      </c>
      <c r="U882" s="134">
        <v>0</v>
      </c>
    </row>
    <row r="883" spans="1:21" hidden="1" x14ac:dyDescent="0.3">
      <c r="A883" s="19" t="s">
        <v>1300</v>
      </c>
      <c r="B883" s="19" t="s">
        <v>2345</v>
      </c>
      <c r="C883" s="21">
        <v>0</v>
      </c>
      <c r="D883" s="55">
        <v>0</v>
      </c>
      <c r="E883" s="21">
        <v>0</v>
      </c>
      <c r="F883" s="21">
        <v>0</v>
      </c>
      <c r="G883" s="55">
        <v>0</v>
      </c>
      <c r="H883" s="21">
        <v>0</v>
      </c>
      <c r="I883" s="21">
        <v>0</v>
      </c>
      <c r="J883" s="55">
        <v>0</v>
      </c>
      <c r="K883" s="44"/>
      <c r="L883" s="21">
        <v>0</v>
      </c>
      <c r="M883" s="55">
        <v>0</v>
      </c>
      <c r="N883" s="21">
        <v>0</v>
      </c>
      <c r="O883" s="21">
        <v>0</v>
      </c>
      <c r="P883" s="55">
        <v>0</v>
      </c>
      <c r="Q883" s="21">
        <v>0</v>
      </c>
      <c r="R883" s="21">
        <v>0</v>
      </c>
      <c r="S883" s="55">
        <v>0</v>
      </c>
      <c r="T883" s="138">
        <v>2</v>
      </c>
    </row>
    <row r="884" spans="1:21" x14ac:dyDescent="0.3">
      <c r="A884" s="19" t="s">
        <v>1301</v>
      </c>
      <c r="B884" s="19" t="s">
        <v>2346</v>
      </c>
      <c r="C884" s="21">
        <v>665.96000000000015</v>
      </c>
      <c r="D884" s="55">
        <v>0.35442256519425236</v>
      </c>
      <c r="E884" s="21">
        <v>850</v>
      </c>
      <c r="F884" s="21">
        <v>184.03999999999985</v>
      </c>
      <c r="G884" s="55">
        <v>0.42972699696663297</v>
      </c>
      <c r="H884" s="21">
        <v>973.07999999999993</v>
      </c>
      <c r="I884" s="21">
        <v>307.11999999999978</v>
      </c>
      <c r="J884" s="55">
        <v>0.99700819672131136</v>
      </c>
      <c r="K884" s="44"/>
      <c r="L884" s="21">
        <v>5796.23</v>
      </c>
      <c r="M884" s="55">
        <v>0.22716950813247108</v>
      </c>
      <c r="N884" s="21">
        <v>10200</v>
      </c>
      <c r="O884" s="21">
        <v>4403.7700000000004</v>
      </c>
      <c r="P884" s="55">
        <v>0.38203678040376043</v>
      </c>
      <c r="Q884" s="21">
        <v>12255.63</v>
      </c>
      <c r="R884" s="21">
        <v>6459.4</v>
      </c>
      <c r="S884" s="55">
        <v>0.87427807105150512</v>
      </c>
      <c r="T884" s="138">
        <v>1</v>
      </c>
    </row>
    <row r="885" spans="1:21" hidden="1" x14ac:dyDescent="0.3">
      <c r="A885" s="19" t="s">
        <v>700</v>
      </c>
      <c r="B885" s="19" t="s">
        <v>2347</v>
      </c>
      <c r="C885" s="21">
        <v>0</v>
      </c>
      <c r="D885" s="55">
        <v>0</v>
      </c>
      <c r="E885" s="21">
        <v>0</v>
      </c>
      <c r="F885" s="21">
        <v>0</v>
      </c>
      <c r="G885" s="55">
        <v>0</v>
      </c>
      <c r="H885" s="21">
        <v>0</v>
      </c>
      <c r="I885" s="21">
        <v>0</v>
      </c>
      <c r="J885" s="55">
        <v>0</v>
      </c>
      <c r="K885" s="44"/>
      <c r="L885" s="21">
        <v>0</v>
      </c>
      <c r="M885" s="55">
        <v>0</v>
      </c>
      <c r="N885" s="21">
        <v>0</v>
      </c>
      <c r="O885" s="21">
        <v>0</v>
      </c>
      <c r="P885" s="55">
        <v>0</v>
      </c>
      <c r="Q885" s="21">
        <v>0</v>
      </c>
      <c r="R885" s="21">
        <v>0</v>
      </c>
      <c r="S885" s="55">
        <v>0</v>
      </c>
      <c r="T885" s="138">
        <v>2</v>
      </c>
    </row>
    <row r="886" spans="1:21" x14ac:dyDescent="0.3">
      <c r="A886" s="19" t="s">
        <v>701</v>
      </c>
      <c r="B886" s="19" t="s">
        <v>2348</v>
      </c>
      <c r="C886" s="21">
        <v>551.25</v>
      </c>
      <c r="D886" s="55">
        <v>0.29337413517828631</v>
      </c>
      <c r="E886" s="21">
        <v>484</v>
      </c>
      <c r="F886" s="21">
        <v>-67.25</v>
      </c>
      <c r="G886" s="55">
        <v>0.24469160768452983</v>
      </c>
      <c r="H886" s="21">
        <v>558.75</v>
      </c>
      <c r="I886" s="21">
        <v>7.5</v>
      </c>
      <c r="J886" s="55">
        <v>0.57248975409836067</v>
      </c>
      <c r="K886" s="44"/>
      <c r="L886" s="21">
        <v>9582</v>
      </c>
      <c r="M886" s="55">
        <v>0.37554379776601998</v>
      </c>
      <c r="N886" s="21">
        <v>5808</v>
      </c>
      <c r="O886" s="21">
        <v>-3774</v>
      </c>
      <c r="P886" s="55">
        <v>0.21753623731225888</v>
      </c>
      <c r="Q886" s="21">
        <v>8731.23</v>
      </c>
      <c r="R886" s="21">
        <v>-850.77000000000044</v>
      </c>
      <c r="S886" s="55">
        <v>0.62285846768440578</v>
      </c>
      <c r="T886" s="138">
        <v>1</v>
      </c>
    </row>
    <row r="887" spans="1:21" x14ac:dyDescent="0.3">
      <c r="A887" s="19" t="s">
        <v>736</v>
      </c>
      <c r="B887" s="19" t="s">
        <v>2349</v>
      </c>
      <c r="C887" s="21">
        <v>1406.21</v>
      </c>
      <c r="D887" s="55">
        <v>0.74838211814795108</v>
      </c>
      <c r="E887" s="21">
        <v>1800</v>
      </c>
      <c r="F887" s="21">
        <v>393.78999999999996</v>
      </c>
      <c r="G887" s="55">
        <v>0.91001011122345798</v>
      </c>
      <c r="H887" s="21">
        <v>1374.8</v>
      </c>
      <c r="I887" s="21">
        <v>-31.410000000000082</v>
      </c>
      <c r="J887" s="55">
        <v>1.4086065573770492</v>
      </c>
      <c r="K887" s="44"/>
      <c r="L887" s="21">
        <v>18802.12</v>
      </c>
      <c r="M887" s="55">
        <v>0.73690456594160292</v>
      </c>
      <c r="N887" s="21">
        <v>21600</v>
      </c>
      <c r="O887" s="21">
        <v>2797.880000000001</v>
      </c>
      <c r="P887" s="55">
        <v>0.80901906438443383</v>
      </c>
      <c r="Q887" s="21">
        <v>23156.009999999995</v>
      </c>
      <c r="R887" s="21">
        <v>4353.8899999999958</v>
      </c>
      <c r="S887" s="55">
        <v>1.6518768725923809</v>
      </c>
      <c r="T887" s="138">
        <v>1</v>
      </c>
    </row>
    <row r="888" spans="1:21" hidden="1" x14ac:dyDescent="0.3">
      <c r="A888" s="19" t="s">
        <v>1122</v>
      </c>
      <c r="B888" s="19" t="s">
        <v>2349</v>
      </c>
      <c r="C888" s="21">
        <v>0</v>
      </c>
      <c r="D888" s="55">
        <v>0</v>
      </c>
      <c r="E888" s="21">
        <v>0</v>
      </c>
      <c r="F888" s="21">
        <v>0</v>
      </c>
      <c r="G888" s="55">
        <v>0</v>
      </c>
      <c r="H888" s="21">
        <v>0</v>
      </c>
      <c r="I888" s="21">
        <v>0</v>
      </c>
      <c r="J888" s="55">
        <v>0</v>
      </c>
      <c r="K888" s="44"/>
      <c r="L888" s="21">
        <v>0</v>
      </c>
      <c r="M888" s="55">
        <v>0</v>
      </c>
      <c r="N888" s="21">
        <v>0</v>
      </c>
      <c r="O888" s="21">
        <v>0</v>
      </c>
      <c r="P888" s="55">
        <v>0</v>
      </c>
      <c r="Q888" s="21">
        <v>0</v>
      </c>
      <c r="R888" s="21">
        <v>0</v>
      </c>
      <c r="S888" s="55">
        <v>0</v>
      </c>
      <c r="T888" s="138">
        <v>2</v>
      </c>
    </row>
    <row r="889" spans="1:21" ht="16.5" hidden="1" customHeight="1" x14ac:dyDescent="0.3">
      <c r="B889" s="19" t="s">
        <v>1302</v>
      </c>
      <c r="C889" s="21">
        <v>1406.21</v>
      </c>
      <c r="D889" s="55">
        <v>0.74838211814795108</v>
      </c>
      <c r="E889" s="21">
        <v>1800</v>
      </c>
      <c r="F889" s="21">
        <v>393.78999999999996</v>
      </c>
      <c r="G889" s="55">
        <v>0.91001011122345798</v>
      </c>
      <c r="H889" s="21">
        <v>1374.8</v>
      </c>
      <c r="I889" s="21">
        <v>-31.410000000000082</v>
      </c>
      <c r="J889" s="55">
        <v>1.4086065573770492</v>
      </c>
      <c r="K889" s="44"/>
      <c r="L889" s="21">
        <v>18802.12</v>
      </c>
      <c r="M889" s="55">
        <v>0.73690456594160292</v>
      </c>
      <c r="N889" s="21">
        <v>21600</v>
      </c>
      <c r="O889" s="21">
        <v>2797.880000000001</v>
      </c>
      <c r="P889" s="55">
        <v>0.80901906438443383</v>
      </c>
      <c r="Q889" s="21">
        <v>23156.009999999995</v>
      </c>
      <c r="R889" s="21">
        <v>4353.8899999999958</v>
      </c>
      <c r="S889" s="55">
        <v>1.6518768725923809</v>
      </c>
      <c r="T889" s="138">
        <v>2</v>
      </c>
    </row>
    <row r="890" spans="1:21" x14ac:dyDescent="0.3">
      <c r="A890" s="19" t="s">
        <v>767</v>
      </c>
      <c r="B890" s="19" t="s">
        <v>2350</v>
      </c>
      <c r="C890" s="21">
        <v>1257.75</v>
      </c>
      <c r="D890" s="55">
        <v>0.66937200638637573</v>
      </c>
      <c r="E890" s="21">
        <v>1472</v>
      </c>
      <c r="F890" s="21">
        <v>214.25</v>
      </c>
      <c r="G890" s="55">
        <v>0.7441860465116279</v>
      </c>
      <c r="H890" s="21">
        <v>1235.43</v>
      </c>
      <c r="I890" s="21">
        <v>-22.319999999999936</v>
      </c>
      <c r="J890" s="55">
        <v>1.2658094262295083</v>
      </c>
      <c r="K890" s="44"/>
      <c r="L890" s="21">
        <v>15507.539999999999</v>
      </c>
      <c r="M890" s="55">
        <v>0.60778130511463846</v>
      </c>
      <c r="N890" s="21">
        <v>17664</v>
      </c>
      <c r="O890" s="21">
        <v>2156.4600000000009</v>
      </c>
      <c r="P890" s="55">
        <v>0.66159781265215922</v>
      </c>
      <c r="Q890" s="21">
        <v>13240.18</v>
      </c>
      <c r="R890" s="21">
        <v>-2267.3599999999988</v>
      </c>
      <c r="S890" s="55">
        <v>0.94451276929661865</v>
      </c>
      <c r="T890" s="138">
        <v>1</v>
      </c>
    </row>
    <row r="891" spans="1:21" x14ac:dyDescent="0.3">
      <c r="A891" s="19" t="s">
        <v>811</v>
      </c>
      <c r="B891" s="19" t="s">
        <v>2351</v>
      </c>
      <c r="C891" s="21">
        <v>154.38</v>
      </c>
      <c r="D891" s="55">
        <v>8.2160723789249601E-2</v>
      </c>
      <c r="E891" s="21">
        <v>0</v>
      </c>
      <c r="F891" s="21">
        <v>-154.38</v>
      </c>
      <c r="G891" s="55">
        <v>0</v>
      </c>
      <c r="H891" s="21">
        <v>300</v>
      </c>
      <c r="I891" s="21">
        <v>145.62</v>
      </c>
      <c r="J891" s="55">
        <v>0.30737704918032788</v>
      </c>
      <c r="K891" s="44"/>
      <c r="L891" s="21">
        <v>2868.4400000000005</v>
      </c>
      <c r="M891" s="55">
        <v>0.11242171271800903</v>
      </c>
      <c r="N891" s="21">
        <v>0</v>
      </c>
      <c r="O891" s="21">
        <v>-2868.4400000000005</v>
      </c>
      <c r="P891" s="55">
        <v>0</v>
      </c>
      <c r="Q891" s="21">
        <v>704.28</v>
      </c>
      <c r="R891" s="21">
        <v>-2164.1600000000008</v>
      </c>
      <c r="S891" s="55">
        <v>5.0241118561849048E-2</v>
      </c>
      <c r="T891" s="138">
        <v>1</v>
      </c>
    </row>
    <row r="892" spans="1:21" hidden="1" x14ac:dyDescent="0.3">
      <c r="A892" s="19" t="s">
        <v>1296</v>
      </c>
      <c r="B892" s="19" t="s">
        <v>2352</v>
      </c>
      <c r="C892" s="21">
        <v>0</v>
      </c>
      <c r="D892" s="55">
        <v>0</v>
      </c>
      <c r="E892" s="21">
        <v>0</v>
      </c>
      <c r="F892" s="21">
        <v>0</v>
      </c>
      <c r="G892" s="55">
        <v>0</v>
      </c>
      <c r="H892" s="21">
        <v>0</v>
      </c>
      <c r="I892" s="21">
        <v>0</v>
      </c>
      <c r="J892" s="55">
        <v>0</v>
      </c>
      <c r="K892" s="44"/>
      <c r="L892" s="21">
        <v>0</v>
      </c>
      <c r="M892" s="55">
        <v>0</v>
      </c>
      <c r="N892" s="21">
        <v>0</v>
      </c>
      <c r="O892" s="21">
        <v>0</v>
      </c>
      <c r="P892" s="55">
        <v>0</v>
      </c>
      <c r="Q892" s="21">
        <v>0</v>
      </c>
      <c r="R892" s="21">
        <v>0</v>
      </c>
      <c r="S892" s="55">
        <v>0</v>
      </c>
      <c r="T892" s="138">
        <v>2</v>
      </c>
    </row>
    <row r="893" spans="1:21" ht="16.5" customHeight="1" x14ac:dyDescent="0.3">
      <c r="B893" s="19" t="s">
        <v>1297</v>
      </c>
      <c r="C893" s="45">
        <v>4035.55</v>
      </c>
      <c r="D893" s="55">
        <v>2.1477115486961149</v>
      </c>
      <c r="E893" s="45">
        <v>4606</v>
      </c>
      <c r="F893" s="45">
        <v>570.44999999999982</v>
      </c>
      <c r="G893" s="55">
        <v>2.3286147623862488</v>
      </c>
      <c r="H893" s="45">
        <v>4442.0600000000004</v>
      </c>
      <c r="I893" s="45">
        <v>375.09999999999968</v>
      </c>
      <c r="J893" s="55">
        <v>4.5512909836065578</v>
      </c>
      <c r="K893" s="44"/>
      <c r="L893" s="45">
        <v>52556.33</v>
      </c>
      <c r="M893" s="55">
        <v>2.0598208896727415</v>
      </c>
      <c r="N893" s="45">
        <v>55272</v>
      </c>
      <c r="O893" s="45">
        <v>2715.6699999999983</v>
      </c>
      <c r="P893" s="55">
        <v>2.0701898947526125</v>
      </c>
      <c r="Q893" s="45">
        <v>58087.329999999994</v>
      </c>
      <c r="R893" s="45">
        <v>5530.9999999999927</v>
      </c>
      <c r="S893" s="55">
        <v>4.1437672991867593</v>
      </c>
      <c r="T893" s="138">
        <v>1</v>
      </c>
    </row>
    <row r="894" spans="1:21" x14ac:dyDescent="0.3">
      <c r="B894" s="19" t="s">
        <v>312</v>
      </c>
      <c r="C894" s="21"/>
      <c r="D894" s="43"/>
      <c r="E894" s="21"/>
      <c r="F894" s="21"/>
      <c r="G894" s="43"/>
      <c r="H894" s="21"/>
      <c r="I894" s="21"/>
      <c r="J894" s="43"/>
      <c r="K894" s="44"/>
      <c r="L894" s="21"/>
      <c r="M894" s="43"/>
      <c r="N894" s="21"/>
      <c r="O894" s="21"/>
      <c r="P894" s="43"/>
      <c r="Q894" s="21"/>
      <c r="R894" s="21"/>
      <c r="S894" s="43"/>
      <c r="T894" s="138">
        <v>1</v>
      </c>
    </row>
    <row r="895" spans="1:21" ht="17.25" x14ac:dyDescent="0.35">
      <c r="B895" s="30" t="s">
        <v>267</v>
      </c>
      <c r="C895" s="21"/>
      <c r="D895" s="55"/>
      <c r="E895" s="21"/>
      <c r="F895" s="21"/>
      <c r="G895" s="55"/>
      <c r="H895" s="21"/>
      <c r="I895" s="21"/>
      <c r="J895" s="55"/>
      <c r="K895" s="44"/>
      <c r="L895" s="21"/>
      <c r="M895" s="55"/>
      <c r="N895" s="21"/>
      <c r="O895" s="21"/>
      <c r="P895" s="55"/>
      <c r="Q895" s="21"/>
      <c r="R895" s="21"/>
      <c r="S895" s="55"/>
      <c r="T895" s="138">
        <v>1</v>
      </c>
    </row>
    <row r="896" spans="1:21" x14ac:dyDescent="0.3">
      <c r="A896" s="19" t="s">
        <v>1531</v>
      </c>
      <c r="B896" s="19" t="s">
        <v>2353</v>
      </c>
      <c r="C896" s="21">
        <v>9114.7400000000016</v>
      </c>
      <c r="D896" s="38">
        <v>5.5187263324501717E-2</v>
      </c>
      <c r="E896" s="21">
        <v>9343</v>
      </c>
      <c r="F896" s="21">
        <v>228.2599999999984</v>
      </c>
      <c r="G896" s="38">
        <v>5.5000559247899879E-2</v>
      </c>
      <c r="H896" s="21">
        <v>3517.0400000000004</v>
      </c>
      <c r="I896" s="21">
        <v>-5597.7000000000007</v>
      </c>
      <c r="J896" s="38">
        <v>5.498507430952071E-2</v>
      </c>
      <c r="K896" s="44"/>
      <c r="L896" s="21">
        <v>127271.42000000003</v>
      </c>
      <c r="M896" s="38">
        <v>5.5677076419756069E-2</v>
      </c>
      <c r="N896" s="21">
        <v>131255</v>
      </c>
      <c r="O896" s="21">
        <v>3983.5799999999726</v>
      </c>
      <c r="P896" s="38">
        <v>5.5000289133362551E-2</v>
      </c>
      <c r="Q896" s="21">
        <v>60761.710000000006</v>
      </c>
      <c r="R896" s="21">
        <v>-66509.710000000021</v>
      </c>
      <c r="S896" s="38">
        <v>5.467232650287103E-2</v>
      </c>
      <c r="T896" s="138">
        <v>1</v>
      </c>
    </row>
    <row r="897" spans="1:20" x14ac:dyDescent="0.3">
      <c r="A897" s="19" t="s">
        <v>778</v>
      </c>
      <c r="B897" s="19" t="s">
        <v>2354</v>
      </c>
      <c r="C897" s="21">
        <v>4622.49</v>
      </c>
      <c r="D897" s="38">
        <v>2.7987915491267539E-2</v>
      </c>
      <c r="E897" s="21">
        <v>3737</v>
      </c>
      <c r="F897" s="21">
        <v>-885.48999999999978</v>
      </c>
      <c r="G897" s="38">
        <v>2.199904633516021E-2</v>
      </c>
      <c r="H897" s="21">
        <v>855.4</v>
      </c>
      <c r="I897" s="21">
        <v>-3767.0899999999997</v>
      </c>
      <c r="J897" s="38">
        <v>1.3373243569696111E-2</v>
      </c>
      <c r="K897" s="44"/>
      <c r="L897" s="21">
        <v>38819.539999999994</v>
      </c>
      <c r="M897" s="38">
        <v>1.6982276894213773E-2</v>
      </c>
      <c r="N897" s="21">
        <v>52502</v>
      </c>
      <c r="O897" s="21">
        <v>13682.460000000006</v>
      </c>
      <c r="P897" s="38">
        <v>2.2000115653345021E-2</v>
      </c>
      <c r="Q897" s="21">
        <v>27877.279999999999</v>
      </c>
      <c r="R897" s="21">
        <v>-10942.259999999995</v>
      </c>
      <c r="S897" s="38">
        <v>2.5083490148186356E-2</v>
      </c>
      <c r="T897" s="138">
        <v>1</v>
      </c>
    </row>
    <row r="898" spans="1:20" hidden="1" x14ac:dyDescent="0.3">
      <c r="A898" s="19" t="s">
        <v>779</v>
      </c>
      <c r="B898" s="19" t="s">
        <v>2355</v>
      </c>
      <c r="C898" s="21">
        <v>0</v>
      </c>
      <c r="D898" s="38">
        <v>0</v>
      </c>
      <c r="E898" s="21">
        <v>0</v>
      </c>
      <c r="F898" s="21">
        <v>0</v>
      </c>
      <c r="G898" s="38">
        <v>0</v>
      </c>
      <c r="H898" s="21">
        <v>0</v>
      </c>
      <c r="I898" s="21">
        <v>0</v>
      </c>
      <c r="J898" s="38">
        <v>0</v>
      </c>
      <c r="K898" s="44"/>
      <c r="L898" s="21">
        <v>0</v>
      </c>
      <c r="M898" s="38">
        <v>0</v>
      </c>
      <c r="N898" s="21">
        <v>0</v>
      </c>
      <c r="O898" s="21">
        <v>0</v>
      </c>
      <c r="P898" s="38">
        <v>0</v>
      </c>
      <c r="Q898" s="21">
        <v>0</v>
      </c>
      <c r="R898" s="21">
        <v>0</v>
      </c>
      <c r="S898" s="38">
        <v>0</v>
      </c>
      <c r="T898" s="138">
        <v>2</v>
      </c>
    </row>
    <row r="899" spans="1:20" x14ac:dyDescent="0.3">
      <c r="A899" s="19" t="s">
        <v>780</v>
      </c>
      <c r="B899" s="19" t="s">
        <v>2356</v>
      </c>
      <c r="C899" s="21">
        <v>4972.62</v>
      </c>
      <c r="D899" s="38">
        <v>3.0107857092213676E-2</v>
      </c>
      <c r="E899" s="21">
        <v>4417</v>
      </c>
      <c r="F899" s="21">
        <v>-555.61999999999989</v>
      </c>
      <c r="G899" s="38">
        <v>2.6002083934279541E-2</v>
      </c>
      <c r="H899" s="21">
        <v>5508.7400000000007</v>
      </c>
      <c r="I899" s="21">
        <v>536.1200000000008</v>
      </c>
      <c r="J899" s="38">
        <v>8.6123125768211087E-2</v>
      </c>
      <c r="K899" s="44"/>
      <c r="L899" s="21">
        <v>47384.390000000007</v>
      </c>
      <c r="M899" s="38">
        <v>2.0729118156562761E-2</v>
      </c>
      <c r="N899" s="21">
        <v>62048</v>
      </c>
      <c r="O899" s="21">
        <v>14663.609999999993</v>
      </c>
      <c r="P899" s="38">
        <v>2.6000212869200259E-2</v>
      </c>
      <c r="Q899" s="21">
        <v>52394.569999999985</v>
      </c>
      <c r="R899" s="21">
        <v>5010.1799999999785</v>
      </c>
      <c r="S899" s="38">
        <v>4.7143719918638402E-2</v>
      </c>
      <c r="T899" s="138">
        <v>1</v>
      </c>
    </row>
    <row r="900" spans="1:20" x14ac:dyDescent="0.3">
      <c r="A900" s="19" t="s">
        <v>2357</v>
      </c>
      <c r="B900" s="19" t="s">
        <v>2358</v>
      </c>
      <c r="C900" s="21">
        <v>2203.59</v>
      </c>
      <c r="D900" s="38">
        <v>1.3342136099245698E-2</v>
      </c>
      <c r="E900" s="21">
        <v>1699</v>
      </c>
      <c r="F900" s="21">
        <v>-504.59000000000015</v>
      </c>
      <c r="G900" s="38">
        <v>1.0001707177799624E-2</v>
      </c>
      <c r="H900" s="21">
        <v>857.7299999999999</v>
      </c>
      <c r="I900" s="21">
        <v>-1345.8600000000001</v>
      </c>
      <c r="J900" s="38">
        <v>1.3409670571703817E-2</v>
      </c>
      <c r="K900" s="44"/>
      <c r="L900" s="21">
        <v>31250.16</v>
      </c>
      <c r="M900" s="38">
        <v>1.3670921141994046E-2</v>
      </c>
      <c r="N900" s="21">
        <v>23866</v>
      </c>
      <c r="O900" s="21">
        <v>-7384.16</v>
      </c>
      <c r="P900" s="38">
        <v>1.0000662073496864E-2</v>
      </c>
      <c r="Q900" s="21">
        <v>12011.759999999998</v>
      </c>
      <c r="R900" s="21">
        <v>-19238.400000000001</v>
      </c>
      <c r="S900" s="38">
        <v>1.0807972069813801E-2</v>
      </c>
      <c r="T900" s="138">
        <v>1</v>
      </c>
    </row>
    <row r="901" spans="1:20" x14ac:dyDescent="0.3">
      <c r="A901" s="19" t="s">
        <v>781</v>
      </c>
      <c r="B901" s="19" t="s">
        <v>2359</v>
      </c>
      <c r="C901" s="21">
        <v>3305.3300000000008</v>
      </c>
      <c r="D901" s="38">
        <v>2.0012871138877827E-2</v>
      </c>
      <c r="E901" s="21">
        <v>3397</v>
      </c>
      <c r="F901" s="21">
        <v>91.669999999999163</v>
      </c>
      <c r="G901" s="38">
        <v>1.9997527535600544E-2</v>
      </c>
      <c r="H901" s="21">
        <v>1278.9299999999998</v>
      </c>
      <c r="I901" s="21">
        <v>-2026.400000000001</v>
      </c>
      <c r="J901" s="38">
        <v>1.9994671964684879E-2</v>
      </c>
      <c r="K901" s="44"/>
      <c r="L901" s="21">
        <v>46271.39</v>
      </c>
      <c r="M901" s="38">
        <v>2.0242217122102796E-2</v>
      </c>
      <c r="N901" s="21">
        <v>47728</v>
      </c>
      <c r="O901" s="21">
        <v>1456.6100000000006</v>
      </c>
      <c r="P901" s="38">
        <v>1.9999648011558631E-2</v>
      </c>
      <c r="Q901" s="21">
        <v>21733.199999999997</v>
      </c>
      <c r="R901" s="21">
        <v>-24538.190000000002</v>
      </c>
      <c r="S901" s="38">
        <v>1.9555154164558507E-2</v>
      </c>
      <c r="T901" s="138">
        <v>1</v>
      </c>
    </row>
    <row r="902" spans="1:20" x14ac:dyDescent="0.3">
      <c r="B902" s="19" t="s">
        <v>782</v>
      </c>
      <c r="C902" s="45">
        <v>24218.770000000004</v>
      </c>
      <c r="D902" s="38">
        <v>0.14663804314610648</v>
      </c>
      <c r="E902" s="45">
        <v>22593</v>
      </c>
      <c r="F902" s="45">
        <v>-1625.7700000000041</v>
      </c>
      <c r="G902" s="38">
        <v>0.13300092423073981</v>
      </c>
      <c r="H902" s="45">
        <v>12017.84</v>
      </c>
      <c r="I902" s="45">
        <v>-12200.930000000002</v>
      </c>
      <c r="J902" s="38">
        <v>0.1878857861838166</v>
      </c>
      <c r="K902" s="44"/>
      <c r="L902" s="45">
        <v>290996.90000000002</v>
      </c>
      <c r="M902" s="38">
        <v>0.12730160973462945</v>
      </c>
      <c r="N902" s="45">
        <v>317399</v>
      </c>
      <c r="O902" s="45">
        <v>26402.099999999977</v>
      </c>
      <c r="P902" s="38">
        <v>0.13300092774096334</v>
      </c>
      <c r="Q902" s="45">
        <v>174778.52000000002</v>
      </c>
      <c r="R902" s="45">
        <v>-116218.38</v>
      </c>
      <c r="S902" s="38">
        <v>0.15726266280406812</v>
      </c>
      <c r="T902" s="138">
        <v>1</v>
      </c>
    </row>
    <row r="903" spans="1:20" x14ac:dyDescent="0.3">
      <c r="B903" s="19" t="s">
        <v>312</v>
      </c>
      <c r="C903" s="21"/>
      <c r="D903" s="43"/>
      <c r="E903" s="21"/>
      <c r="F903" s="21"/>
      <c r="G903" s="43"/>
      <c r="H903" s="21"/>
      <c r="I903" s="21"/>
      <c r="J903" s="43"/>
      <c r="K903" s="44"/>
      <c r="L903" s="21"/>
      <c r="M903" s="43"/>
      <c r="N903" s="21"/>
      <c r="O903" s="21"/>
      <c r="P903" s="43"/>
      <c r="Q903" s="21"/>
      <c r="R903" s="21"/>
      <c r="S903" s="43"/>
      <c r="T903" s="138">
        <v>1</v>
      </c>
    </row>
    <row r="904" spans="1:20" ht="17.25" x14ac:dyDescent="0.35">
      <c r="B904" s="30" t="s">
        <v>266</v>
      </c>
      <c r="C904" s="21"/>
      <c r="D904" s="43"/>
      <c r="E904" s="21"/>
      <c r="F904" s="21"/>
      <c r="G904" s="43"/>
      <c r="H904" s="21"/>
      <c r="I904" s="21"/>
      <c r="J904" s="43"/>
      <c r="K904" s="44"/>
      <c r="L904" s="21"/>
      <c r="M904" s="43"/>
      <c r="N904" s="21"/>
      <c r="O904" s="21"/>
      <c r="P904" s="43"/>
      <c r="Q904" s="21"/>
      <c r="R904" s="21"/>
      <c r="S904" s="43"/>
      <c r="T904" s="138">
        <v>1</v>
      </c>
    </row>
    <row r="905" spans="1:20" ht="17.25" x14ac:dyDescent="0.35">
      <c r="B905" s="30" t="s">
        <v>592</v>
      </c>
      <c r="C905" s="21"/>
      <c r="D905" s="43"/>
      <c r="E905" s="21"/>
      <c r="F905" s="21"/>
      <c r="G905" s="43"/>
      <c r="H905" s="21"/>
      <c r="I905" s="21"/>
      <c r="J905" s="43"/>
      <c r="K905" s="44"/>
      <c r="L905" s="21"/>
      <c r="M905" s="43"/>
      <c r="N905" s="21"/>
      <c r="O905" s="21"/>
      <c r="P905" s="43"/>
      <c r="Q905" s="21"/>
      <c r="R905" s="21"/>
      <c r="S905" s="43"/>
      <c r="T905" s="138">
        <v>1</v>
      </c>
    </row>
    <row r="906" spans="1:20" x14ac:dyDescent="0.3">
      <c r="B906" s="19" t="s">
        <v>783</v>
      </c>
      <c r="C906" s="21">
        <v>7711.3700000000008</v>
      </c>
      <c r="D906" s="56">
        <v>4.1039755188930283</v>
      </c>
      <c r="E906" s="21">
        <v>6572</v>
      </c>
      <c r="F906" s="21">
        <v>-1139.3700000000008</v>
      </c>
      <c r="G906" s="55">
        <v>3.3225480283114255</v>
      </c>
      <c r="H906" s="21">
        <v>865.4</v>
      </c>
      <c r="I906" s="21">
        <v>-6845.9700000000012</v>
      </c>
      <c r="J906" s="55">
        <v>0.88668032786885242</v>
      </c>
      <c r="K906" s="44"/>
      <c r="L906" s="21">
        <v>61380.950000000004</v>
      </c>
      <c r="M906" s="56">
        <v>2.4056809719772683</v>
      </c>
      <c r="N906" s="21">
        <v>78864</v>
      </c>
      <c r="O906" s="21">
        <v>17483.049999999996</v>
      </c>
      <c r="P906" s="55">
        <v>2.9538184950747217</v>
      </c>
      <c r="Q906" s="21">
        <v>63133</v>
      </c>
      <c r="R906" s="21">
        <v>1752.0499999999956</v>
      </c>
      <c r="S906" s="55">
        <v>4.5037095163361389</v>
      </c>
      <c r="T906" s="138">
        <v>1</v>
      </c>
    </row>
    <row r="907" spans="1:20" x14ac:dyDescent="0.3">
      <c r="B907" s="19" t="s">
        <v>593</v>
      </c>
      <c r="C907" s="41">
        <v>5186.7299999999996</v>
      </c>
      <c r="D907" s="38">
        <v>0.6726081098429979</v>
      </c>
      <c r="E907" s="41">
        <v>799</v>
      </c>
      <c r="F907" s="41">
        <v>-4387.7299999999996</v>
      </c>
      <c r="G907" s="38">
        <v>0.12157638466220329</v>
      </c>
      <c r="H907" s="41">
        <v>-102.53</v>
      </c>
      <c r="I907" s="41">
        <v>-5289.2599999999993</v>
      </c>
      <c r="J907" s="38">
        <v>-0.11847700485324705</v>
      </c>
      <c r="K907" s="44"/>
      <c r="L907" s="41">
        <v>15736.27</v>
      </c>
      <c r="M907" s="38">
        <v>0.25637058403299395</v>
      </c>
      <c r="N907" s="41">
        <v>9968</v>
      </c>
      <c r="O907" s="41">
        <v>-5768.27</v>
      </c>
      <c r="P907" s="38">
        <v>0.12639480624873201</v>
      </c>
      <c r="Q907" s="41">
        <v>14467.35</v>
      </c>
      <c r="R907" s="41">
        <v>-1268.92</v>
      </c>
      <c r="S907" s="38">
        <v>0.22915670093295107</v>
      </c>
      <c r="T907" s="138">
        <v>1</v>
      </c>
    </row>
    <row r="908" spans="1:20" x14ac:dyDescent="0.3">
      <c r="B908" s="19" t="s">
        <v>457</v>
      </c>
      <c r="C908" s="21">
        <v>12898.1</v>
      </c>
      <c r="D908" s="56">
        <v>6.8643427354976057</v>
      </c>
      <c r="E908" s="21">
        <v>7371</v>
      </c>
      <c r="F908" s="21">
        <v>-5527.1</v>
      </c>
      <c r="G908" s="55">
        <v>3.7264914054600609</v>
      </c>
      <c r="H908" s="21">
        <v>762.87</v>
      </c>
      <c r="I908" s="21">
        <v>-12135.230000000001</v>
      </c>
      <c r="J908" s="55">
        <v>0.78162909836065575</v>
      </c>
      <c r="K908" s="44"/>
      <c r="L908" s="21">
        <v>77117.22</v>
      </c>
      <c r="M908" s="56">
        <v>3.0224268077601413</v>
      </c>
      <c r="N908" s="21">
        <v>88832</v>
      </c>
      <c r="O908" s="21">
        <v>11714.779999999999</v>
      </c>
      <c r="P908" s="55">
        <v>3.3271658114536127</v>
      </c>
      <c r="Q908" s="21">
        <v>77600.350000000006</v>
      </c>
      <c r="R908" s="21">
        <v>483.13000000000466</v>
      </c>
      <c r="S908" s="55">
        <v>5.5357647310600662</v>
      </c>
      <c r="T908" s="138">
        <v>1</v>
      </c>
    </row>
    <row r="909" spans="1:20" ht="17.25" x14ac:dyDescent="0.35">
      <c r="B909" s="30" t="s">
        <v>278</v>
      </c>
      <c r="C909" s="21"/>
      <c r="D909" s="56"/>
      <c r="E909" s="21"/>
      <c r="F909" s="21"/>
      <c r="G909" s="56"/>
      <c r="H909" s="21"/>
      <c r="I909" s="21"/>
      <c r="J909" s="56"/>
      <c r="K909" s="44"/>
      <c r="L909" s="21"/>
      <c r="M909" s="56"/>
      <c r="N909" s="21"/>
      <c r="O909" s="21"/>
      <c r="P909" s="56"/>
      <c r="Q909" s="21"/>
      <c r="R909" s="21"/>
      <c r="S909" s="56"/>
      <c r="T909" s="138">
        <v>1</v>
      </c>
    </row>
    <row r="910" spans="1:20" x14ac:dyDescent="0.3">
      <c r="A910" s="19" t="s">
        <v>784</v>
      </c>
      <c r="B910" s="19" t="s">
        <v>2360</v>
      </c>
      <c r="C910" s="21">
        <v>0</v>
      </c>
      <c r="D910" s="55">
        <v>0</v>
      </c>
      <c r="E910" s="21">
        <v>50</v>
      </c>
      <c r="F910" s="21">
        <v>50</v>
      </c>
      <c r="G910" s="55">
        <v>2.5278058645096056E-2</v>
      </c>
      <c r="H910" s="21">
        <v>22</v>
      </c>
      <c r="I910" s="21">
        <v>22</v>
      </c>
      <c r="J910" s="55">
        <v>2.2540983606557378E-2</v>
      </c>
      <c r="K910" s="44"/>
      <c r="L910" s="21">
        <v>564.59</v>
      </c>
      <c r="M910" s="55">
        <v>2.2127767979619833E-2</v>
      </c>
      <c r="N910" s="21">
        <v>600</v>
      </c>
      <c r="O910" s="21">
        <v>35.409999999999968</v>
      </c>
      <c r="P910" s="55">
        <v>2.2472751788456497E-2</v>
      </c>
      <c r="Q910" s="21">
        <v>140.57999999999998</v>
      </c>
      <c r="R910" s="21">
        <v>-424.01000000000005</v>
      </c>
      <c r="S910" s="55">
        <v>1.0028534741047224E-2</v>
      </c>
      <c r="T910" s="138">
        <v>1</v>
      </c>
    </row>
    <row r="911" spans="1:20" x14ac:dyDescent="0.3">
      <c r="A911" s="19" t="s">
        <v>785</v>
      </c>
      <c r="B911" s="19" t="s">
        <v>2361</v>
      </c>
      <c r="C911" s="21">
        <v>0</v>
      </c>
      <c r="D911" s="55">
        <v>0</v>
      </c>
      <c r="E911" s="21">
        <v>0</v>
      </c>
      <c r="F911" s="21">
        <v>0</v>
      </c>
      <c r="G911" s="55">
        <v>0</v>
      </c>
      <c r="H911" s="21">
        <v>0</v>
      </c>
      <c r="I911" s="21">
        <v>0</v>
      </c>
      <c r="J911" s="55">
        <v>0</v>
      </c>
      <c r="K911" s="44"/>
      <c r="L911" s="21">
        <v>0</v>
      </c>
      <c r="M911" s="55">
        <v>0</v>
      </c>
      <c r="N911" s="21">
        <v>0</v>
      </c>
      <c r="O911" s="21">
        <v>0</v>
      </c>
      <c r="P911" s="55">
        <v>0</v>
      </c>
      <c r="Q911" s="21">
        <v>14.46</v>
      </c>
      <c r="R911" s="21">
        <v>14.46</v>
      </c>
      <c r="S911" s="55">
        <v>1.0315308888571837E-3</v>
      </c>
      <c r="T911" s="138">
        <v>1</v>
      </c>
    </row>
    <row r="912" spans="1:20" x14ac:dyDescent="0.3">
      <c r="A912" s="19" t="s">
        <v>1102</v>
      </c>
      <c r="B912" s="19" t="s">
        <v>2362</v>
      </c>
      <c r="C912" s="21">
        <v>633</v>
      </c>
      <c r="D912" s="55">
        <v>0.33688131985098457</v>
      </c>
      <c r="E912" s="21">
        <v>955</v>
      </c>
      <c r="F912" s="21">
        <v>322</v>
      </c>
      <c r="G912" s="55">
        <v>0.4828109201213347</v>
      </c>
      <c r="H912" s="21">
        <v>130.00000000000006</v>
      </c>
      <c r="I912" s="21">
        <v>-502.99999999999994</v>
      </c>
      <c r="J912" s="55">
        <v>0.13319672131147547</v>
      </c>
      <c r="K912" s="44"/>
      <c r="L912" s="21">
        <v>8778.9500000000007</v>
      </c>
      <c r="M912" s="55">
        <v>0.34407015481089559</v>
      </c>
      <c r="N912" s="21">
        <v>10843</v>
      </c>
      <c r="O912" s="21">
        <v>2064.0499999999993</v>
      </c>
      <c r="P912" s="55">
        <v>0.40612007940372297</v>
      </c>
      <c r="Q912" s="21">
        <v>3561.79</v>
      </c>
      <c r="R912" s="21">
        <v>-5217.1600000000008</v>
      </c>
      <c r="S912" s="55">
        <v>0.25408688828648879</v>
      </c>
      <c r="T912" s="138">
        <v>1</v>
      </c>
    </row>
    <row r="913" spans="1:20" x14ac:dyDescent="0.3">
      <c r="A913" s="19" t="s">
        <v>786</v>
      </c>
      <c r="B913" s="19" t="s">
        <v>2363</v>
      </c>
      <c r="C913" s="21">
        <v>0</v>
      </c>
      <c r="D913" s="55">
        <v>0</v>
      </c>
      <c r="E913" s="21">
        <v>100</v>
      </c>
      <c r="F913" s="21">
        <v>100</v>
      </c>
      <c r="G913" s="55">
        <v>5.0556117290192111E-2</v>
      </c>
      <c r="H913" s="21">
        <v>0</v>
      </c>
      <c r="I913" s="21">
        <v>0</v>
      </c>
      <c r="J913" s="55">
        <v>0</v>
      </c>
      <c r="K913" s="44"/>
      <c r="L913" s="21">
        <v>13.25</v>
      </c>
      <c r="M913" s="55">
        <v>5.1930237115422305E-4</v>
      </c>
      <c r="N913" s="21">
        <v>1605</v>
      </c>
      <c r="O913" s="21">
        <v>1591.75</v>
      </c>
      <c r="P913" s="55">
        <v>6.0114611034121128E-2</v>
      </c>
      <c r="Q913" s="21">
        <v>108.97</v>
      </c>
      <c r="R913" s="21">
        <v>95.72</v>
      </c>
      <c r="S913" s="55">
        <v>7.7735768297902694E-3</v>
      </c>
      <c r="T913" s="138">
        <v>1</v>
      </c>
    </row>
    <row r="914" spans="1:20" hidden="1" x14ac:dyDescent="0.3">
      <c r="A914" s="19" t="s">
        <v>1103</v>
      </c>
      <c r="B914" s="19" t="s">
        <v>2364</v>
      </c>
      <c r="C914" s="21">
        <v>0</v>
      </c>
      <c r="D914" s="55">
        <v>0</v>
      </c>
      <c r="E914" s="21">
        <v>0</v>
      </c>
      <c r="F914" s="21">
        <v>0</v>
      </c>
      <c r="G914" s="55">
        <v>0</v>
      </c>
      <c r="H914" s="21">
        <v>0</v>
      </c>
      <c r="I914" s="21">
        <v>0</v>
      </c>
      <c r="J914" s="55">
        <v>0</v>
      </c>
      <c r="K914" s="44"/>
      <c r="L914" s="21">
        <v>0</v>
      </c>
      <c r="M914" s="55">
        <v>0</v>
      </c>
      <c r="N914" s="21">
        <v>0</v>
      </c>
      <c r="O914" s="21">
        <v>0</v>
      </c>
      <c r="P914" s="55">
        <v>0</v>
      </c>
      <c r="Q914" s="21">
        <v>0</v>
      </c>
      <c r="R914" s="21">
        <v>0</v>
      </c>
      <c r="S914" s="55">
        <v>0</v>
      </c>
      <c r="T914" s="138">
        <v>2</v>
      </c>
    </row>
    <row r="915" spans="1:20" x14ac:dyDescent="0.3">
      <c r="A915" s="19" t="s">
        <v>787</v>
      </c>
      <c r="B915" s="19" t="s">
        <v>2365</v>
      </c>
      <c r="C915" s="21">
        <v>0</v>
      </c>
      <c r="D915" s="55">
        <v>0</v>
      </c>
      <c r="E915" s="21">
        <v>50</v>
      </c>
      <c r="F915" s="21">
        <v>50</v>
      </c>
      <c r="G915" s="55">
        <v>2.5278058645096056E-2</v>
      </c>
      <c r="H915" s="21">
        <v>83.93</v>
      </c>
      <c r="I915" s="21">
        <v>83.93</v>
      </c>
      <c r="J915" s="55">
        <v>8.5993852459016404E-2</v>
      </c>
      <c r="K915" s="44"/>
      <c r="L915" s="21">
        <v>1017.04</v>
      </c>
      <c r="M915" s="55">
        <v>3.98604742308446E-2</v>
      </c>
      <c r="N915" s="21">
        <v>570</v>
      </c>
      <c r="O915" s="21">
        <v>-447.03999999999996</v>
      </c>
      <c r="P915" s="55">
        <v>2.134911419903367E-2</v>
      </c>
      <c r="Q915" s="21">
        <v>295.69</v>
      </c>
      <c r="R915" s="21">
        <v>-721.34999999999991</v>
      </c>
      <c r="S915" s="55">
        <v>2.1093593950634898E-2</v>
      </c>
      <c r="T915" s="138">
        <v>1</v>
      </c>
    </row>
    <row r="916" spans="1:20" x14ac:dyDescent="0.3">
      <c r="A916" s="19" t="s">
        <v>788</v>
      </c>
      <c r="B916" s="19" t="s">
        <v>2366</v>
      </c>
      <c r="C916" s="21">
        <v>0</v>
      </c>
      <c r="D916" s="55">
        <v>0</v>
      </c>
      <c r="E916" s="21">
        <v>50</v>
      </c>
      <c r="F916" s="21">
        <v>50</v>
      </c>
      <c r="G916" s="55">
        <v>2.5278058645096056E-2</v>
      </c>
      <c r="H916" s="21">
        <v>0</v>
      </c>
      <c r="I916" s="21">
        <v>0</v>
      </c>
      <c r="J916" s="55">
        <v>0</v>
      </c>
      <c r="K916" s="44"/>
      <c r="L916" s="21">
        <v>19.489999999999998</v>
      </c>
      <c r="M916" s="55">
        <v>7.6386439349402301E-4</v>
      </c>
      <c r="N916" s="21">
        <v>600</v>
      </c>
      <c r="O916" s="21">
        <v>580.51</v>
      </c>
      <c r="P916" s="55">
        <v>2.2472751788456497E-2</v>
      </c>
      <c r="Q916" s="21">
        <v>0</v>
      </c>
      <c r="R916" s="21">
        <v>-19.489999999999998</v>
      </c>
      <c r="S916" s="55">
        <v>0</v>
      </c>
      <c r="T916" s="138">
        <v>1</v>
      </c>
    </row>
    <row r="917" spans="1:20" x14ac:dyDescent="0.3">
      <c r="A917" s="19" t="s">
        <v>789</v>
      </c>
      <c r="B917" s="19" t="s">
        <v>2367</v>
      </c>
      <c r="C917" s="21">
        <v>0</v>
      </c>
      <c r="D917" s="55">
        <v>0</v>
      </c>
      <c r="E917" s="21">
        <v>0</v>
      </c>
      <c r="F917" s="21">
        <v>0</v>
      </c>
      <c r="G917" s="55">
        <v>0</v>
      </c>
      <c r="H917" s="21">
        <v>0</v>
      </c>
      <c r="I917" s="21">
        <v>0</v>
      </c>
      <c r="J917" s="55">
        <v>0</v>
      </c>
      <c r="K917" s="44"/>
      <c r="L917" s="21">
        <v>0</v>
      </c>
      <c r="M917" s="55">
        <v>0</v>
      </c>
      <c r="N917" s="21">
        <v>944</v>
      </c>
      <c r="O917" s="21">
        <v>944</v>
      </c>
      <c r="P917" s="55">
        <v>3.5357129480504887E-2</v>
      </c>
      <c r="Q917" s="21">
        <v>0</v>
      </c>
      <c r="R917" s="21">
        <v>0</v>
      </c>
      <c r="S917" s="55">
        <v>0</v>
      </c>
      <c r="T917" s="138">
        <v>1</v>
      </c>
    </row>
    <row r="918" spans="1:20" hidden="1" x14ac:dyDescent="0.3">
      <c r="A918" s="19" t="s">
        <v>790</v>
      </c>
      <c r="B918" s="19" t="s">
        <v>2368</v>
      </c>
      <c r="C918" s="21">
        <v>0</v>
      </c>
      <c r="D918" s="55">
        <v>0</v>
      </c>
      <c r="E918" s="21">
        <v>0</v>
      </c>
      <c r="F918" s="21">
        <v>0</v>
      </c>
      <c r="G918" s="55">
        <v>0</v>
      </c>
      <c r="H918" s="21">
        <v>0</v>
      </c>
      <c r="I918" s="21">
        <v>0</v>
      </c>
      <c r="J918" s="55">
        <v>0</v>
      </c>
      <c r="K918" s="44"/>
      <c r="L918" s="21">
        <v>0</v>
      </c>
      <c r="M918" s="55">
        <v>0</v>
      </c>
      <c r="N918" s="21">
        <v>0</v>
      </c>
      <c r="O918" s="21">
        <v>0</v>
      </c>
      <c r="P918" s="55">
        <v>0</v>
      </c>
      <c r="Q918" s="21">
        <v>0</v>
      </c>
      <c r="R918" s="21">
        <v>0</v>
      </c>
      <c r="S918" s="55">
        <v>0</v>
      </c>
      <c r="T918" s="138">
        <v>2</v>
      </c>
    </row>
    <row r="919" spans="1:20" x14ac:dyDescent="0.3">
      <c r="A919" s="19" t="s">
        <v>791</v>
      </c>
      <c r="B919" s="19" t="s">
        <v>2369</v>
      </c>
      <c r="C919" s="21">
        <v>667.88</v>
      </c>
      <c r="D919" s="55">
        <v>0.35544438531133582</v>
      </c>
      <c r="E919" s="21">
        <v>300</v>
      </c>
      <c r="F919" s="21">
        <v>-367.88</v>
      </c>
      <c r="G919" s="55">
        <v>0.15166835187057634</v>
      </c>
      <c r="H919" s="21">
        <v>250</v>
      </c>
      <c r="I919" s="21">
        <v>-417.88</v>
      </c>
      <c r="J919" s="55">
        <v>0.25614754098360654</v>
      </c>
      <c r="K919" s="44"/>
      <c r="L919" s="21">
        <v>9778.7699999999986</v>
      </c>
      <c r="M919" s="55">
        <v>0.38325573192239853</v>
      </c>
      <c r="N919" s="21">
        <v>11100</v>
      </c>
      <c r="O919" s="21">
        <v>1321.2300000000014</v>
      </c>
      <c r="P919" s="55">
        <v>0.41574590808644518</v>
      </c>
      <c r="Q919" s="21">
        <v>4949.8999999999996</v>
      </c>
      <c r="R919" s="21">
        <v>-4828.869999999999</v>
      </c>
      <c r="S919" s="55">
        <v>0.35311028677414752</v>
      </c>
      <c r="T919" s="138">
        <v>1</v>
      </c>
    </row>
    <row r="920" spans="1:20" hidden="1" x14ac:dyDescent="0.3">
      <c r="A920" s="19" t="s">
        <v>792</v>
      </c>
      <c r="B920" s="19" t="s">
        <v>2370</v>
      </c>
      <c r="C920" s="21">
        <v>0</v>
      </c>
      <c r="D920" s="55">
        <v>0</v>
      </c>
      <c r="E920" s="21">
        <v>0</v>
      </c>
      <c r="F920" s="21">
        <v>0</v>
      </c>
      <c r="G920" s="55">
        <v>0</v>
      </c>
      <c r="H920" s="21">
        <v>0</v>
      </c>
      <c r="I920" s="21">
        <v>0</v>
      </c>
      <c r="J920" s="55">
        <v>0</v>
      </c>
      <c r="K920" s="44"/>
      <c r="L920" s="21">
        <v>0</v>
      </c>
      <c r="M920" s="55">
        <v>0</v>
      </c>
      <c r="N920" s="21">
        <v>0</v>
      </c>
      <c r="O920" s="21">
        <v>0</v>
      </c>
      <c r="P920" s="55">
        <v>0</v>
      </c>
      <c r="Q920" s="21">
        <v>0</v>
      </c>
      <c r="R920" s="21">
        <v>0</v>
      </c>
      <c r="S920" s="55">
        <v>0</v>
      </c>
      <c r="T920" s="138">
        <v>2</v>
      </c>
    </row>
    <row r="921" spans="1:20" hidden="1" x14ac:dyDescent="0.3">
      <c r="A921" s="19" t="s">
        <v>793</v>
      </c>
      <c r="B921" s="19" t="s">
        <v>2371</v>
      </c>
      <c r="C921" s="21">
        <v>0</v>
      </c>
      <c r="D921" s="55">
        <v>0</v>
      </c>
      <c r="E921" s="21">
        <v>0</v>
      </c>
      <c r="F921" s="21">
        <v>0</v>
      </c>
      <c r="G921" s="55">
        <v>0</v>
      </c>
      <c r="H921" s="21">
        <v>0</v>
      </c>
      <c r="I921" s="21">
        <v>0</v>
      </c>
      <c r="J921" s="55">
        <v>0</v>
      </c>
      <c r="K921" s="44"/>
      <c r="L921" s="21">
        <v>0</v>
      </c>
      <c r="M921" s="55">
        <v>0</v>
      </c>
      <c r="N921" s="21">
        <v>0</v>
      </c>
      <c r="O921" s="21">
        <v>0</v>
      </c>
      <c r="P921" s="55">
        <v>0</v>
      </c>
      <c r="Q921" s="21">
        <v>0</v>
      </c>
      <c r="R921" s="21">
        <v>0</v>
      </c>
      <c r="S921" s="55">
        <v>0</v>
      </c>
      <c r="T921" s="138">
        <v>2</v>
      </c>
    </row>
    <row r="922" spans="1:20" hidden="1" x14ac:dyDescent="0.3">
      <c r="A922" s="19" t="s">
        <v>794</v>
      </c>
      <c r="B922" s="19" t="s">
        <v>2372</v>
      </c>
      <c r="C922" s="21">
        <v>0</v>
      </c>
      <c r="D922" s="55">
        <v>0</v>
      </c>
      <c r="E922" s="21">
        <v>0</v>
      </c>
      <c r="F922" s="21">
        <v>0</v>
      </c>
      <c r="G922" s="55">
        <v>0</v>
      </c>
      <c r="H922" s="21">
        <v>0</v>
      </c>
      <c r="I922" s="21">
        <v>0</v>
      </c>
      <c r="J922" s="55">
        <v>0</v>
      </c>
      <c r="K922" s="44"/>
      <c r="L922" s="21">
        <v>0</v>
      </c>
      <c r="M922" s="55">
        <v>0</v>
      </c>
      <c r="N922" s="21">
        <v>0</v>
      </c>
      <c r="O922" s="21">
        <v>0</v>
      </c>
      <c r="P922" s="55">
        <v>0</v>
      </c>
      <c r="Q922" s="21">
        <v>0</v>
      </c>
      <c r="R922" s="21">
        <v>0</v>
      </c>
      <c r="S922" s="55">
        <v>0</v>
      </c>
      <c r="T922" s="138">
        <v>2</v>
      </c>
    </row>
    <row r="923" spans="1:20" x14ac:dyDescent="0.3">
      <c r="A923" s="19" t="s">
        <v>795</v>
      </c>
      <c r="B923" s="19" t="s">
        <v>2373</v>
      </c>
      <c r="C923" s="21">
        <v>-131.32</v>
      </c>
      <c r="D923" s="55">
        <v>-6.988823842469398E-2</v>
      </c>
      <c r="E923" s="21">
        <v>0</v>
      </c>
      <c r="F923" s="21">
        <v>131.32</v>
      </c>
      <c r="G923" s="55">
        <v>0</v>
      </c>
      <c r="H923" s="21">
        <v>0</v>
      </c>
      <c r="I923" s="21">
        <v>131.32</v>
      </c>
      <c r="J923" s="55">
        <v>0</v>
      </c>
      <c r="K923" s="44"/>
      <c r="L923" s="21">
        <v>245</v>
      </c>
      <c r="M923" s="55">
        <v>9.6021947873799734E-3</v>
      </c>
      <c r="N923" s="21">
        <v>100</v>
      </c>
      <c r="O923" s="21">
        <v>-145</v>
      </c>
      <c r="P923" s="55">
        <v>3.7454586314094162E-3</v>
      </c>
      <c r="Q923" s="21">
        <v>225</v>
      </c>
      <c r="R923" s="21">
        <v>-20</v>
      </c>
      <c r="S923" s="55">
        <v>1.605079183906406E-2</v>
      </c>
      <c r="T923" s="138">
        <v>1</v>
      </c>
    </row>
    <row r="924" spans="1:20" hidden="1" x14ac:dyDescent="0.3">
      <c r="A924" s="19" t="s">
        <v>796</v>
      </c>
      <c r="B924" s="19" t="s">
        <v>2374</v>
      </c>
      <c r="C924" s="21">
        <v>0</v>
      </c>
      <c r="D924" s="55">
        <v>0</v>
      </c>
      <c r="E924" s="21">
        <v>0</v>
      </c>
      <c r="F924" s="21">
        <v>0</v>
      </c>
      <c r="G924" s="55">
        <v>0</v>
      </c>
      <c r="H924" s="21">
        <v>0</v>
      </c>
      <c r="I924" s="21">
        <v>0</v>
      </c>
      <c r="J924" s="55">
        <v>0</v>
      </c>
      <c r="K924" s="44"/>
      <c r="L924" s="21">
        <v>0</v>
      </c>
      <c r="M924" s="55">
        <v>0</v>
      </c>
      <c r="N924" s="21">
        <v>0</v>
      </c>
      <c r="O924" s="21">
        <v>0</v>
      </c>
      <c r="P924" s="55">
        <v>0</v>
      </c>
      <c r="Q924" s="21">
        <v>0</v>
      </c>
      <c r="R924" s="21">
        <v>0</v>
      </c>
      <c r="S924" s="55">
        <v>0</v>
      </c>
      <c r="T924" s="138">
        <v>2</v>
      </c>
    </row>
    <row r="925" spans="1:20" hidden="1" x14ac:dyDescent="0.3">
      <c r="A925" s="19" t="s">
        <v>797</v>
      </c>
      <c r="B925" s="19" t="s">
        <v>2375</v>
      </c>
      <c r="C925" s="21">
        <v>0</v>
      </c>
      <c r="D925" s="55">
        <v>0</v>
      </c>
      <c r="E925" s="21">
        <v>0</v>
      </c>
      <c r="F925" s="21">
        <v>0</v>
      </c>
      <c r="G925" s="55">
        <v>0</v>
      </c>
      <c r="H925" s="21">
        <v>0</v>
      </c>
      <c r="I925" s="21">
        <v>0</v>
      </c>
      <c r="J925" s="55">
        <v>0</v>
      </c>
      <c r="K925" s="44"/>
      <c r="L925" s="21">
        <v>0</v>
      </c>
      <c r="M925" s="55">
        <v>0</v>
      </c>
      <c r="N925" s="21">
        <v>0</v>
      </c>
      <c r="O925" s="21">
        <v>0</v>
      </c>
      <c r="P925" s="55">
        <v>0</v>
      </c>
      <c r="Q925" s="21">
        <v>0</v>
      </c>
      <c r="R925" s="21">
        <v>0</v>
      </c>
      <c r="S925" s="55">
        <v>0</v>
      </c>
      <c r="T925" s="138">
        <v>2</v>
      </c>
    </row>
    <row r="926" spans="1:20" hidden="1" x14ac:dyDescent="0.3">
      <c r="A926" s="19" t="s">
        <v>798</v>
      </c>
      <c r="B926" s="19" t="s">
        <v>2376</v>
      </c>
      <c r="C926" s="21">
        <v>0</v>
      </c>
      <c r="D926" s="55">
        <v>0</v>
      </c>
      <c r="E926" s="21">
        <v>0</v>
      </c>
      <c r="F926" s="21">
        <v>0</v>
      </c>
      <c r="G926" s="55">
        <v>0</v>
      </c>
      <c r="H926" s="21">
        <v>0</v>
      </c>
      <c r="I926" s="21">
        <v>0</v>
      </c>
      <c r="J926" s="55">
        <v>0</v>
      </c>
      <c r="K926" s="44"/>
      <c r="L926" s="21">
        <v>0</v>
      </c>
      <c r="M926" s="55">
        <v>0</v>
      </c>
      <c r="N926" s="21">
        <v>0</v>
      </c>
      <c r="O926" s="21">
        <v>0</v>
      </c>
      <c r="P926" s="55">
        <v>0</v>
      </c>
      <c r="Q926" s="21">
        <v>0</v>
      </c>
      <c r="R926" s="21">
        <v>0</v>
      </c>
      <c r="S926" s="55">
        <v>0</v>
      </c>
      <c r="T926" s="138">
        <v>2</v>
      </c>
    </row>
    <row r="927" spans="1:20" hidden="1" x14ac:dyDescent="0.3">
      <c r="A927" s="19" t="s">
        <v>799</v>
      </c>
      <c r="B927" s="19" t="s">
        <v>2377</v>
      </c>
      <c r="C927" s="21">
        <v>0</v>
      </c>
      <c r="D927" s="55">
        <v>0</v>
      </c>
      <c r="E927" s="21">
        <v>0</v>
      </c>
      <c r="F927" s="21">
        <v>0</v>
      </c>
      <c r="G927" s="55">
        <v>0</v>
      </c>
      <c r="H927" s="21">
        <v>0</v>
      </c>
      <c r="I927" s="21">
        <v>0</v>
      </c>
      <c r="J927" s="55">
        <v>0</v>
      </c>
      <c r="K927" s="44"/>
      <c r="L927" s="21">
        <v>0</v>
      </c>
      <c r="M927" s="55">
        <v>0</v>
      </c>
      <c r="N927" s="21">
        <v>0</v>
      </c>
      <c r="O927" s="21">
        <v>0</v>
      </c>
      <c r="P927" s="55">
        <v>0</v>
      </c>
      <c r="Q927" s="21">
        <v>0</v>
      </c>
      <c r="R927" s="21">
        <v>0</v>
      </c>
      <c r="S927" s="55">
        <v>0</v>
      </c>
      <c r="T927" s="138">
        <v>2</v>
      </c>
    </row>
    <row r="928" spans="1:20" x14ac:dyDescent="0.3">
      <c r="A928" s="19" t="s">
        <v>800</v>
      </c>
      <c r="B928" s="19" t="s">
        <v>2378</v>
      </c>
      <c r="C928" s="21">
        <v>0</v>
      </c>
      <c r="D928" s="55">
        <v>0</v>
      </c>
      <c r="E928" s="21">
        <v>0</v>
      </c>
      <c r="F928" s="21">
        <v>0</v>
      </c>
      <c r="G928" s="55">
        <v>0</v>
      </c>
      <c r="H928" s="21">
        <v>0</v>
      </c>
      <c r="I928" s="21">
        <v>0</v>
      </c>
      <c r="J928" s="55">
        <v>0</v>
      </c>
      <c r="K928" s="44"/>
      <c r="L928" s="21">
        <v>0</v>
      </c>
      <c r="M928" s="55">
        <v>0</v>
      </c>
      <c r="N928" s="21">
        <v>3000</v>
      </c>
      <c r="O928" s="21">
        <v>3000</v>
      </c>
      <c r="P928" s="55">
        <v>0.11236375894228248</v>
      </c>
      <c r="Q928" s="21">
        <v>400</v>
      </c>
      <c r="R928" s="21">
        <v>400</v>
      </c>
      <c r="S928" s="55">
        <v>2.8534741047224997E-2</v>
      </c>
      <c r="T928" s="138">
        <v>1</v>
      </c>
    </row>
    <row r="929" spans="1:21" hidden="1" x14ac:dyDescent="0.3">
      <c r="A929" s="19" t="s">
        <v>801</v>
      </c>
      <c r="B929" s="19" t="s">
        <v>2379</v>
      </c>
      <c r="C929" s="21">
        <v>0</v>
      </c>
      <c r="D929" s="55">
        <v>0</v>
      </c>
      <c r="E929" s="21">
        <v>0</v>
      </c>
      <c r="F929" s="21">
        <v>0</v>
      </c>
      <c r="G929" s="55">
        <v>0</v>
      </c>
      <c r="H929" s="21">
        <v>0</v>
      </c>
      <c r="I929" s="21">
        <v>0</v>
      </c>
      <c r="J929" s="55">
        <v>0</v>
      </c>
      <c r="K929" s="44"/>
      <c r="L929" s="21">
        <v>0</v>
      </c>
      <c r="M929" s="55">
        <v>0</v>
      </c>
      <c r="N929" s="21">
        <v>0</v>
      </c>
      <c r="O929" s="21">
        <v>0</v>
      </c>
      <c r="P929" s="55">
        <v>0</v>
      </c>
      <c r="Q929" s="21">
        <v>0</v>
      </c>
      <c r="R929" s="21">
        <v>0</v>
      </c>
      <c r="S929" s="55">
        <v>0</v>
      </c>
      <c r="T929" s="138">
        <v>2</v>
      </c>
    </row>
    <row r="930" spans="1:21" x14ac:dyDescent="0.3">
      <c r="A930" s="19" t="s">
        <v>802</v>
      </c>
      <c r="B930" s="19" t="s">
        <v>2380</v>
      </c>
      <c r="C930" s="21">
        <v>0</v>
      </c>
      <c r="D930" s="55">
        <v>0</v>
      </c>
      <c r="E930" s="21">
        <v>0</v>
      </c>
      <c r="F930" s="21">
        <v>0</v>
      </c>
      <c r="G930" s="55">
        <v>0</v>
      </c>
      <c r="H930" s="21">
        <v>0</v>
      </c>
      <c r="I930" s="21">
        <v>0</v>
      </c>
      <c r="J930" s="55">
        <v>0</v>
      </c>
      <c r="K930" s="44"/>
      <c r="L930" s="21">
        <v>0</v>
      </c>
      <c r="M930" s="55">
        <v>0</v>
      </c>
      <c r="N930" s="21">
        <v>0</v>
      </c>
      <c r="O930" s="21">
        <v>0</v>
      </c>
      <c r="P930" s="55">
        <v>0</v>
      </c>
      <c r="Q930" s="21">
        <v>301.74</v>
      </c>
      <c r="R930" s="21">
        <v>301.74</v>
      </c>
      <c r="S930" s="55">
        <v>2.1525181908974178E-2</v>
      </c>
      <c r="T930" s="138">
        <v>1</v>
      </c>
    </row>
    <row r="931" spans="1:21" x14ac:dyDescent="0.3">
      <c r="A931" s="19" t="s">
        <v>803</v>
      </c>
      <c r="B931" s="19" t="s">
        <v>2381</v>
      </c>
      <c r="C931" s="21">
        <v>0</v>
      </c>
      <c r="D931" s="55">
        <v>0</v>
      </c>
      <c r="E931" s="21">
        <v>200</v>
      </c>
      <c r="F931" s="21">
        <v>200</v>
      </c>
      <c r="G931" s="55">
        <v>0.10111223458038422</v>
      </c>
      <c r="H931" s="21">
        <v>27</v>
      </c>
      <c r="I931" s="21">
        <v>27</v>
      </c>
      <c r="J931" s="55">
        <v>2.7663934426229508E-2</v>
      </c>
      <c r="K931" s="44"/>
      <c r="L931" s="21">
        <v>1643.81</v>
      </c>
      <c r="M931" s="55">
        <v>6.4425240054869687E-2</v>
      </c>
      <c r="N931" s="21">
        <v>2400</v>
      </c>
      <c r="O931" s="21">
        <v>756.19</v>
      </c>
      <c r="P931" s="55">
        <v>8.9891007153825989E-2</v>
      </c>
      <c r="Q931" s="21">
        <v>4188.1099999999997</v>
      </c>
      <c r="R931" s="21">
        <v>2544.2999999999997</v>
      </c>
      <c r="S931" s="55">
        <v>0.29876658581823368</v>
      </c>
      <c r="T931" s="138">
        <v>1</v>
      </c>
    </row>
    <row r="932" spans="1:21" x14ac:dyDescent="0.3">
      <c r="B932" s="19" t="s">
        <v>776</v>
      </c>
      <c r="C932" s="45">
        <v>1169.5600000000002</v>
      </c>
      <c r="D932" s="55">
        <v>0.62243746673762645</v>
      </c>
      <c r="E932" s="45">
        <v>1705</v>
      </c>
      <c r="F932" s="45">
        <v>535.43999999999983</v>
      </c>
      <c r="G932" s="55">
        <v>0.86198179979777556</v>
      </c>
      <c r="H932" s="45">
        <v>512.93000000000006</v>
      </c>
      <c r="I932" s="45">
        <v>-656.62999999999988</v>
      </c>
      <c r="J932" s="55">
        <v>0.5255430327868853</v>
      </c>
      <c r="K932" s="44"/>
      <c r="L932" s="45">
        <v>22060.9</v>
      </c>
      <c r="M932" s="55">
        <v>0.86462473055065658</v>
      </c>
      <c r="N932" s="45">
        <v>31762</v>
      </c>
      <c r="O932" s="45">
        <v>9701.0999999999985</v>
      </c>
      <c r="P932" s="55">
        <v>1.1896325705082587</v>
      </c>
      <c r="Q932" s="45">
        <v>14186.239999999998</v>
      </c>
      <c r="R932" s="45">
        <v>-7874.6600000000035</v>
      </c>
      <c r="S932" s="55">
        <v>1.0120017120844627</v>
      </c>
      <c r="T932" s="138">
        <v>1</v>
      </c>
    </row>
    <row r="933" spans="1:21" x14ac:dyDescent="0.3">
      <c r="B933" s="19" t="s">
        <v>777</v>
      </c>
      <c r="C933" s="21">
        <v>14067.66</v>
      </c>
      <c r="D933" s="55">
        <v>7.4867802022352317</v>
      </c>
      <c r="E933" s="21">
        <v>9076</v>
      </c>
      <c r="F933" s="21">
        <v>-4991.66</v>
      </c>
      <c r="G933" s="55">
        <v>4.5884732052578361</v>
      </c>
      <c r="H933" s="21">
        <v>1275.8000000000002</v>
      </c>
      <c r="I933" s="21">
        <v>-12791.86</v>
      </c>
      <c r="J933" s="55">
        <v>1.3071721311475413</v>
      </c>
      <c r="K933" s="48"/>
      <c r="L933" s="21">
        <v>99178.12</v>
      </c>
      <c r="M933" s="55">
        <v>3.8870515383107973</v>
      </c>
      <c r="N933" s="21">
        <v>120594</v>
      </c>
      <c r="O933" s="21">
        <v>21415.880000000005</v>
      </c>
      <c r="P933" s="55">
        <v>4.5167983819618716</v>
      </c>
      <c r="Q933" s="21">
        <v>91786.59</v>
      </c>
      <c r="R933" s="21">
        <v>-7391.5299999999988</v>
      </c>
      <c r="S933" s="55">
        <v>6.5477664431445284</v>
      </c>
      <c r="T933" s="138">
        <v>1</v>
      </c>
    </row>
    <row r="934" spans="1:21" x14ac:dyDescent="0.3">
      <c r="B934" s="19" t="s">
        <v>312</v>
      </c>
      <c r="C934" s="21"/>
      <c r="D934" s="43"/>
      <c r="E934" s="21"/>
      <c r="F934" s="21"/>
      <c r="G934" s="43"/>
      <c r="H934" s="21"/>
      <c r="I934" s="21"/>
      <c r="J934" s="43"/>
      <c r="K934" s="44"/>
      <c r="L934" s="21"/>
      <c r="M934" s="43"/>
      <c r="N934" s="21"/>
      <c r="O934" s="21"/>
      <c r="P934" s="43"/>
      <c r="Q934" s="21"/>
      <c r="R934" s="21"/>
      <c r="S934" s="43"/>
      <c r="T934" s="138">
        <v>1</v>
      </c>
    </row>
    <row r="935" spans="1:21" ht="17.25" x14ac:dyDescent="0.35">
      <c r="B935" s="30" t="s">
        <v>804</v>
      </c>
      <c r="C935" s="37"/>
      <c r="D935" s="43"/>
      <c r="E935" s="37"/>
      <c r="F935" s="37"/>
      <c r="G935" s="43"/>
      <c r="H935" s="37"/>
      <c r="I935" s="37"/>
      <c r="J935" s="43"/>
      <c r="K935" s="44"/>
      <c r="L935" s="37"/>
      <c r="M935" s="43"/>
      <c r="N935" s="37"/>
      <c r="O935" s="37"/>
      <c r="P935" s="43"/>
      <c r="Q935" s="37"/>
      <c r="R935" s="37"/>
      <c r="S935" s="43"/>
      <c r="T935" s="138">
        <v>1</v>
      </c>
      <c r="U935" s="134">
        <v>1</v>
      </c>
    </row>
    <row r="936" spans="1:21" ht="17.25" x14ac:dyDescent="0.35">
      <c r="B936" s="30" t="s">
        <v>592</v>
      </c>
      <c r="C936" s="37"/>
      <c r="D936" s="43"/>
      <c r="E936" s="37"/>
      <c r="F936" s="37"/>
      <c r="G936" s="43"/>
      <c r="H936" s="37"/>
      <c r="I936" s="37"/>
      <c r="J936" s="43"/>
      <c r="K936" s="44"/>
      <c r="L936" s="37"/>
      <c r="M936" s="43"/>
      <c r="N936" s="37"/>
      <c r="O936" s="37"/>
      <c r="P936" s="43"/>
      <c r="Q936" s="37"/>
      <c r="R936" s="37"/>
      <c r="S936" s="43"/>
      <c r="T936" s="138">
        <v>1</v>
      </c>
    </row>
    <row r="937" spans="1:21" x14ac:dyDescent="0.3">
      <c r="B937" s="19" t="s">
        <v>805</v>
      </c>
      <c r="C937" s="37">
        <v>10039.339999999998</v>
      </c>
      <c r="D937" s="56">
        <v>5.3429164449175088</v>
      </c>
      <c r="E937" s="37">
        <v>5875</v>
      </c>
      <c r="F937" s="37">
        <v>-4164.3399999999983</v>
      </c>
      <c r="G937" s="55">
        <v>2.9701718907987869</v>
      </c>
      <c r="H937" s="37">
        <v>6439.82</v>
      </c>
      <c r="I937" s="37">
        <v>-3599.5199999999986</v>
      </c>
      <c r="J937" s="55">
        <v>6.598176229508196</v>
      </c>
      <c r="K937" s="44"/>
      <c r="L937" s="37">
        <v>94339.87999999999</v>
      </c>
      <c r="M937" s="56">
        <v>3.697428179502253</v>
      </c>
      <c r="N937" s="37">
        <v>84132</v>
      </c>
      <c r="O937" s="37">
        <v>-10207.87999999999</v>
      </c>
      <c r="P937" s="55">
        <v>3.15112925577737</v>
      </c>
      <c r="Q937" s="37">
        <v>95423.14</v>
      </c>
      <c r="R937" s="37">
        <v>1083.2600000000093</v>
      </c>
      <c r="S937" s="55">
        <v>6.8071864745327435</v>
      </c>
      <c r="T937" s="138">
        <v>1</v>
      </c>
    </row>
    <row r="938" spans="1:21" x14ac:dyDescent="0.3">
      <c r="B938" s="19" t="s">
        <v>593</v>
      </c>
      <c r="C938" s="40">
        <v>2577.23</v>
      </c>
      <c r="D938" s="38">
        <v>0.25671309070118159</v>
      </c>
      <c r="E938" s="40">
        <v>1283</v>
      </c>
      <c r="F938" s="40">
        <v>-1294.23</v>
      </c>
      <c r="G938" s="38">
        <v>0.21838297872340426</v>
      </c>
      <c r="H938" s="40">
        <v>797.86000000000035</v>
      </c>
      <c r="I938" s="40">
        <v>-1779.3699999999997</v>
      </c>
      <c r="J938" s="38">
        <v>0.12389476724504728</v>
      </c>
      <c r="K938" s="44"/>
      <c r="L938" s="40">
        <v>18451.309999999998</v>
      </c>
      <c r="M938" s="38">
        <v>0.19558335244861452</v>
      </c>
      <c r="N938" s="40">
        <v>17100</v>
      </c>
      <c r="O938" s="40">
        <v>-1351.3099999999977</v>
      </c>
      <c r="P938" s="38">
        <v>0.2032520325203252</v>
      </c>
      <c r="Q938" s="40">
        <v>23583.940000000002</v>
      </c>
      <c r="R938" s="40">
        <v>5132.6300000000047</v>
      </c>
      <c r="S938" s="38">
        <v>0.24715116270539833</v>
      </c>
      <c r="T938" s="138">
        <v>1</v>
      </c>
    </row>
    <row r="939" spans="1:21" x14ac:dyDescent="0.3">
      <c r="B939" s="19" t="s">
        <v>457</v>
      </c>
      <c r="C939" s="37">
        <v>12616.569999999998</v>
      </c>
      <c r="D939" s="56">
        <v>6.714513038850451</v>
      </c>
      <c r="E939" s="37">
        <v>7158</v>
      </c>
      <c r="F939" s="37">
        <v>-5458.5699999999979</v>
      </c>
      <c r="G939" s="55">
        <v>3.6188068756319516</v>
      </c>
      <c r="H939" s="37">
        <v>7237.68</v>
      </c>
      <c r="I939" s="37">
        <v>-5378.8899999999976</v>
      </c>
      <c r="J939" s="55">
        <v>7.4156557377049186</v>
      </c>
      <c r="K939" s="44"/>
      <c r="L939" s="37">
        <v>112791.18999999999</v>
      </c>
      <c r="M939" s="56">
        <v>4.4205835782872818</v>
      </c>
      <c r="N939" s="37">
        <v>101232</v>
      </c>
      <c r="O939" s="37">
        <v>-11559.189999999988</v>
      </c>
      <c r="P939" s="55">
        <v>3.7916026817483801</v>
      </c>
      <c r="Q939" s="37">
        <v>119007.08</v>
      </c>
      <c r="R939" s="37">
        <v>6215.890000000014</v>
      </c>
      <c r="S939" s="55">
        <v>8.4895905264659728</v>
      </c>
      <c r="T939" s="138">
        <v>1</v>
      </c>
    </row>
    <row r="940" spans="1:21" ht="17.25" x14ac:dyDescent="0.35">
      <c r="B940" s="30" t="s">
        <v>278</v>
      </c>
      <c r="C940" s="37"/>
      <c r="D940" s="56"/>
      <c r="E940" s="37"/>
      <c r="F940" s="37"/>
      <c r="G940" s="56"/>
      <c r="H940" s="37"/>
      <c r="I940" s="37"/>
      <c r="J940" s="56"/>
      <c r="K940" s="44"/>
      <c r="L940" s="37"/>
      <c r="M940" s="56"/>
      <c r="N940" s="37"/>
      <c r="O940" s="37"/>
      <c r="P940" s="56"/>
      <c r="Q940" s="37"/>
      <c r="R940" s="37"/>
      <c r="S940" s="56"/>
      <c r="T940" s="138">
        <v>1</v>
      </c>
    </row>
    <row r="941" spans="1:21" hidden="1" x14ac:dyDescent="0.3">
      <c r="A941" s="19" t="s">
        <v>885</v>
      </c>
      <c r="B941" s="19" t="s">
        <v>2451</v>
      </c>
      <c r="C941" s="21">
        <v>0</v>
      </c>
      <c r="D941" s="55">
        <v>0</v>
      </c>
      <c r="E941" s="21">
        <v>0</v>
      </c>
      <c r="F941" s="21">
        <v>0</v>
      </c>
      <c r="G941" s="55">
        <v>0</v>
      </c>
      <c r="H941" s="21">
        <v>0</v>
      </c>
      <c r="I941" s="21">
        <v>0</v>
      </c>
      <c r="J941" s="55">
        <v>0</v>
      </c>
      <c r="K941" s="44"/>
      <c r="L941" s="21">
        <v>0</v>
      </c>
      <c r="M941" s="55">
        <v>0</v>
      </c>
      <c r="N941" s="21">
        <v>0</v>
      </c>
      <c r="O941" s="21">
        <v>0</v>
      </c>
      <c r="P941" s="55">
        <v>0</v>
      </c>
      <c r="Q941" s="21">
        <v>0</v>
      </c>
      <c r="R941" s="21">
        <v>0</v>
      </c>
      <c r="S941" s="55">
        <v>0</v>
      </c>
      <c r="T941" s="138">
        <v>2</v>
      </c>
    </row>
    <row r="942" spans="1:21" x14ac:dyDescent="0.3">
      <c r="A942" s="19" t="s">
        <v>806</v>
      </c>
      <c r="B942" s="19" t="s">
        <v>2382</v>
      </c>
      <c r="C942" s="21">
        <v>0</v>
      </c>
      <c r="D942" s="55">
        <v>0</v>
      </c>
      <c r="E942" s="21">
        <v>0</v>
      </c>
      <c r="F942" s="21">
        <v>0</v>
      </c>
      <c r="G942" s="55">
        <v>0</v>
      </c>
      <c r="H942" s="21">
        <v>0</v>
      </c>
      <c r="I942" s="21">
        <v>0</v>
      </c>
      <c r="J942" s="55">
        <v>0</v>
      </c>
      <c r="K942" s="44"/>
      <c r="L942" s="21">
        <v>0</v>
      </c>
      <c r="M942" s="55">
        <v>0</v>
      </c>
      <c r="N942" s="21">
        <v>200</v>
      </c>
      <c r="O942" s="21">
        <v>200</v>
      </c>
      <c r="P942" s="55">
        <v>7.4909172628188324E-3</v>
      </c>
      <c r="Q942" s="21">
        <v>0</v>
      </c>
      <c r="R942" s="21">
        <v>0</v>
      </c>
      <c r="S942" s="55">
        <v>0</v>
      </c>
      <c r="T942" s="138">
        <v>1</v>
      </c>
    </row>
    <row r="943" spans="1:21" hidden="1" x14ac:dyDescent="0.3">
      <c r="A943" s="19" t="s">
        <v>807</v>
      </c>
      <c r="B943" s="19" t="s">
        <v>2383</v>
      </c>
      <c r="C943" s="21">
        <v>0</v>
      </c>
      <c r="D943" s="55">
        <v>0</v>
      </c>
      <c r="E943" s="21">
        <v>0</v>
      </c>
      <c r="F943" s="21">
        <v>0</v>
      </c>
      <c r="G943" s="55">
        <v>0</v>
      </c>
      <c r="H943" s="21">
        <v>0</v>
      </c>
      <c r="I943" s="21">
        <v>0</v>
      </c>
      <c r="J943" s="55">
        <v>0</v>
      </c>
      <c r="K943" s="44"/>
      <c r="L943" s="21">
        <v>0</v>
      </c>
      <c r="M943" s="55">
        <v>0</v>
      </c>
      <c r="N943" s="21">
        <v>0</v>
      </c>
      <c r="O943" s="21">
        <v>0</v>
      </c>
      <c r="P943" s="55">
        <v>0</v>
      </c>
      <c r="Q943" s="21">
        <v>0</v>
      </c>
      <c r="R943" s="21">
        <v>0</v>
      </c>
      <c r="S943" s="55">
        <v>0</v>
      </c>
      <c r="T943" s="138">
        <v>2</v>
      </c>
    </row>
    <row r="944" spans="1:21" x14ac:dyDescent="0.3">
      <c r="A944" s="19" t="s">
        <v>808</v>
      </c>
      <c r="B944" s="19" t="s">
        <v>2384</v>
      </c>
      <c r="C944" s="21">
        <v>262.33999999999997</v>
      </c>
      <c r="D944" s="55">
        <v>0.13961681745609367</v>
      </c>
      <c r="E944" s="21">
        <v>396</v>
      </c>
      <c r="F944" s="21">
        <v>133.66000000000003</v>
      </c>
      <c r="G944" s="55">
        <v>0.20020222446916078</v>
      </c>
      <c r="H944" s="21">
        <v>503.78</v>
      </c>
      <c r="I944" s="21">
        <v>241.44</v>
      </c>
      <c r="J944" s="55">
        <v>0.51616803278688517</v>
      </c>
      <c r="K944" s="44"/>
      <c r="L944" s="21">
        <v>3720.2900000000004</v>
      </c>
      <c r="M944" s="55">
        <v>0.14580795610425243</v>
      </c>
      <c r="N944" s="21">
        <v>5339</v>
      </c>
      <c r="O944" s="21">
        <v>1618.7099999999996</v>
      </c>
      <c r="P944" s="55">
        <v>0.19997003633094873</v>
      </c>
      <c r="Q944" s="21">
        <v>2718.37</v>
      </c>
      <c r="R944" s="21">
        <v>-1001.9200000000005</v>
      </c>
      <c r="S944" s="55">
        <v>0.19391996005136253</v>
      </c>
      <c r="T944" s="138">
        <v>1</v>
      </c>
    </row>
    <row r="945" spans="1:20" x14ac:dyDescent="0.3">
      <c r="A945" s="19" t="s">
        <v>809</v>
      </c>
      <c r="B945" s="19" t="s">
        <v>2385</v>
      </c>
      <c r="C945" s="21">
        <v>0</v>
      </c>
      <c r="D945" s="55">
        <v>0</v>
      </c>
      <c r="E945" s="21">
        <v>99</v>
      </c>
      <c r="F945" s="21">
        <v>99</v>
      </c>
      <c r="G945" s="55">
        <v>5.0050556117290194E-2</v>
      </c>
      <c r="H945" s="21">
        <v>1385.16</v>
      </c>
      <c r="I945" s="21">
        <v>1385.16</v>
      </c>
      <c r="J945" s="55">
        <v>1.41922131147541</v>
      </c>
      <c r="K945" s="44"/>
      <c r="L945" s="21">
        <v>1238.4299999999998</v>
      </c>
      <c r="M945" s="55">
        <v>4.8537330981775421E-2</v>
      </c>
      <c r="N945" s="21">
        <v>1336</v>
      </c>
      <c r="O945" s="21">
        <v>97.570000000000164</v>
      </c>
      <c r="P945" s="55">
        <v>5.0039327315629802E-2</v>
      </c>
      <c r="Q945" s="21">
        <v>3781.2700000000004</v>
      </c>
      <c r="R945" s="21">
        <v>2542.8400000000006</v>
      </c>
      <c r="S945" s="55">
        <v>0.2697439006991012</v>
      </c>
      <c r="T945" s="138">
        <v>1</v>
      </c>
    </row>
    <row r="946" spans="1:20" x14ac:dyDescent="0.3">
      <c r="A946" s="19" t="s">
        <v>810</v>
      </c>
      <c r="B946" s="19" t="s">
        <v>2386</v>
      </c>
      <c r="C946" s="21">
        <v>251.55</v>
      </c>
      <c r="D946" s="55">
        <v>0.13387440127727515</v>
      </c>
      <c r="E946" s="21">
        <v>198</v>
      </c>
      <c r="F946" s="21">
        <v>-53.550000000000011</v>
      </c>
      <c r="G946" s="55">
        <v>0.10010111223458039</v>
      </c>
      <c r="H946" s="21">
        <v>1806.36</v>
      </c>
      <c r="I946" s="21">
        <v>1554.81</v>
      </c>
      <c r="J946" s="55">
        <v>1.85077868852459</v>
      </c>
      <c r="K946" s="44"/>
      <c r="L946" s="21">
        <v>11165.88</v>
      </c>
      <c r="M946" s="55">
        <v>0.43762022339800116</v>
      </c>
      <c r="N946" s="21">
        <v>2671</v>
      </c>
      <c r="O946" s="21">
        <v>-8494.8799999999992</v>
      </c>
      <c r="P946" s="55">
        <v>0.1000412000449455</v>
      </c>
      <c r="Q946" s="21">
        <v>3406.72</v>
      </c>
      <c r="R946" s="21">
        <v>-7759.16</v>
      </c>
      <c r="S946" s="55">
        <v>0.24302468255100584</v>
      </c>
      <c r="T946" s="138">
        <v>1</v>
      </c>
    </row>
    <row r="947" spans="1:20" hidden="1" x14ac:dyDescent="0.3">
      <c r="A947" s="19" t="s">
        <v>1310</v>
      </c>
      <c r="B947" s="19" t="s">
        <v>2387</v>
      </c>
      <c r="C947" s="21">
        <v>0</v>
      </c>
      <c r="D947" s="55">
        <v>0</v>
      </c>
      <c r="E947" s="21">
        <v>0</v>
      </c>
      <c r="F947" s="21">
        <v>0</v>
      </c>
      <c r="G947" s="55">
        <v>0</v>
      </c>
      <c r="H947" s="21">
        <v>0</v>
      </c>
      <c r="I947" s="21">
        <v>0</v>
      </c>
      <c r="J947" s="55">
        <v>0</v>
      </c>
      <c r="K947" s="44"/>
      <c r="L947" s="21">
        <v>0</v>
      </c>
      <c r="M947" s="55">
        <v>0</v>
      </c>
      <c r="N947" s="21">
        <v>0</v>
      </c>
      <c r="O947" s="21">
        <v>0</v>
      </c>
      <c r="P947" s="55">
        <v>0</v>
      </c>
      <c r="Q947" s="21">
        <v>0</v>
      </c>
      <c r="R947" s="21">
        <v>0</v>
      </c>
      <c r="S947" s="55">
        <v>0</v>
      </c>
      <c r="T947" s="138">
        <v>2</v>
      </c>
    </row>
    <row r="948" spans="1:20" x14ac:dyDescent="0.3">
      <c r="A948" s="19" t="s">
        <v>812</v>
      </c>
      <c r="B948" s="19" t="s">
        <v>2388</v>
      </c>
      <c r="C948" s="21">
        <v>0</v>
      </c>
      <c r="D948" s="55">
        <v>0</v>
      </c>
      <c r="E948" s="21">
        <v>99</v>
      </c>
      <c r="F948" s="21">
        <v>99</v>
      </c>
      <c r="G948" s="55">
        <v>5.0050556117290194E-2</v>
      </c>
      <c r="H948" s="21">
        <v>0</v>
      </c>
      <c r="I948" s="21">
        <v>0</v>
      </c>
      <c r="J948" s="55">
        <v>0</v>
      </c>
      <c r="K948" s="44"/>
      <c r="L948" s="21">
        <v>388.71000000000004</v>
      </c>
      <c r="M948" s="55">
        <v>1.5234567901234569E-2</v>
      </c>
      <c r="N948" s="21">
        <v>1336</v>
      </c>
      <c r="O948" s="21">
        <v>947.29</v>
      </c>
      <c r="P948" s="55">
        <v>5.0039327315629802E-2</v>
      </c>
      <c r="Q948" s="21">
        <v>1977.08</v>
      </c>
      <c r="R948" s="21">
        <v>1588.37</v>
      </c>
      <c r="S948" s="55">
        <v>0.14103866457411898</v>
      </c>
      <c r="T948" s="138">
        <v>1</v>
      </c>
    </row>
    <row r="949" spans="1:20" x14ac:dyDescent="0.3">
      <c r="A949" s="19" t="s">
        <v>813</v>
      </c>
      <c r="B949" s="19" t="s">
        <v>2389</v>
      </c>
      <c r="C949" s="21">
        <v>0</v>
      </c>
      <c r="D949" s="55">
        <v>0</v>
      </c>
      <c r="E949" s="21">
        <v>0</v>
      </c>
      <c r="F949" s="21">
        <v>0</v>
      </c>
      <c r="G949" s="55">
        <v>0</v>
      </c>
      <c r="H949" s="21">
        <v>0</v>
      </c>
      <c r="I949" s="21">
        <v>0</v>
      </c>
      <c r="J949" s="55">
        <v>0</v>
      </c>
      <c r="K949" s="44"/>
      <c r="L949" s="21">
        <v>0.41000000000002501</v>
      </c>
      <c r="M949" s="55">
        <v>1.6068979031942975E-5</v>
      </c>
      <c r="N949" s="21">
        <v>0</v>
      </c>
      <c r="O949" s="21">
        <v>-0.41000000000002501</v>
      </c>
      <c r="P949" s="55">
        <v>0</v>
      </c>
      <c r="Q949" s="21">
        <v>322.92</v>
      </c>
      <c r="R949" s="21">
        <v>322.51</v>
      </c>
      <c r="S949" s="55">
        <v>2.3036096447424742E-2</v>
      </c>
      <c r="T949" s="138">
        <v>1</v>
      </c>
    </row>
    <row r="950" spans="1:20" x14ac:dyDescent="0.3">
      <c r="A950" s="19" t="s">
        <v>814</v>
      </c>
      <c r="B950" s="19" t="s">
        <v>2390</v>
      </c>
      <c r="C950" s="21">
        <v>1300</v>
      </c>
      <c r="D950" s="55">
        <v>0.6918573709419904</v>
      </c>
      <c r="E950" s="21">
        <v>1500</v>
      </c>
      <c r="F950" s="21">
        <v>200</v>
      </c>
      <c r="G950" s="55">
        <v>0.75834175935288173</v>
      </c>
      <c r="H950" s="21">
        <v>1123.3900000000001</v>
      </c>
      <c r="I950" s="21">
        <v>-176.6099999999999</v>
      </c>
      <c r="J950" s="55">
        <v>1.1510143442622951</v>
      </c>
      <c r="K950" s="44"/>
      <c r="L950" s="21">
        <v>13524</v>
      </c>
      <c r="M950" s="55">
        <v>0.53004115226337445</v>
      </c>
      <c r="N950" s="21">
        <v>13150</v>
      </c>
      <c r="O950" s="21">
        <v>-374</v>
      </c>
      <c r="P950" s="55">
        <v>0.49252781003033824</v>
      </c>
      <c r="Q950" s="21">
        <v>8128.37</v>
      </c>
      <c r="R950" s="21">
        <v>-5395.63</v>
      </c>
      <c r="S950" s="55">
        <v>0.57985233271508063</v>
      </c>
      <c r="T950" s="138">
        <v>1</v>
      </c>
    </row>
    <row r="951" spans="1:20" x14ac:dyDescent="0.3">
      <c r="A951" s="19" t="s">
        <v>815</v>
      </c>
      <c r="B951" s="19" t="s">
        <v>2391</v>
      </c>
      <c r="C951" s="21">
        <v>377.07</v>
      </c>
      <c r="D951" s="55">
        <v>0.20067589143161255</v>
      </c>
      <c r="E951" s="21">
        <v>575</v>
      </c>
      <c r="F951" s="21">
        <v>197.93</v>
      </c>
      <c r="G951" s="55">
        <v>0.29069767441860467</v>
      </c>
      <c r="H951" s="21">
        <v>521.92999999999995</v>
      </c>
      <c r="I951" s="21">
        <v>144.85999999999996</v>
      </c>
      <c r="J951" s="55">
        <v>0.53476434426229502</v>
      </c>
      <c r="K951" s="44"/>
      <c r="L951" s="21">
        <v>5936.7299999999987</v>
      </c>
      <c r="M951" s="55">
        <v>0.23267607289829506</v>
      </c>
      <c r="N951" s="21">
        <v>6748</v>
      </c>
      <c r="O951" s="21">
        <v>811.27000000000135</v>
      </c>
      <c r="P951" s="55">
        <v>0.2527435484475074</v>
      </c>
      <c r="Q951" s="21">
        <v>7643.670000000001</v>
      </c>
      <c r="R951" s="21">
        <v>1706.9400000000023</v>
      </c>
      <c r="S951" s="55">
        <v>0.54527536025110579</v>
      </c>
      <c r="T951" s="138">
        <v>1</v>
      </c>
    </row>
    <row r="952" spans="1:20" x14ac:dyDescent="0.3">
      <c r="A952" s="19" t="s">
        <v>816</v>
      </c>
      <c r="B952" s="19" t="s">
        <v>2392</v>
      </c>
      <c r="C952" s="21">
        <v>0</v>
      </c>
      <c r="D952" s="55">
        <v>0</v>
      </c>
      <c r="E952" s="21">
        <v>20</v>
      </c>
      <c r="F952" s="21">
        <v>20</v>
      </c>
      <c r="G952" s="55">
        <v>1.0111223458038422E-2</v>
      </c>
      <c r="H952" s="21">
        <v>0</v>
      </c>
      <c r="I952" s="21">
        <v>0</v>
      </c>
      <c r="J952" s="55">
        <v>0</v>
      </c>
      <c r="K952" s="44"/>
      <c r="L952" s="21">
        <v>595.69999999999993</v>
      </c>
      <c r="M952" s="55">
        <v>2.334705075445816E-2</v>
      </c>
      <c r="N952" s="21">
        <v>268</v>
      </c>
      <c r="O952" s="21">
        <v>-327.69999999999993</v>
      </c>
      <c r="P952" s="55">
        <v>1.0037829132177234E-2</v>
      </c>
      <c r="Q952" s="21">
        <v>152.54</v>
      </c>
      <c r="R952" s="21">
        <v>-443.15999999999997</v>
      </c>
      <c r="S952" s="55">
        <v>1.0881723498359253E-2</v>
      </c>
      <c r="T952" s="138">
        <v>1</v>
      </c>
    </row>
    <row r="953" spans="1:20" x14ac:dyDescent="0.3">
      <c r="A953" s="19" t="s">
        <v>817</v>
      </c>
      <c r="B953" s="19" t="s">
        <v>2393</v>
      </c>
      <c r="C953" s="21">
        <v>0</v>
      </c>
      <c r="D953" s="55">
        <v>0</v>
      </c>
      <c r="E953" s="21">
        <v>99</v>
      </c>
      <c r="F953" s="21">
        <v>99</v>
      </c>
      <c r="G953" s="55">
        <v>5.0050556117290194E-2</v>
      </c>
      <c r="H953" s="21">
        <v>0</v>
      </c>
      <c r="I953" s="21">
        <v>0</v>
      </c>
      <c r="J953" s="55">
        <v>0</v>
      </c>
      <c r="K953" s="44"/>
      <c r="L953" s="21">
        <v>1254.26</v>
      </c>
      <c r="M953" s="55">
        <v>4.9157750342935527E-2</v>
      </c>
      <c r="N953" s="21">
        <v>1336</v>
      </c>
      <c r="O953" s="21">
        <v>81.740000000000009</v>
      </c>
      <c r="P953" s="55">
        <v>5.0039327315629802E-2</v>
      </c>
      <c r="Q953" s="21">
        <v>576.79</v>
      </c>
      <c r="R953" s="21">
        <v>-677.47</v>
      </c>
      <c r="S953" s="55">
        <v>4.1146383221572262E-2</v>
      </c>
      <c r="T953" s="138">
        <v>1</v>
      </c>
    </row>
    <row r="954" spans="1:20" x14ac:dyDescent="0.3">
      <c r="A954" s="19" t="s">
        <v>818</v>
      </c>
      <c r="B954" s="19" t="s">
        <v>2394</v>
      </c>
      <c r="C954" s="21">
        <v>1397.96</v>
      </c>
      <c r="D954" s="55">
        <v>0.74399148483235766</v>
      </c>
      <c r="E954" s="21">
        <v>1297</v>
      </c>
      <c r="F954" s="21">
        <v>-100.96000000000004</v>
      </c>
      <c r="G954" s="55">
        <v>0.6557128412537917</v>
      </c>
      <c r="H954" s="21">
        <v>3636.66</v>
      </c>
      <c r="I954" s="21">
        <v>2238.6999999999998</v>
      </c>
      <c r="J954" s="55">
        <v>3.7260860655737704</v>
      </c>
      <c r="K954" s="44"/>
      <c r="L954" s="21">
        <v>26014.459999999995</v>
      </c>
      <c r="M954" s="55">
        <v>1.019575151871448</v>
      </c>
      <c r="N954" s="21">
        <v>19370</v>
      </c>
      <c r="O954" s="21">
        <v>-6644.4599999999955</v>
      </c>
      <c r="P954" s="55">
        <v>0.72549533690400392</v>
      </c>
      <c r="Q954" s="21">
        <v>27649.41</v>
      </c>
      <c r="R954" s="21">
        <v>1634.9500000000044</v>
      </c>
      <c r="S954" s="55">
        <v>1.9724218861463831</v>
      </c>
      <c r="T954" s="138">
        <v>1</v>
      </c>
    </row>
    <row r="955" spans="1:20" hidden="1" x14ac:dyDescent="0.3">
      <c r="A955" s="19" t="s">
        <v>819</v>
      </c>
      <c r="B955" s="19" t="s">
        <v>2395</v>
      </c>
      <c r="C955" s="21">
        <v>0</v>
      </c>
      <c r="D955" s="55">
        <v>0</v>
      </c>
      <c r="E955" s="21">
        <v>0</v>
      </c>
      <c r="F955" s="21">
        <v>0</v>
      </c>
      <c r="G955" s="55">
        <v>0</v>
      </c>
      <c r="H955" s="21">
        <v>0</v>
      </c>
      <c r="I955" s="21">
        <v>0</v>
      </c>
      <c r="J955" s="55">
        <v>0</v>
      </c>
      <c r="K955" s="44"/>
      <c r="L955" s="21">
        <v>0</v>
      </c>
      <c r="M955" s="55">
        <v>0</v>
      </c>
      <c r="N955" s="21">
        <v>0</v>
      </c>
      <c r="O955" s="21">
        <v>0</v>
      </c>
      <c r="P955" s="55">
        <v>0</v>
      </c>
      <c r="Q955" s="21">
        <v>0</v>
      </c>
      <c r="R955" s="21">
        <v>0</v>
      </c>
      <c r="S955" s="55">
        <v>0</v>
      </c>
      <c r="T955" s="138">
        <v>2</v>
      </c>
    </row>
    <row r="956" spans="1:20" x14ac:dyDescent="0.3">
      <c r="A956" s="19" t="s">
        <v>820</v>
      </c>
      <c r="B956" s="19" t="s">
        <v>2396</v>
      </c>
      <c r="C956" s="21">
        <v>0</v>
      </c>
      <c r="D956" s="55">
        <v>0</v>
      </c>
      <c r="E956" s="21">
        <v>0</v>
      </c>
      <c r="F956" s="21">
        <v>0</v>
      </c>
      <c r="G956" s="55">
        <v>0</v>
      </c>
      <c r="H956" s="21">
        <v>0</v>
      </c>
      <c r="I956" s="21">
        <v>0</v>
      </c>
      <c r="J956" s="55">
        <v>0</v>
      </c>
      <c r="K956" s="44"/>
      <c r="L956" s="21">
        <v>0</v>
      </c>
      <c r="M956" s="55">
        <v>0</v>
      </c>
      <c r="N956" s="21">
        <v>0</v>
      </c>
      <c r="O956" s="21">
        <v>0</v>
      </c>
      <c r="P956" s="55">
        <v>0</v>
      </c>
      <c r="Q956" s="21">
        <v>47.44</v>
      </c>
      <c r="R956" s="21">
        <v>47.44</v>
      </c>
      <c r="S956" s="55">
        <v>3.3842202882008844E-3</v>
      </c>
      <c r="T956" s="138">
        <v>1</v>
      </c>
    </row>
    <row r="957" spans="1:20" x14ac:dyDescent="0.3">
      <c r="A957" s="19" t="s">
        <v>821</v>
      </c>
      <c r="B957" s="19" t="s">
        <v>2397</v>
      </c>
      <c r="C957" s="21">
        <v>741.33</v>
      </c>
      <c r="D957" s="55">
        <v>0.3945343267695583</v>
      </c>
      <c r="E957" s="21">
        <v>178</v>
      </c>
      <c r="F957" s="21">
        <v>-563.33000000000004</v>
      </c>
      <c r="G957" s="55">
        <v>8.998988877654196E-2</v>
      </c>
      <c r="H957" s="21">
        <v>0</v>
      </c>
      <c r="I957" s="21">
        <v>-741.33</v>
      </c>
      <c r="J957" s="55">
        <v>0</v>
      </c>
      <c r="K957" s="44"/>
      <c r="L957" s="21">
        <v>3979.3499999999995</v>
      </c>
      <c r="M957" s="55">
        <v>0.15596119929453262</v>
      </c>
      <c r="N957" s="21">
        <v>2404</v>
      </c>
      <c r="O957" s="21">
        <v>-1575.3499999999995</v>
      </c>
      <c r="P957" s="55">
        <v>9.0040825499082364E-2</v>
      </c>
      <c r="Q957" s="21">
        <v>1989.57</v>
      </c>
      <c r="R957" s="21">
        <v>-1989.7799999999995</v>
      </c>
      <c r="S957" s="55">
        <v>0.1419296618633186</v>
      </c>
      <c r="T957" s="138">
        <v>1</v>
      </c>
    </row>
    <row r="958" spans="1:20" hidden="1" x14ac:dyDescent="0.3">
      <c r="A958" s="19" t="s">
        <v>822</v>
      </c>
      <c r="B958" s="19" t="s">
        <v>2398</v>
      </c>
      <c r="C958" s="21">
        <v>0</v>
      </c>
      <c r="D958" s="55">
        <v>0</v>
      </c>
      <c r="E958" s="21">
        <v>0</v>
      </c>
      <c r="F958" s="21">
        <v>0</v>
      </c>
      <c r="G958" s="55">
        <v>0</v>
      </c>
      <c r="H958" s="21">
        <v>0</v>
      </c>
      <c r="I958" s="21">
        <v>0</v>
      </c>
      <c r="J958" s="55">
        <v>0</v>
      </c>
      <c r="K958" s="44"/>
      <c r="L958" s="21">
        <v>0</v>
      </c>
      <c r="M958" s="55">
        <v>0</v>
      </c>
      <c r="N958" s="21">
        <v>0</v>
      </c>
      <c r="O958" s="21">
        <v>0</v>
      </c>
      <c r="P958" s="55">
        <v>0</v>
      </c>
      <c r="Q958" s="21">
        <v>0</v>
      </c>
      <c r="R958" s="21">
        <v>0</v>
      </c>
      <c r="S958" s="55">
        <v>0</v>
      </c>
      <c r="T958" s="138">
        <v>2</v>
      </c>
    </row>
    <row r="959" spans="1:20" x14ac:dyDescent="0.3">
      <c r="A959" s="19" t="s">
        <v>823</v>
      </c>
      <c r="B959" s="19" t="s">
        <v>2399</v>
      </c>
      <c r="C959" s="41">
        <v>468</v>
      </c>
      <c r="D959" s="55">
        <v>0.24906865353911656</v>
      </c>
      <c r="E959" s="41">
        <v>390</v>
      </c>
      <c r="F959" s="41">
        <v>-78</v>
      </c>
      <c r="G959" s="55">
        <v>0.19716885743174925</v>
      </c>
      <c r="H959" s="41">
        <v>333</v>
      </c>
      <c r="I959" s="41">
        <v>-135</v>
      </c>
      <c r="J959" s="55">
        <v>0.34118852459016391</v>
      </c>
      <c r="K959" s="44"/>
      <c r="L959" s="41">
        <v>3247.4</v>
      </c>
      <c r="M959" s="55">
        <v>0.12727415245933765</v>
      </c>
      <c r="N959" s="41">
        <v>4680</v>
      </c>
      <c r="O959" s="41">
        <v>1432.6</v>
      </c>
      <c r="P959" s="55">
        <v>0.17528746394996067</v>
      </c>
      <c r="Q959" s="41">
        <v>4839.53</v>
      </c>
      <c r="R959" s="41">
        <v>1592.1299999999997</v>
      </c>
      <c r="S959" s="55">
        <v>0.34523683835069197</v>
      </c>
      <c r="T959" s="138">
        <v>1</v>
      </c>
    </row>
    <row r="960" spans="1:20" x14ac:dyDescent="0.3">
      <c r="B960" s="19" t="s">
        <v>776</v>
      </c>
      <c r="C960" s="60">
        <v>4798.25</v>
      </c>
      <c r="D960" s="56">
        <v>2.5536189462480041</v>
      </c>
      <c r="E960" s="60">
        <v>4851</v>
      </c>
      <c r="F960" s="60">
        <v>52.749999999999886</v>
      </c>
      <c r="G960" s="55">
        <v>2.4524772497472194</v>
      </c>
      <c r="H960" s="60">
        <v>9310.2800000000007</v>
      </c>
      <c r="I960" s="60">
        <v>4512.0300000000007</v>
      </c>
      <c r="J960" s="55">
        <v>9.5392213114754103</v>
      </c>
      <c r="K960" s="44"/>
      <c r="L960" s="60">
        <v>71065.62</v>
      </c>
      <c r="M960" s="55">
        <v>2.7852486772486769</v>
      </c>
      <c r="N960" s="60">
        <v>58838</v>
      </c>
      <c r="O960" s="60">
        <v>-12227.619999999994</v>
      </c>
      <c r="P960" s="55">
        <v>2.2037529495486723</v>
      </c>
      <c r="Q960" s="60">
        <v>63233.68</v>
      </c>
      <c r="R960" s="60">
        <v>-7831.9399999999932</v>
      </c>
      <c r="S960" s="55">
        <v>4.5108917106577255</v>
      </c>
      <c r="T960" s="138">
        <v>1</v>
      </c>
    </row>
    <row r="961" spans="1:20" x14ac:dyDescent="0.3">
      <c r="B961" s="19" t="s">
        <v>777</v>
      </c>
      <c r="C961" s="37">
        <v>17414.82</v>
      </c>
      <c r="D961" s="56">
        <v>9.2681319850984565</v>
      </c>
      <c r="E961" s="37">
        <v>12009</v>
      </c>
      <c r="F961" s="37">
        <v>-5405.82</v>
      </c>
      <c r="G961" s="55">
        <v>6.0712841253791705</v>
      </c>
      <c r="H961" s="37">
        <v>16547.96</v>
      </c>
      <c r="I961" s="37">
        <v>-866.85999999999694</v>
      </c>
      <c r="J961" s="55">
        <v>16.954877049180325</v>
      </c>
      <c r="K961" s="44"/>
      <c r="L961" s="37">
        <v>183856.81</v>
      </c>
      <c r="M961" s="56">
        <v>7.2058322555359595</v>
      </c>
      <c r="N961" s="37">
        <v>160070</v>
      </c>
      <c r="O961" s="37">
        <v>-23786.809999999998</v>
      </c>
      <c r="P961" s="55">
        <v>5.995355631297052</v>
      </c>
      <c r="Q961" s="37">
        <v>182240.76</v>
      </c>
      <c r="R961" s="37">
        <v>-1616.0499999999884</v>
      </c>
      <c r="S961" s="55">
        <v>13.000482237123698</v>
      </c>
      <c r="T961" s="138">
        <v>1</v>
      </c>
    </row>
    <row r="962" spans="1:20" x14ac:dyDescent="0.3">
      <c r="C962" s="37"/>
      <c r="D962" s="56"/>
      <c r="E962" s="37"/>
      <c r="F962" s="37"/>
      <c r="G962" s="56"/>
      <c r="H962" s="37"/>
      <c r="I962" s="37"/>
      <c r="J962" s="55"/>
      <c r="K962" s="44"/>
      <c r="L962" s="37"/>
      <c r="M962" s="56"/>
      <c r="N962" s="37"/>
      <c r="O962" s="37"/>
      <c r="P962" s="56"/>
      <c r="Q962" s="37"/>
      <c r="R962" s="37"/>
      <c r="S962" s="56"/>
      <c r="T962" s="138">
        <v>1</v>
      </c>
    </row>
    <row r="963" spans="1:20" ht="17.25" x14ac:dyDescent="0.35">
      <c r="B963" s="30" t="s">
        <v>269</v>
      </c>
      <c r="C963" s="21"/>
      <c r="D963" s="43"/>
      <c r="E963" s="21"/>
      <c r="F963" s="21"/>
      <c r="G963" s="43"/>
      <c r="H963" s="21"/>
      <c r="I963" s="21"/>
      <c r="J963" s="55"/>
      <c r="K963" s="44"/>
      <c r="L963" s="21"/>
      <c r="M963" s="43"/>
      <c r="N963" s="21"/>
      <c r="O963" s="21"/>
      <c r="P963" s="43"/>
      <c r="Q963" s="21"/>
      <c r="R963" s="21"/>
      <c r="S963" s="43"/>
      <c r="T963" s="138">
        <v>1</v>
      </c>
    </row>
    <row r="964" spans="1:20" x14ac:dyDescent="0.3">
      <c r="A964" s="19" t="s">
        <v>824</v>
      </c>
      <c r="B964" s="19" t="s">
        <v>2400</v>
      </c>
      <c r="C964" s="21">
        <v>8671.16</v>
      </c>
      <c r="D964" s="55">
        <v>4.6147738158594995</v>
      </c>
      <c r="E964" s="21">
        <v>6824</v>
      </c>
      <c r="F964" s="21">
        <v>-1847.1599999999999</v>
      </c>
      <c r="G964" s="55">
        <v>3.4499494438827099</v>
      </c>
      <c r="H964" s="21">
        <v>10108.129999999999</v>
      </c>
      <c r="I964" s="21">
        <v>1436.9699999999993</v>
      </c>
      <c r="J964" s="55">
        <v>10.356690573770491</v>
      </c>
      <c r="K964" s="44"/>
      <c r="L964" s="21">
        <v>83455.430000000022</v>
      </c>
      <c r="M964" s="56">
        <v>3.2708379384675688</v>
      </c>
      <c r="N964" s="21">
        <v>92112</v>
      </c>
      <c r="O964" s="21">
        <v>8656.5699999999779</v>
      </c>
      <c r="P964" s="55">
        <v>3.4500168545638412</v>
      </c>
      <c r="Q964" s="21">
        <v>94210.52</v>
      </c>
      <c r="R964" s="21">
        <v>10755.089999999982</v>
      </c>
      <c r="S964" s="55">
        <v>6.7206819803110287</v>
      </c>
      <c r="T964" s="138">
        <v>1</v>
      </c>
    </row>
    <row r="965" spans="1:20" x14ac:dyDescent="0.3">
      <c r="A965" s="19" t="s">
        <v>825</v>
      </c>
      <c r="B965" s="19" t="s">
        <v>2401</v>
      </c>
      <c r="C965" s="21">
        <v>2221.16</v>
      </c>
      <c r="D965" s="55">
        <v>1.1820968600319317</v>
      </c>
      <c r="E965" s="21">
        <v>1305</v>
      </c>
      <c r="F965" s="21">
        <v>-916.15999999999985</v>
      </c>
      <c r="G965" s="55">
        <v>0.65975733063700703</v>
      </c>
      <c r="H965" s="21">
        <v>1218.56</v>
      </c>
      <c r="I965" s="21">
        <v>-1002.5999999999999</v>
      </c>
      <c r="J965" s="55">
        <v>1.2485245901639344</v>
      </c>
      <c r="K965" s="44"/>
      <c r="L965" s="21">
        <v>17037.699999999997</v>
      </c>
      <c r="M965" s="56">
        <v>0.66775230256711726</v>
      </c>
      <c r="N965" s="21">
        <v>17621</v>
      </c>
      <c r="O965" s="21">
        <v>583.30000000000291</v>
      </c>
      <c r="P965" s="55">
        <v>0.65998726544065323</v>
      </c>
      <c r="Q965" s="21">
        <v>14690.28</v>
      </c>
      <c r="R965" s="21">
        <v>-2347.4199999999964</v>
      </c>
      <c r="S965" s="55">
        <v>1.0479583392780711</v>
      </c>
      <c r="T965" s="138">
        <v>1</v>
      </c>
    </row>
    <row r="966" spans="1:20" x14ac:dyDescent="0.3">
      <c r="A966" s="19" t="s">
        <v>826</v>
      </c>
      <c r="B966" s="19" t="s">
        <v>2402</v>
      </c>
      <c r="C966" s="21">
        <v>1022.5299999999997</v>
      </c>
      <c r="D966" s="55">
        <v>0.54418839808408714</v>
      </c>
      <c r="E966" s="21">
        <v>4870</v>
      </c>
      <c r="F966" s="21">
        <v>3847.4700000000003</v>
      </c>
      <c r="G966" s="55">
        <v>2.462082912032356</v>
      </c>
      <c r="H966" s="21">
        <v>88.679999999999836</v>
      </c>
      <c r="I966" s="21">
        <v>-933.84999999999991</v>
      </c>
      <c r="J966" s="55">
        <v>9.0860655737704757E-2</v>
      </c>
      <c r="K966" s="44"/>
      <c r="L966" s="21">
        <v>16216.599999999999</v>
      </c>
      <c r="M966" s="56">
        <v>0.63557123260826964</v>
      </c>
      <c r="N966" s="21">
        <v>65733</v>
      </c>
      <c r="O966" s="21">
        <v>49516.4</v>
      </c>
      <c r="P966" s="55">
        <v>2.4620023221843517</v>
      </c>
      <c r="Q966" s="21">
        <v>51976.729999999996</v>
      </c>
      <c r="R966" s="21">
        <v>35760.129999999997</v>
      </c>
      <c r="S966" s="55">
        <v>3.7078563275788268</v>
      </c>
      <c r="T966" s="138">
        <v>1</v>
      </c>
    </row>
    <row r="967" spans="1:20" hidden="1" x14ac:dyDescent="0.3">
      <c r="A967" s="19" t="s">
        <v>1626</v>
      </c>
      <c r="B967" s="19" t="s">
        <v>2403</v>
      </c>
      <c r="C967" s="21">
        <v>0</v>
      </c>
      <c r="D967" s="55">
        <v>0</v>
      </c>
      <c r="E967" s="21">
        <v>0</v>
      </c>
      <c r="F967" s="21">
        <v>0</v>
      </c>
      <c r="G967" s="55">
        <v>0</v>
      </c>
      <c r="H967" s="21">
        <v>0</v>
      </c>
      <c r="I967" s="21">
        <v>0</v>
      </c>
      <c r="J967" s="55">
        <v>0</v>
      </c>
      <c r="K967" s="44"/>
      <c r="L967" s="21">
        <v>0</v>
      </c>
      <c r="M967" s="56">
        <v>0</v>
      </c>
      <c r="N967" s="21">
        <v>0</v>
      </c>
      <c r="O967" s="21">
        <v>0</v>
      </c>
      <c r="P967" s="55">
        <v>0</v>
      </c>
      <c r="Q967" s="21">
        <v>0</v>
      </c>
      <c r="R967" s="21">
        <v>0</v>
      </c>
      <c r="S967" s="55">
        <v>0</v>
      </c>
      <c r="T967" s="138">
        <v>2</v>
      </c>
    </row>
    <row r="968" spans="1:20" hidden="1" x14ac:dyDescent="0.3">
      <c r="A968" s="19" t="s">
        <v>1661</v>
      </c>
      <c r="B968" s="19" t="s">
        <v>2404</v>
      </c>
      <c r="C968" s="21">
        <v>0</v>
      </c>
      <c r="D968" s="55">
        <v>0</v>
      </c>
      <c r="E968" s="21">
        <v>0</v>
      </c>
      <c r="F968" s="21">
        <v>0</v>
      </c>
      <c r="G968" s="55">
        <v>0</v>
      </c>
      <c r="H968" s="21">
        <v>0</v>
      </c>
      <c r="I968" s="21">
        <v>0</v>
      </c>
      <c r="J968" s="55">
        <v>0</v>
      </c>
      <c r="K968" s="44"/>
      <c r="L968" s="21">
        <v>0</v>
      </c>
      <c r="M968" s="56">
        <v>0</v>
      </c>
      <c r="N968" s="21">
        <v>0</v>
      </c>
      <c r="O968" s="21">
        <v>0</v>
      </c>
      <c r="P968" s="55">
        <v>0</v>
      </c>
      <c r="Q968" s="21">
        <v>0</v>
      </c>
      <c r="R968" s="21">
        <v>0</v>
      </c>
      <c r="S968" s="55">
        <v>0</v>
      </c>
      <c r="T968" s="138">
        <v>2</v>
      </c>
    </row>
    <row r="969" spans="1:20" x14ac:dyDescent="0.3">
      <c r="A969" s="19" t="s">
        <v>1660</v>
      </c>
      <c r="B969" s="19" t="s">
        <v>2405</v>
      </c>
      <c r="C969" s="41">
        <v>839.47999999999979</v>
      </c>
      <c r="D969" s="55">
        <v>0.44676955827567844</v>
      </c>
      <c r="E969" s="41">
        <v>965</v>
      </c>
      <c r="F969" s="41">
        <v>125.52000000000021</v>
      </c>
      <c r="G969" s="55">
        <v>0.48786653185035389</v>
      </c>
      <c r="H969" s="41">
        <v>1024.96</v>
      </c>
      <c r="I969" s="41">
        <v>185.48000000000025</v>
      </c>
      <c r="J969" s="55">
        <v>1.0501639344262295</v>
      </c>
      <c r="K969" s="44"/>
      <c r="L969" s="41">
        <v>10877.93</v>
      </c>
      <c r="M969" s="56">
        <v>0.42633470507544585</v>
      </c>
      <c r="N969" s="41">
        <v>11580</v>
      </c>
      <c r="O969" s="41">
        <v>702.06999999999971</v>
      </c>
      <c r="P969" s="55">
        <v>0.43372410951721041</v>
      </c>
      <c r="Q969" s="41">
        <v>11974.529999999999</v>
      </c>
      <c r="R969" s="41">
        <v>1096.5999999999985</v>
      </c>
      <c r="S969" s="55">
        <v>0.85422528178056778</v>
      </c>
      <c r="T969" s="138">
        <v>1</v>
      </c>
    </row>
    <row r="970" spans="1:20" x14ac:dyDescent="0.3">
      <c r="B970" s="19" t="s">
        <v>827</v>
      </c>
      <c r="C970" s="73">
        <v>12754.329999999998</v>
      </c>
      <c r="D970" s="55">
        <v>6.7878286322511965</v>
      </c>
      <c r="E970" s="73">
        <v>13964</v>
      </c>
      <c r="F970" s="73">
        <v>1209.6700000000019</v>
      </c>
      <c r="G970" s="55">
        <v>7.0596562184024263</v>
      </c>
      <c r="H970" s="73">
        <v>12440.329999999998</v>
      </c>
      <c r="I970" s="73">
        <v>-314.00000000000023</v>
      </c>
      <c r="J970" s="55">
        <v>12.746239754098358</v>
      </c>
      <c r="K970" s="44"/>
      <c r="L970" s="73">
        <v>127587.66</v>
      </c>
      <c r="M970" s="56">
        <v>5.000496178718401</v>
      </c>
      <c r="N970" s="73">
        <v>187046</v>
      </c>
      <c r="O970" s="73">
        <v>59458.34</v>
      </c>
      <c r="P970" s="55">
        <v>7.0057305517060566</v>
      </c>
      <c r="Q970" s="73">
        <v>172852.06</v>
      </c>
      <c r="R970" s="73">
        <v>45264.399999999994</v>
      </c>
      <c r="S970" s="55">
        <v>12.330721928948496</v>
      </c>
      <c r="T970" s="138">
        <v>1</v>
      </c>
    </row>
    <row r="971" spans="1:20" x14ac:dyDescent="0.3">
      <c r="B971" s="19" t="s">
        <v>312</v>
      </c>
      <c r="C971" s="37"/>
      <c r="D971" s="43"/>
      <c r="E971" s="37"/>
      <c r="F971" s="37"/>
      <c r="G971" s="43"/>
      <c r="H971" s="37"/>
      <c r="I971" s="37"/>
      <c r="J971" s="43"/>
      <c r="K971" s="44"/>
      <c r="L971" s="37"/>
      <c r="M971" s="43"/>
      <c r="N971" s="37"/>
      <c r="O971" s="37"/>
      <c r="P971" s="43"/>
      <c r="Q971" s="37"/>
      <c r="R971" s="37"/>
      <c r="S971" s="43"/>
      <c r="T971" s="138">
        <v>1</v>
      </c>
    </row>
    <row r="972" spans="1:20" ht="17.25" x14ac:dyDescent="0.35">
      <c r="B972" s="30" t="s">
        <v>261</v>
      </c>
      <c r="C972" s="37"/>
      <c r="D972" s="43"/>
      <c r="E972" s="37"/>
      <c r="F972" s="37"/>
      <c r="G972" s="43"/>
      <c r="H972" s="37"/>
      <c r="I972" s="37"/>
      <c r="J972" s="43"/>
      <c r="K972" s="44"/>
      <c r="L972" s="37"/>
      <c r="M972" s="43"/>
      <c r="N972" s="37"/>
      <c r="O972" s="37"/>
      <c r="P972" s="43"/>
      <c r="Q972" s="37"/>
      <c r="R972" s="37"/>
      <c r="S972" s="43"/>
      <c r="T972" s="138">
        <v>1</v>
      </c>
    </row>
    <row r="973" spans="1:20" x14ac:dyDescent="0.3">
      <c r="A973" s="19" t="s">
        <v>1671</v>
      </c>
      <c r="B973" s="19" t="s">
        <v>2406</v>
      </c>
      <c r="C973" s="21">
        <v>5542.26</v>
      </c>
      <c r="D973" s="38">
        <v>2.8540475004104244E-2</v>
      </c>
      <c r="E973" s="21">
        <v>5000</v>
      </c>
      <c r="F973" s="21">
        <v>-542.26000000000022</v>
      </c>
      <c r="G973" s="38">
        <v>2.6777489770998909E-2</v>
      </c>
      <c r="H973" s="21">
        <v>5000</v>
      </c>
      <c r="I973" s="21">
        <v>-542.26000000000022</v>
      </c>
      <c r="J973" s="46">
        <v>6.7197635503360012E-2</v>
      </c>
      <c r="K973" s="44"/>
      <c r="L973" s="21">
        <v>90861.14</v>
      </c>
      <c r="M973" s="38">
        <v>3.5245170960130953E-2</v>
      </c>
      <c r="N973" s="21">
        <v>79716</v>
      </c>
      <c r="O973" s="21">
        <v>-11145.14</v>
      </c>
      <c r="P973" s="38">
        <v>3.0370313928680281E-2</v>
      </c>
      <c r="Q973" s="21">
        <v>61757.17</v>
      </c>
      <c r="R973" s="21">
        <v>-29103.97</v>
      </c>
      <c r="S973" s="38">
        <v>5.0740368018448112E-2</v>
      </c>
      <c r="T973" s="138">
        <v>1</v>
      </c>
    </row>
    <row r="974" spans="1:20" hidden="1" x14ac:dyDescent="0.3">
      <c r="A974" s="19" t="s">
        <v>828</v>
      </c>
      <c r="B974" s="19" t="s">
        <v>2407</v>
      </c>
      <c r="C974" s="21">
        <v>0</v>
      </c>
      <c r="D974" s="38">
        <v>0</v>
      </c>
      <c r="E974" s="21">
        <v>0</v>
      </c>
      <c r="F974" s="21">
        <v>0</v>
      </c>
      <c r="G974" s="38">
        <v>0</v>
      </c>
      <c r="H974" s="21">
        <v>0</v>
      </c>
      <c r="I974" s="21">
        <v>0</v>
      </c>
      <c r="J974" s="46">
        <v>0</v>
      </c>
      <c r="K974" s="44"/>
      <c r="L974" s="21">
        <v>0</v>
      </c>
      <c r="M974" s="38">
        <v>0</v>
      </c>
      <c r="N974" s="21">
        <v>0</v>
      </c>
      <c r="O974" s="21">
        <v>0</v>
      </c>
      <c r="P974" s="38">
        <v>0</v>
      </c>
      <c r="Q974" s="21">
        <v>0</v>
      </c>
      <c r="R974" s="21">
        <v>0</v>
      </c>
      <c r="S974" s="38">
        <v>0</v>
      </c>
      <c r="T974" s="138">
        <v>2</v>
      </c>
    </row>
    <row r="975" spans="1:20" x14ac:dyDescent="0.3">
      <c r="A975" s="19" t="s">
        <v>1659</v>
      </c>
      <c r="B975" s="19" t="s">
        <v>2408</v>
      </c>
      <c r="C975" s="21">
        <v>1847.42</v>
      </c>
      <c r="D975" s="38">
        <v>9.513491668034748E-3</v>
      </c>
      <c r="E975" s="21">
        <v>5000</v>
      </c>
      <c r="F975" s="21">
        <v>3152.58</v>
      </c>
      <c r="G975" s="38">
        <v>2.6777489770998909E-2</v>
      </c>
      <c r="H975" s="21">
        <v>5000</v>
      </c>
      <c r="I975" s="21">
        <v>3152.58</v>
      </c>
      <c r="J975" s="46">
        <v>6.7197635503360012E-2</v>
      </c>
      <c r="K975" s="44"/>
      <c r="L975" s="21">
        <v>38287.039999999994</v>
      </c>
      <c r="M975" s="38">
        <v>1.48515995986554E-2</v>
      </c>
      <c r="N975" s="21">
        <v>60000</v>
      </c>
      <c r="O975" s="21">
        <v>21712.960000000006</v>
      </c>
      <c r="P975" s="38">
        <v>2.285888448643706E-2</v>
      </c>
      <c r="Q975" s="21">
        <v>60000</v>
      </c>
      <c r="R975" s="21">
        <v>21712.960000000006</v>
      </c>
      <c r="S975" s="38">
        <v>4.929665787967432E-2</v>
      </c>
      <c r="T975" s="138">
        <v>1</v>
      </c>
    </row>
    <row r="976" spans="1:20" x14ac:dyDescent="0.3">
      <c r="A976" s="19" t="s">
        <v>829</v>
      </c>
      <c r="B976" s="19" t="s">
        <v>2409</v>
      </c>
      <c r="C976" s="21">
        <v>5210.08</v>
      </c>
      <c r="D976" s="38">
        <v>2.6829877705012654E-2</v>
      </c>
      <c r="E976" s="21">
        <v>4553</v>
      </c>
      <c r="F976" s="21">
        <v>-657.07999999999993</v>
      </c>
      <c r="G976" s="38">
        <v>2.4383582185471604E-2</v>
      </c>
      <c r="H976" s="21">
        <v>4908.2299999999996</v>
      </c>
      <c r="I976" s="21">
        <v>-301.85000000000036</v>
      </c>
      <c r="J976" s="46">
        <v>6.5964290101331341E-2</v>
      </c>
      <c r="K976" s="44"/>
      <c r="L976" s="21">
        <v>61148.439999999988</v>
      </c>
      <c r="M976" s="38">
        <v>2.3719570563888036E-2</v>
      </c>
      <c r="N976" s="21">
        <v>54636</v>
      </c>
      <c r="O976" s="21">
        <v>-6512.4399999999878</v>
      </c>
      <c r="P976" s="38">
        <v>2.081530021334959E-2</v>
      </c>
      <c r="Q976" s="21">
        <v>53569.86</v>
      </c>
      <c r="R976" s="21">
        <v>-7578.5799999999872</v>
      </c>
      <c r="S976" s="38">
        <v>4.4013584351367506E-2</v>
      </c>
      <c r="T976" s="138">
        <v>1</v>
      </c>
    </row>
    <row r="977" spans="1:20" hidden="1" x14ac:dyDescent="0.3">
      <c r="B977" s="19" t="s">
        <v>1209</v>
      </c>
      <c r="C977" s="21">
        <v>0</v>
      </c>
      <c r="D977" s="38">
        <v>0</v>
      </c>
      <c r="E977" s="21">
        <v>0</v>
      </c>
      <c r="F977" s="21">
        <v>0</v>
      </c>
      <c r="G977" s="38">
        <v>0</v>
      </c>
      <c r="H977" s="21">
        <v>0</v>
      </c>
      <c r="I977" s="21">
        <v>0</v>
      </c>
      <c r="J977" s="46">
        <v>0</v>
      </c>
      <c r="K977" s="44"/>
      <c r="L977" s="21">
        <v>0</v>
      </c>
      <c r="M977" s="38">
        <v>0</v>
      </c>
      <c r="N977" s="21">
        <v>0</v>
      </c>
      <c r="O977" s="21">
        <v>0</v>
      </c>
      <c r="P977" s="38">
        <v>0</v>
      </c>
      <c r="Q977" s="21">
        <v>0</v>
      </c>
      <c r="R977" s="21">
        <v>0</v>
      </c>
      <c r="S977" s="46">
        <v>0</v>
      </c>
      <c r="T977" s="138">
        <v>2</v>
      </c>
    </row>
    <row r="978" spans="1:20" hidden="1" x14ac:dyDescent="0.3">
      <c r="A978" s="19" t="s">
        <v>830</v>
      </c>
      <c r="B978" s="19" t="s">
        <v>2410</v>
      </c>
      <c r="C978" s="21">
        <v>0</v>
      </c>
      <c r="D978" s="38">
        <v>0</v>
      </c>
      <c r="E978" s="21">
        <v>0</v>
      </c>
      <c r="F978" s="21">
        <v>0</v>
      </c>
      <c r="G978" s="38">
        <v>0</v>
      </c>
      <c r="H978" s="21">
        <v>0</v>
      </c>
      <c r="I978" s="21">
        <v>0</v>
      </c>
      <c r="J978" s="46">
        <v>0</v>
      </c>
      <c r="K978" s="44"/>
      <c r="L978" s="21">
        <v>0</v>
      </c>
      <c r="M978" s="38">
        <v>0</v>
      </c>
      <c r="N978" s="21">
        <v>0</v>
      </c>
      <c r="O978" s="21">
        <v>0</v>
      </c>
      <c r="P978" s="38">
        <v>0</v>
      </c>
      <c r="Q978" s="21">
        <v>0</v>
      </c>
      <c r="R978" s="21">
        <v>0</v>
      </c>
      <c r="S978" s="38">
        <v>0</v>
      </c>
      <c r="T978" s="138">
        <v>2</v>
      </c>
    </row>
    <row r="979" spans="1:20" x14ac:dyDescent="0.3">
      <c r="A979" s="19" t="s">
        <v>831</v>
      </c>
      <c r="B979" s="19" t="s">
        <v>2411</v>
      </c>
      <c r="C979" s="21">
        <v>13427.16</v>
      </c>
      <c r="D979" s="38">
        <v>6.9144631315764385E-2</v>
      </c>
      <c r="E979" s="21">
        <v>15667</v>
      </c>
      <c r="F979" s="21">
        <v>2239.84</v>
      </c>
      <c r="G979" s="38">
        <v>8.3904586448447976E-2</v>
      </c>
      <c r="H979" s="21">
        <v>17422</v>
      </c>
      <c r="I979" s="21">
        <v>3994.84</v>
      </c>
      <c r="J979" s="46">
        <v>0.23414344114790764</v>
      </c>
      <c r="K979" s="44"/>
      <c r="L979" s="21">
        <v>162212.53</v>
      </c>
      <c r="M979" s="38">
        <v>6.2922480960786661E-2</v>
      </c>
      <c r="N979" s="21">
        <v>188004</v>
      </c>
      <c r="O979" s="21">
        <v>25791.47</v>
      </c>
      <c r="P979" s="38">
        <v>7.1626028649801887E-2</v>
      </c>
      <c r="Q979" s="21">
        <v>209064</v>
      </c>
      <c r="R979" s="21">
        <v>46851.47</v>
      </c>
      <c r="S979" s="38">
        <v>0.17176927471593723</v>
      </c>
      <c r="T979" s="138">
        <v>1</v>
      </c>
    </row>
    <row r="980" spans="1:20" hidden="1" x14ac:dyDescent="0.3">
      <c r="A980" s="19" t="s">
        <v>832</v>
      </c>
      <c r="B980" s="19" t="s">
        <v>2412</v>
      </c>
      <c r="C980" s="21">
        <v>0</v>
      </c>
      <c r="D980" s="38">
        <v>0</v>
      </c>
      <c r="E980" s="21">
        <v>0</v>
      </c>
      <c r="F980" s="21">
        <v>0</v>
      </c>
      <c r="G980" s="38">
        <v>0</v>
      </c>
      <c r="H980" s="21">
        <v>0</v>
      </c>
      <c r="I980" s="21">
        <v>0</v>
      </c>
      <c r="J980" s="46">
        <v>0</v>
      </c>
      <c r="K980" s="44"/>
      <c r="L980" s="21">
        <v>0</v>
      </c>
      <c r="M980" s="38">
        <v>0</v>
      </c>
      <c r="N980" s="21">
        <v>0</v>
      </c>
      <c r="O980" s="21">
        <v>0</v>
      </c>
      <c r="P980" s="38">
        <v>0</v>
      </c>
      <c r="Q980" s="21">
        <v>0</v>
      </c>
      <c r="R980" s="21">
        <v>0</v>
      </c>
      <c r="S980" s="38">
        <v>0</v>
      </c>
      <c r="T980" s="138">
        <v>2</v>
      </c>
    </row>
    <row r="981" spans="1:20" hidden="1" x14ac:dyDescent="0.3">
      <c r="A981" s="19" t="s">
        <v>833</v>
      </c>
      <c r="B981" s="19" t="s">
        <v>2413</v>
      </c>
      <c r="C981" s="41">
        <v>0</v>
      </c>
      <c r="D981" s="38">
        <v>0</v>
      </c>
      <c r="E981" s="41">
        <v>0</v>
      </c>
      <c r="F981" s="41">
        <v>0</v>
      </c>
      <c r="G981" s="38">
        <v>0</v>
      </c>
      <c r="H981" s="41">
        <v>0</v>
      </c>
      <c r="I981" s="41">
        <v>0</v>
      </c>
      <c r="J981" s="46">
        <v>0</v>
      </c>
      <c r="K981" s="44"/>
      <c r="L981" s="41">
        <v>0</v>
      </c>
      <c r="M981" s="38">
        <v>0</v>
      </c>
      <c r="N981" s="41">
        <v>0</v>
      </c>
      <c r="O981" s="41">
        <v>0</v>
      </c>
      <c r="P981" s="38">
        <v>0</v>
      </c>
      <c r="Q981" s="41">
        <v>0</v>
      </c>
      <c r="R981" s="41">
        <v>0</v>
      </c>
      <c r="S981" s="38">
        <v>0</v>
      </c>
      <c r="T981" s="138">
        <v>2</v>
      </c>
    </row>
    <row r="982" spans="1:20" x14ac:dyDescent="0.3">
      <c r="B982" s="19" t="s">
        <v>276</v>
      </c>
      <c r="C982" s="57">
        <v>26026.92</v>
      </c>
      <c r="D982" s="38">
        <v>0.13402847569291601</v>
      </c>
      <c r="E982" s="57">
        <v>30220</v>
      </c>
      <c r="F982" s="57">
        <v>4193.0800000000017</v>
      </c>
      <c r="G982" s="38">
        <v>0.16184314817591738</v>
      </c>
      <c r="H982" s="57">
        <v>32330.23</v>
      </c>
      <c r="I982" s="57">
        <v>6303.3099999999995</v>
      </c>
      <c r="J982" s="46">
        <v>0.434503002255959</v>
      </c>
      <c r="K982" s="44"/>
      <c r="L982" s="57">
        <v>352509.15</v>
      </c>
      <c r="M982" s="38">
        <v>0.13673882208346108</v>
      </c>
      <c r="N982" s="57">
        <v>382356</v>
      </c>
      <c r="O982" s="57">
        <v>29846.849999999977</v>
      </c>
      <c r="P982" s="38">
        <v>0.14567052727826882</v>
      </c>
      <c r="Q982" s="57">
        <v>384391.03</v>
      </c>
      <c r="R982" s="57">
        <v>31881.880000000005</v>
      </c>
      <c r="S982" s="38">
        <v>0.31581988496542718</v>
      </c>
      <c r="T982" s="138">
        <v>1</v>
      </c>
    </row>
    <row r="983" spans="1:20" x14ac:dyDescent="0.3">
      <c r="C983" s="37"/>
      <c r="D983" s="38"/>
      <c r="E983" s="37"/>
      <c r="F983" s="37"/>
      <c r="G983" s="38"/>
      <c r="H983" s="37"/>
      <c r="I983" s="37"/>
      <c r="J983" s="38"/>
      <c r="K983" s="44"/>
      <c r="L983" s="37"/>
      <c r="M983" s="38"/>
      <c r="N983" s="37"/>
      <c r="O983" s="37"/>
      <c r="P983" s="38"/>
      <c r="Q983" s="37"/>
      <c r="R983" s="37"/>
      <c r="S983" s="38"/>
      <c r="T983" s="138">
        <v>1</v>
      </c>
    </row>
    <row r="984" spans="1:20" ht="17.25" x14ac:dyDescent="0.35">
      <c r="B984" s="30" t="s">
        <v>834</v>
      </c>
      <c r="C984" s="37"/>
      <c r="D984" s="43"/>
      <c r="E984" s="37"/>
      <c r="F984" s="37"/>
      <c r="G984" s="43"/>
      <c r="H984" s="37"/>
      <c r="I984" s="37"/>
      <c r="J984" s="43"/>
      <c r="K984" s="44"/>
      <c r="L984" s="37"/>
      <c r="M984" s="43"/>
      <c r="N984" s="37"/>
      <c r="O984" s="37"/>
      <c r="P984" s="43"/>
      <c r="Q984" s="37"/>
      <c r="R984" s="37"/>
      <c r="S984" s="43"/>
      <c r="T984" s="138">
        <v>1</v>
      </c>
    </row>
    <row r="985" spans="1:20" x14ac:dyDescent="0.3">
      <c r="A985" s="19" t="s">
        <v>1657</v>
      </c>
      <c r="B985" s="19" t="s">
        <v>2414</v>
      </c>
      <c r="C985" s="21">
        <v>-2.08</v>
      </c>
      <c r="D985" s="38">
        <v>-1.0711187856314359E-5</v>
      </c>
      <c r="E985" s="21">
        <v>0</v>
      </c>
      <c r="F985" s="21">
        <v>2.08</v>
      </c>
      <c r="G985" s="38">
        <v>0</v>
      </c>
      <c r="H985" s="21">
        <v>0</v>
      </c>
      <c r="I985" s="21">
        <v>2.08</v>
      </c>
      <c r="J985" s="46">
        <v>0</v>
      </c>
      <c r="K985" s="44"/>
      <c r="L985" s="21">
        <v>-7.38</v>
      </c>
      <c r="M985" s="38">
        <v>-2.8627129451134605E-6</v>
      </c>
      <c r="N985" s="21">
        <v>0</v>
      </c>
      <c r="O985" s="21">
        <v>7.38</v>
      </c>
      <c r="P985" s="38">
        <v>0</v>
      </c>
      <c r="Q985" s="21">
        <v>-6.2699999999999987</v>
      </c>
      <c r="R985" s="21">
        <v>1.1100000000000012</v>
      </c>
      <c r="S985" s="38">
        <v>-5.1515007484259656E-6</v>
      </c>
      <c r="T985" s="138">
        <v>1</v>
      </c>
    </row>
    <row r="986" spans="1:20" hidden="1" x14ac:dyDescent="0.3">
      <c r="A986" s="19" t="s">
        <v>1604</v>
      </c>
      <c r="B986" s="19" t="s">
        <v>2416</v>
      </c>
      <c r="C986" s="21">
        <v>0</v>
      </c>
      <c r="D986" s="38">
        <v>0</v>
      </c>
      <c r="E986" s="21">
        <v>0</v>
      </c>
      <c r="F986" s="21">
        <v>0</v>
      </c>
      <c r="G986" s="38">
        <v>0</v>
      </c>
      <c r="H986" s="21">
        <v>0</v>
      </c>
      <c r="I986" s="21">
        <v>0</v>
      </c>
      <c r="J986" s="46">
        <v>0</v>
      </c>
      <c r="K986" s="44"/>
      <c r="L986" s="21">
        <v>0</v>
      </c>
      <c r="M986" s="38">
        <v>0</v>
      </c>
      <c r="N986" s="21">
        <v>0</v>
      </c>
      <c r="O986" s="21">
        <v>0</v>
      </c>
      <c r="P986" s="38">
        <v>0</v>
      </c>
      <c r="Q986" s="21">
        <v>0</v>
      </c>
      <c r="R986" s="21">
        <v>0</v>
      </c>
      <c r="S986" s="38">
        <v>0</v>
      </c>
      <c r="T986" s="138">
        <v>2</v>
      </c>
    </row>
    <row r="987" spans="1:20" hidden="1" x14ac:dyDescent="0.3">
      <c r="A987" s="19" t="s">
        <v>1137</v>
      </c>
      <c r="B987" s="19" t="s">
        <v>2417</v>
      </c>
      <c r="C987" s="21">
        <v>0</v>
      </c>
      <c r="D987" s="38">
        <v>0</v>
      </c>
      <c r="E987" s="21">
        <v>0</v>
      </c>
      <c r="F987" s="21">
        <v>0</v>
      </c>
      <c r="G987" s="38">
        <v>0</v>
      </c>
      <c r="H987" s="21">
        <v>0</v>
      </c>
      <c r="I987" s="21">
        <v>0</v>
      </c>
      <c r="J987" s="46">
        <v>0</v>
      </c>
      <c r="K987" s="44"/>
      <c r="L987" s="21">
        <v>0</v>
      </c>
      <c r="M987" s="38">
        <v>0</v>
      </c>
      <c r="N987" s="21">
        <v>0</v>
      </c>
      <c r="O987" s="21">
        <v>0</v>
      </c>
      <c r="P987" s="38">
        <v>0</v>
      </c>
      <c r="Q987" s="21">
        <v>0</v>
      </c>
      <c r="R987" s="21">
        <v>0</v>
      </c>
      <c r="S987" s="38">
        <v>0</v>
      </c>
      <c r="T987" s="138">
        <v>2</v>
      </c>
    </row>
    <row r="988" spans="1:20" hidden="1" x14ac:dyDescent="0.3">
      <c r="A988" s="19" t="s">
        <v>836</v>
      </c>
      <c r="B988" s="19" t="s">
        <v>2415</v>
      </c>
      <c r="C988" s="21">
        <v>0</v>
      </c>
      <c r="D988" s="38">
        <v>0</v>
      </c>
      <c r="E988" s="21">
        <v>0</v>
      </c>
      <c r="F988" s="21">
        <v>0</v>
      </c>
      <c r="G988" s="38">
        <v>0</v>
      </c>
      <c r="H988" s="21">
        <v>0</v>
      </c>
      <c r="I988" s="21">
        <v>0</v>
      </c>
      <c r="J988" s="46">
        <v>0</v>
      </c>
      <c r="K988" s="44"/>
      <c r="L988" s="21">
        <v>0</v>
      </c>
      <c r="M988" s="38">
        <v>0</v>
      </c>
      <c r="N988" s="21">
        <v>0</v>
      </c>
      <c r="O988" s="21">
        <v>0</v>
      </c>
      <c r="P988" s="38">
        <v>0</v>
      </c>
      <c r="Q988" s="21">
        <v>0</v>
      </c>
      <c r="R988" s="21">
        <v>0</v>
      </c>
      <c r="S988" s="38">
        <v>0</v>
      </c>
      <c r="T988" s="138">
        <v>2</v>
      </c>
    </row>
    <row r="989" spans="1:20" hidden="1" x14ac:dyDescent="0.3">
      <c r="A989" s="19" t="s">
        <v>837</v>
      </c>
      <c r="B989" s="19" t="s">
        <v>2418</v>
      </c>
      <c r="C989" s="21">
        <v>0</v>
      </c>
      <c r="D989" s="38">
        <v>0</v>
      </c>
      <c r="E989" s="21">
        <v>0</v>
      </c>
      <c r="F989" s="21">
        <v>0</v>
      </c>
      <c r="G989" s="38">
        <v>0</v>
      </c>
      <c r="H989" s="21">
        <v>0</v>
      </c>
      <c r="I989" s="21">
        <v>0</v>
      </c>
      <c r="J989" s="46">
        <v>0</v>
      </c>
      <c r="K989" s="44"/>
      <c r="L989" s="21">
        <v>0</v>
      </c>
      <c r="M989" s="38">
        <v>0</v>
      </c>
      <c r="N989" s="21">
        <v>0</v>
      </c>
      <c r="O989" s="21">
        <v>0</v>
      </c>
      <c r="P989" s="38">
        <v>0</v>
      </c>
      <c r="Q989" s="21">
        <v>0</v>
      </c>
      <c r="R989" s="21">
        <v>0</v>
      </c>
      <c r="S989" s="38">
        <v>0</v>
      </c>
      <c r="T989" s="138">
        <v>2</v>
      </c>
    </row>
    <row r="990" spans="1:20" hidden="1" x14ac:dyDescent="0.3">
      <c r="A990" s="19" t="s">
        <v>843</v>
      </c>
      <c r="B990" s="19" t="s">
        <v>2420</v>
      </c>
      <c r="C990" s="21">
        <v>0</v>
      </c>
      <c r="D990" s="38">
        <v>0</v>
      </c>
      <c r="E990" s="21">
        <v>0</v>
      </c>
      <c r="F990" s="21">
        <v>0</v>
      </c>
      <c r="G990" s="38">
        <v>0</v>
      </c>
      <c r="H990" s="21">
        <v>0</v>
      </c>
      <c r="I990" s="21">
        <v>0</v>
      </c>
      <c r="J990" s="46">
        <v>0</v>
      </c>
      <c r="K990" s="44"/>
      <c r="L990" s="21">
        <v>0</v>
      </c>
      <c r="M990" s="38">
        <v>0</v>
      </c>
      <c r="N990" s="21">
        <v>0</v>
      </c>
      <c r="O990" s="21">
        <v>0</v>
      </c>
      <c r="P990" s="38">
        <v>0</v>
      </c>
      <c r="Q990" s="21">
        <v>0</v>
      </c>
      <c r="R990" s="21">
        <v>0</v>
      </c>
      <c r="S990" s="38">
        <v>0</v>
      </c>
      <c r="T990" s="138">
        <v>2</v>
      </c>
    </row>
    <row r="991" spans="1:20" hidden="1" x14ac:dyDescent="0.3">
      <c r="A991" s="19" t="s">
        <v>838</v>
      </c>
      <c r="B991" s="19" t="s">
        <v>2421</v>
      </c>
      <c r="C991" s="21">
        <v>0</v>
      </c>
      <c r="D991" s="38">
        <v>0</v>
      </c>
      <c r="E991" s="21">
        <v>0</v>
      </c>
      <c r="F991" s="21">
        <v>0</v>
      </c>
      <c r="G991" s="38">
        <v>0</v>
      </c>
      <c r="H991" s="21">
        <v>0</v>
      </c>
      <c r="I991" s="21">
        <v>0</v>
      </c>
      <c r="J991" s="46">
        <v>0</v>
      </c>
      <c r="K991" s="44"/>
      <c r="L991" s="21">
        <v>0</v>
      </c>
      <c r="M991" s="38">
        <v>0</v>
      </c>
      <c r="N991" s="21">
        <v>0</v>
      </c>
      <c r="O991" s="21">
        <v>0</v>
      </c>
      <c r="P991" s="38">
        <v>0</v>
      </c>
      <c r="Q991" s="21">
        <v>0</v>
      </c>
      <c r="R991" s="21">
        <v>0</v>
      </c>
      <c r="S991" s="38">
        <v>0</v>
      </c>
      <c r="T991" s="138">
        <v>2</v>
      </c>
    </row>
    <row r="992" spans="1:20" hidden="1" x14ac:dyDescent="0.3">
      <c r="A992" s="19" t="s">
        <v>839</v>
      </c>
      <c r="B992" s="19" t="s">
        <v>2422</v>
      </c>
      <c r="C992" s="21">
        <v>0</v>
      </c>
      <c r="D992" s="38">
        <v>0</v>
      </c>
      <c r="E992" s="21">
        <v>0</v>
      </c>
      <c r="F992" s="21">
        <v>0</v>
      </c>
      <c r="G992" s="38">
        <v>0</v>
      </c>
      <c r="H992" s="21">
        <v>0</v>
      </c>
      <c r="I992" s="21">
        <v>0</v>
      </c>
      <c r="J992" s="46">
        <v>0</v>
      </c>
      <c r="K992" s="44"/>
      <c r="L992" s="21">
        <v>0</v>
      </c>
      <c r="M992" s="38">
        <v>0</v>
      </c>
      <c r="N992" s="21">
        <v>0</v>
      </c>
      <c r="O992" s="21">
        <v>0</v>
      </c>
      <c r="P992" s="38">
        <v>0</v>
      </c>
      <c r="Q992" s="21">
        <v>0</v>
      </c>
      <c r="R992" s="21">
        <v>0</v>
      </c>
      <c r="S992" s="38">
        <v>0</v>
      </c>
      <c r="T992" s="138">
        <v>2</v>
      </c>
    </row>
    <row r="993" spans="1:20" x14ac:dyDescent="0.3">
      <c r="A993" s="19" t="s">
        <v>840</v>
      </c>
      <c r="B993" s="19" t="s">
        <v>2419</v>
      </c>
      <c r="C993" s="21">
        <v>22217.119999999999</v>
      </c>
      <c r="D993" s="38">
        <v>0.1144094932434033</v>
      </c>
      <c r="E993" s="21">
        <v>21777.360000000001</v>
      </c>
      <c r="F993" s="21">
        <v>-439.7599999999984</v>
      </c>
      <c r="G993" s="38">
        <v>0.11662860692787215</v>
      </c>
      <c r="H993" s="21">
        <v>22650.04</v>
      </c>
      <c r="I993" s="21">
        <v>432.92000000000189</v>
      </c>
      <c r="J993" s="46">
        <v>0.30440582641130487</v>
      </c>
      <c r="K993" s="44"/>
      <c r="L993" s="21">
        <v>262642.63</v>
      </c>
      <c r="M993" s="38">
        <v>0.10187946569642885</v>
      </c>
      <c r="N993" s="21">
        <v>261128.19</v>
      </c>
      <c r="O993" s="21">
        <v>-1514.4400000000023</v>
      </c>
      <c r="P993" s="38">
        <v>9.9484985522706487E-2</v>
      </c>
      <c r="Q993" s="21">
        <v>271949.20999999996</v>
      </c>
      <c r="R993" s="21">
        <v>9306.5799999999581</v>
      </c>
      <c r="S993" s="38">
        <v>0.22343645276696175</v>
      </c>
      <c r="T993" s="138">
        <v>1</v>
      </c>
    </row>
    <row r="994" spans="1:20" hidden="1" x14ac:dyDescent="0.3">
      <c r="A994" s="19" t="s">
        <v>841</v>
      </c>
      <c r="B994" s="19" t="s">
        <v>2423</v>
      </c>
      <c r="C994" s="21">
        <v>0</v>
      </c>
      <c r="D994" s="38">
        <v>0</v>
      </c>
      <c r="E994" s="21">
        <v>0</v>
      </c>
      <c r="F994" s="21">
        <v>0</v>
      </c>
      <c r="G994" s="38">
        <v>0</v>
      </c>
      <c r="H994" s="21">
        <v>0</v>
      </c>
      <c r="I994" s="21">
        <v>0</v>
      </c>
      <c r="J994" s="46">
        <v>0</v>
      </c>
      <c r="K994" s="44"/>
      <c r="L994" s="21">
        <v>0</v>
      </c>
      <c r="M994" s="38">
        <v>0</v>
      </c>
      <c r="N994" s="21">
        <v>0</v>
      </c>
      <c r="O994" s="21">
        <v>0</v>
      </c>
      <c r="P994" s="38">
        <v>0</v>
      </c>
      <c r="Q994" s="21">
        <v>0</v>
      </c>
      <c r="R994" s="21">
        <v>0</v>
      </c>
      <c r="S994" s="38">
        <v>0</v>
      </c>
      <c r="T994" s="138">
        <v>2</v>
      </c>
    </row>
    <row r="995" spans="1:20" x14ac:dyDescent="0.3">
      <c r="A995" s="19" t="s">
        <v>842</v>
      </c>
      <c r="B995" s="19" t="s">
        <v>2424</v>
      </c>
      <c r="C995" s="21">
        <v>1063</v>
      </c>
      <c r="D995" s="38">
        <v>5.4740349477221941E-3</v>
      </c>
      <c r="E995" s="21">
        <v>1063</v>
      </c>
      <c r="F995" s="21">
        <v>0</v>
      </c>
      <c r="G995" s="38">
        <v>5.6928943253143679E-3</v>
      </c>
      <c r="H995" s="21">
        <v>1063</v>
      </c>
      <c r="I995" s="21">
        <v>0</v>
      </c>
      <c r="J995" s="46">
        <v>1.4286217308014338E-2</v>
      </c>
      <c r="K995" s="44"/>
      <c r="L995" s="21">
        <v>12675.82</v>
      </c>
      <c r="M995" s="38">
        <v>4.9169693772260301E-3</v>
      </c>
      <c r="N995" s="21">
        <v>12678</v>
      </c>
      <c r="O995" s="21">
        <v>2.180000000000291</v>
      </c>
      <c r="P995" s="38">
        <v>4.8300822919841516E-3</v>
      </c>
      <c r="Q995" s="21">
        <v>10591.150000000001</v>
      </c>
      <c r="R995" s="21">
        <v>-2084.6699999999983</v>
      </c>
      <c r="S995" s="38">
        <v>8.7018049683718797E-3</v>
      </c>
      <c r="T995" s="138">
        <v>1</v>
      </c>
    </row>
    <row r="996" spans="1:20" hidden="1" x14ac:dyDescent="0.3">
      <c r="A996" s="19" t="s">
        <v>844</v>
      </c>
      <c r="B996" s="19" t="s">
        <v>2425</v>
      </c>
      <c r="C996" s="21">
        <v>0</v>
      </c>
      <c r="D996" s="38">
        <v>0</v>
      </c>
      <c r="E996" s="21">
        <v>0</v>
      </c>
      <c r="F996" s="21">
        <v>0</v>
      </c>
      <c r="G996" s="38">
        <v>0</v>
      </c>
      <c r="H996" s="21">
        <v>0</v>
      </c>
      <c r="I996" s="21">
        <v>0</v>
      </c>
      <c r="J996" s="46">
        <v>0</v>
      </c>
      <c r="K996" s="44"/>
      <c r="L996" s="21">
        <v>0</v>
      </c>
      <c r="M996" s="38">
        <v>0</v>
      </c>
      <c r="N996" s="21">
        <v>0</v>
      </c>
      <c r="O996" s="21">
        <v>0</v>
      </c>
      <c r="P996" s="38">
        <v>0</v>
      </c>
      <c r="Q996" s="21">
        <v>0</v>
      </c>
      <c r="R996" s="21">
        <v>0</v>
      </c>
      <c r="S996" s="38">
        <v>0</v>
      </c>
      <c r="T996" s="138">
        <v>2</v>
      </c>
    </row>
    <row r="997" spans="1:20" hidden="1" x14ac:dyDescent="0.3">
      <c r="B997" s="19" t="s">
        <v>1210</v>
      </c>
      <c r="C997" s="21">
        <v>0</v>
      </c>
      <c r="D997" s="38">
        <v>0</v>
      </c>
      <c r="E997" s="21">
        <v>0</v>
      </c>
      <c r="F997" s="21">
        <v>0</v>
      </c>
      <c r="G997" s="38">
        <v>0</v>
      </c>
      <c r="H997" s="21">
        <v>0</v>
      </c>
      <c r="I997" s="21">
        <v>0</v>
      </c>
      <c r="J997" s="46">
        <v>0</v>
      </c>
      <c r="K997" s="44"/>
      <c r="L997" s="21">
        <v>0</v>
      </c>
      <c r="M997" s="38">
        <v>0</v>
      </c>
      <c r="N997" s="21">
        <v>0</v>
      </c>
      <c r="O997" s="21">
        <v>0</v>
      </c>
      <c r="P997" s="38">
        <v>0</v>
      </c>
      <c r="Q997" s="21">
        <v>0</v>
      </c>
      <c r="R997" s="21">
        <v>0</v>
      </c>
      <c r="S997" s="46">
        <v>0</v>
      </c>
      <c r="T997" s="138">
        <v>2</v>
      </c>
    </row>
    <row r="998" spans="1:20" hidden="1" x14ac:dyDescent="0.3">
      <c r="A998" s="19" t="s">
        <v>846</v>
      </c>
      <c r="B998" s="19" t="s">
        <v>2427</v>
      </c>
      <c r="C998" s="21">
        <v>0</v>
      </c>
      <c r="D998" s="38">
        <v>0</v>
      </c>
      <c r="E998" s="21">
        <v>0</v>
      </c>
      <c r="F998" s="21">
        <v>0</v>
      </c>
      <c r="G998" s="38">
        <v>0</v>
      </c>
      <c r="H998" s="21">
        <v>0</v>
      </c>
      <c r="I998" s="21">
        <v>0</v>
      </c>
      <c r="J998" s="46">
        <v>0</v>
      </c>
      <c r="K998" s="44"/>
      <c r="L998" s="21">
        <v>0</v>
      </c>
      <c r="M998" s="38">
        <v>0</v>
      </c>
      <c r="N998" s="21">
        <v>0</v>
      </c>
      <c r="O998" s="21">
        <v>0</v>
      </c>
      <c r="P998" s="38">
        <v>0</v>
      </c>
      <c r="Q998" s="21">
        <v>0</v>
      </c>
      <c r="R998" s="21">
        <v>0</v>
      </c>
      <c r="S998" s="38">
        <v>0</v>
      </c>
      <c r="T998" s="138">
        <v>2</v>
      </c>
    </row>
    <row r="999" spans="1:20" hidden="1" x14ac:dyDescent="0.3">
      <c r="A999" s="19" t="s">
        <v>845</v>
      </c>
      <c r="B999" s="19" t="s">
        <v>2426</v>
      </c>
      <c r="C999" s="21">
        <v>0</v>
      </c>
      <c r="D999" s="38">
        <v>0</v>
      </c>
      <c r="E999" s="21">
        <v>0</v>
      </c>
      <c r="F999" s="21">
        <v>0</v>
      </c>
      <c r="G999" s="38">
        <v>0</v>
      </c>
      <c r="H999" s="21">
        <v>0</v>
      </c>
      <c r="I999" s="21">
        <v>0</v>
      </c>
      <c r="J999" s="46">
        <v>0</v>
      </c>
      <c r="K999" s="44"/>
      <c r="L999" s="21">
        <v>0</v>
      </c>
      <c r="M999" s="38">
        <v>0</v>
      </c>
      <c r="N999" s="21">
        <v>0</v>
      </c>
      <c r="O999" s="21">
        <v>0</v>
      </c>
      <c r="P999" s="38">
        <v>0</v>
      </c>
      <c r="Q999" s="21">
        <v>0</v>
      </c>
      <c r="R999" s="21">
        <v>0</v>
      </c>
      <c r="S999" s="38">
        <v>0</v>
      </c>
      <c r="T999" s="138">
        <v>2</v>
      </c>
    </row>
    <row r="1000" spans="1:20" x14ac:dyDescent="0.3">
      <c r="A1000" s="19" t="s">
        <v>1175</v>
      </c>
      <c r="B1000" s="19" t="s">
        <v>2428</v>
      </c>
      <c r="C1000" s="21">
        <v>0</v>
      </c>
      <c r="D1000" s="38">
        <v>0</v>
      </c>
      <c r="E1000" s="21">
        <v>0</v>
      </c>
      <c r="F1000" s="21">
        <v>0</v>
      </c>
      <c r="G1000" s="38">
        <v>0</v>
      </c>
      <c r="H1000" s="21">
        <v>0</v>
      </c>
      <c r="I1000" s="21">
        <v>0</v>
      </c>
      <c r="J1000" s="46">
        <v>0</v>
      </c>
      <c r="K1000" s="44"/>
      <c r="L1000" s="21">
        <v>-458766</v>
      </c>
      <c r="M1000" s="38">
        <v>-0.17795601178562626</v>
      </c>
      <c r="N1000" s="21">
        <v>0</v>
      </c>
      <c r="O1000" s="21">
        <v>458766</v>
      </c>
      <c r="P1000" s="38">
        <v>0</v>
      </c>
      <c r="Q1000" s="21">
        <v>0</v>
      </c>
      <c r="R1000" s="21">
        <v>458766</v>
      </c>
      <c r="S1000" s="38">
        <v>0</v>
      </c>
      <c r="T1000" s="138">
        <v>1</v>
      </c>
    </row>
    <row r="1001" spans="1:20" hidden="1" x14ac:dyDescent="0.3">
      <c r="A1001" s="19" t="s">
        <v>847</v>
      </c>
      <c r="B1001" s="19" t="s">
        <v>2429</v>
      </c>
      <c r="C1001" s="21">
        <v>0</v>
      </c>
      <c r="D1001" s="38">
        <v>0</v>
      </c>
      <c r="E1001" s="21">
        <v>0</v>
      </c>
      <c r="F1001" s="21">
        <v>0</v>
      </c>
      <c r="G1001" s="38">
        <v>0</v>
      </c>
      <c r="H1001" s="21">
        <v>0</v>
      </c>
      <c r="I1001" s="21">
        <v>0</v>
      </c>
      <c r="J1001" s="46">
        <v>0</v>
      </c>
      <c r="K1001" s="44"/>
      <c r="L1001" s="21">
        <v>0</v>
      </c>
      <c r="M1001" s="38">
        <v>0</v>
      </c>
      <c r="N1001" s="21">
        <v>0</v>
      </c>
      <c r="O1001" s="21">
        <v>0</v>
      </c>
      <c r="P1001" s="38">
        <v>0</v>
      </c>
      <c r="Q1001" s="21">
        <v>0</v>
      </c>
      <c r="R1001" s="21">
        <v>0</v>
      </c>
      <c r="S1001" s="38">
        <v>0</v>
      </c>
      <c r="T1001" s="138">
        <v>2</v>
      </c>
    </row>
    <row r="1002" spans="1:20" x14ac:dyDescent="0.3">
      <c r="A1002" s="19" t="s">
        <v>848</v>
      </c>
      <c r="B1002" s="19" t="s">
        <v>2431</v>
      </c>
      <c r="C1002" s="21">
        <v>-53020.45</v>
      </c>
      <c r="D1002" s="38">
        <v>-0.2730346154693859</v>
      </c>
      <c r="E1002" s="21">
        <v>0</v>
      </c>
      <c r="F1002" s="21">
        <v>53020.45</v>
      </c>
      <c r="G1002" s="38">
        <v>0</v>
      </c>
      <c r="H1002" s="21">
        <v>0</v>
      </c>
      <c r="I1002" s="21">
        <v>53020.45</v>
      </c>
      <c r="J1002" s="46">
        <v>0</v>
      </c>
      <c r="K1002" s="44"/>
      <c r="L1002" s="21">
        <v>-53020.45</v>
      </c>
      <c r="M1002" s="38">
        <v>-2.0566711188447287E-2</v>
      </c>
      <c r="N1002" s="21">
        <v>0</v>
      </c>
      <c r="O1002" s="21">
        <v>53020.45</v>
      </c>
      <c r="P1002" s="38">
        <v>0</v>
      </c>
      <c r="Q1002" s="21">
        <v>0</v>
      </c>
      <c r="R1002" s="21">
        <v>53020.45</v>
      </c>
      <c r="S1002" s="38">
        <v>0</v>
      </c>
      <c r="T1002" s="138">
        <v>1</v>
      </c>
    </row>
    <row r="1003" spans="1:20" x14ac:dyDescent="0.3">
      <c r="A1003" s="19" t="s">
        <v>849</v>
      </c>
      <c r="B1003" s="19" t="s">
        <v>1373</v>
      </c>
      <c r="C1003" s="21">
        <v>32654.49</v>
      </c>
      <c r="D1003" s="38">
        <v>0.16815787343372054</v>
      </c>
      <c r="E1003" s="21">
        <v>35000</v>
      </c>
      <c r="F1003" s="21">
        <v>2345.5099999999984</v>
      </c>
      <c r="G1003" s="38">
        <v>0.18744242839699235</v>
      </c>
      <c r="H1003" s="21">
        <v>35930</v>
      </c>
      <c r="I1003" s="21">
        <v>3275.5099999999984</v>
      </c>
      <c r="J1003" s="46">
        <v>0.48288220872714505</v>
      </c>
      <c r="K1003" s="44"/>
      <c r="L1003" s="21">
        <v>-511906.95999999996</v>
      </c>
      <c r="M1003" s="38">
        <v>-0.19856946898179922</v>
      </c>
      <c r="N1003" s="21">
        <v>420000</v>
      </c>
      <c r="O1003" s="21">
        <v>931906.96</v>
      </c>
      <c r="P1003" s="38">
        <v>0.16001219140505943</v>
      </c>
      <c r="Q1003" s="21">
        <v>431160</v>
      </c>
      <c r="R1003" s="21">
        <v>943066.96</v>
      </c>
      <c r="S1003" s="38">
        <v>0.35424578352333969</v>
      </c>
      <c r="T1003" s="138">
        <v>1</v>
      </c>
    </row>
    <row r="1004" spans="1:20" hidden="1" x14ac:dyDescent="0.3">
      <c r="A1004" s="19" t="s">
        <v>1136</v>
      </c>
      <c r="B1004" s="19" t="s">
        <v>2430</v>
      </c>
      <c r="C1004" s="21">
        <v>0</v>
      </c>
      <c r="D1004" s="38">
        <v>0</v>
      </c>
      <c r="E1004" s="21">
        <v>0</v>
      </c>
      <c r="F1004" s="21">
        <v>0</v>
      </c>
      <c r="G1004" s="38">
        <v>0</v>
      </c>
      <c r="H1004" s="21">
        <v>0</v>
      </c>
      <c r="I1004" s="21">
        <v>0</v>
      </c>
      <c r="J1004" s="46">
        <v>0</v>
      </c>
      <c r="K1004" s="44"/>
      <c r="L1004" s="21">
        <v>0</v>
      </c>
      <c r="M1004" s="38">
        <v>0</v>
      </c>
      <c r="N1004" s="21">
        <v>0</v>
      </c>
      <c r="O1004" s="21">
        <v>0</v>
      </c>
      <c r="P1004" s="38">
        <v>0</v>
      </c>
      <c r="Q1004" s="21">
        <v>0</v>
      </c>
      <c r="R1004" s="21">
        <v>0</v>
      </c>
      <c r="S1004" s="38">
        <v>0</v>
      </c>
      <c r="T1004" s="138">
        <v>2</v>
      </c>
    </row>
    <row r="1005" spans="1:20" hidden="1" x14ac:dyDescent="0.3">
      <c r="A1005" s="19" t="s">
        <v>1658</v>
      </c>
      <c r="B1005" s="19" t="s">
        <v>2433</v>
      </c>
      <c r="C1005" s="21">
        <v>0</v>
      </c>
      <c r="D1005" s="38">
        <v>0</v>
      </c>
      <c r="E1005" s="21">
        <v>0</v>
      </c>
      <c r="F1005" s="21">
        <v>0</v>
      </c>
      <c r="G1005" s="38">
        <v>0</v>
      </c>
      <c r="H1005" s="21">
        <v>0</v>
      </c>
      <c r="I1005" s="21">
        <v>0</v>
      </c>
      <c r="J1005" s="46">
        <v>0</v>
      </c>
      <c r="K1005" s="44"/>
      <c r="L1005" s="21">
        <v>0</v>
      </c>
      <c r="M1005" s="38">
        <v>0</v>
      </c>
      <c r="N1005" s="21">
        <v>0</v>
      </c>
      <c r="O1005" s="21">
        <v>0</v>
      </c>
      <c r="P1005" s="38">
        <v>0</v>
      </c>
      <c r="Q1005" s="21">
        <v>0</v>
      </c>
      <c r="R1005" s="21">
        <v>0</v>
      </c>
      <c r="S1005" s="38">
        <v>0</v>
      </c>
      <c r="T1005" s="138">
        <v>2</v>
      </c>
    </row>
    <row r="1006" spans="1:20" hidden="1" x14ac:dyDescent="0.3">
      <c r="A1006" s="19" t="s">
        <v>2434</v>
      </c>
      <c r="B1006" s="19" t="s">
        <v>2435</v>
      </c>
      <c r="C1006" s="21">
        <v>0</v>
      </c>
      <c r="D1006" s="38">
        <v>0</v>
      </c>
      <c r="E1006" s="21">
        <v>0</v>
      </c>
      <c r="F1006" s="21">
        <v>0</v>
      </c>
      <c r="G1006" s="38">
        <v>0</v>
      </c>
      <c r="H1006" s="21">
        <v>0</v>
      </c>
      <c r="I1006" s="21">
        <v>0</v>
      </c>
      <c r="J1006" s="46">
        <v>0</v>
      </c>
      <c r="K1006" s="44"/>
      <c r="L1006" s="21">
        <v>0</v>
      </c>
      <c r="M1006" s="38">
        <v>0</v>
      </c>
      <c r="N1006" s="21">
        <v>0</v>
      </c>
      <c r="O1006" s="21">
        <v>0</v>
      </c>
      <c r="P1006" s="38">
        <v>0</v>
      </c>
      <c r="Q1006" s="21">
        <v>0</v>
      </c>
      <c r="R1006" s="21">
        <v>0</v>
      </c>
      <c r="S1006" s="38">
        <v>0</v>
      </c>
      <c r="T1006" s="138">
        <v>2</v>
      </c>
    </row>
    <row r="1007" spans="1:20" hidden="1" x14ac:dyDescent="0.3">
      <c r="A1007" s="19" t="s">
        <v>1600</v>
      </c>
      <c r="B1007" s="19" t="s">
        <v>2432</v>
      </c>
      <c r="C1007" s="21">
        <v>0</v>
      </c>
      <c r="D1007" s="38">
        <v>0</v>
      </c>
      <c r="E1007" s="21">
        <v>0</v>
      </c>
      <c r="F1007" s="21">
        <v>0</v>
      </c>
      <c r="G1007" s="38">
        <v>0</v>
      </c>
      <c r="H1007" s="21">
        <v>0</v>
      </c>
      <c r="I1007" s="21">
        <v>0</v>
      </c>
      <c r="J1007" s="46">
        <v>0</v>
      </c>
      <c r="K1007" s="44"/>
      <c r="L1007" s="21">
        <v>0</v>
      </c>
      <c r="M1007" s="38">
        <v>0</v>
      </c>
      <c r="N1007" s="21">
        <v>0</v>
      </c>
      <c r="O1007" s="21">
        <v>0</v>
      </c>
      <c r="P1007" s="38">
        <v>0</v>
      </c>
      <c r="Q1007" s="21">
        <v>0</v>
      </c>
      <c r="R1007" s="21">
        <v>0</v>
      </c>
      <c r="S1007" s="38">
        <v>0</v>
      </c>
      <c r="T1007" s="138">
        <v>2</v>
      </c>
    </row>
    <row r="1008" spans="1:20" x14ac:dyDescent="0.3">
      <c r="A1008" s="19" t="s">
        <v>850</v>
      </c>
      <c r="B1008" s="19" t="s">
        <v>2436</v>
      </c>
      <c r="C1008" s="21">
        <v>0</v>
      </c>
      <c r="D1008" s="38">
        <v>0</v>
      </c>
      <c r="E1008" s="21">
        <v>0</v>
      </c>
      <c r="F1008" s="21">
        <v>0</v>
      </c>
      <c r="G1008" s="38">
        <v>0</v>
      </c>
      <c r="H1008" s="21">
        <v>3350</v>
      </c>
      <c r="I1008" s="21">
        <v>3350</v>
      </c>
      <c r="J1008" s="46">
        <v>4.5022415787251205E-2</v>
      </c>
      <c r="K1008" s="44"/>
      <c r="L1008" s="21">
        <v>39695.69</v>
      </c>
      <c r="M1008" s="38">
        <v>1.5398017022792813E-2</v>
      </c>
      <c r="N1008" s="21">
        <v>0</v>
      </c>
      <c r="O1008" s="21">
        <v>-39695.69</v>
      </c>
      <c r="P1008" s="38">
        <v>0</v>
      </c>
      <c r="Q1008" s="21">
        <v>8621.5499999999993</v>
      </c>
      <c r="R1008" s="21">
        <v>-31074.140000000003</v>
      </c>
      <c r="S1008" s="38">
        <v>7.0835600123751018E-3</v>
      </c>
      <c r="T1008" s="138">
        <v>1</v>
      </c>
    </row>
    <row r="1009" spans="1:22" hidden="1" x14ac:dyDescent="0.3">
      <c r="A1009" s="19" t="s">
        <v>1662</v>
      </c>
      <c r="B1009" s="19" t="s">
        <v>2437</v>
      </c>
      <c r="C1009" s="21">
        <v>0</v>
      </c>
      <c r="D1009" s="38">
        <v>0</v>
      </c>
      <c r="E1009" s="21">
        <v>0</v>
      </c>
      <c r="F1009" s="21">
        <v>0</v>
      </c>
      <c r="G1009" s="38">
        <v>0</v>
      </c>
      <c r="H1009" s="21">
        <v>0</v>
      </c>
      <c r="I1009" s="21">
        <v>0</v>
      </c>
      <c r="J1009" s="46">
        <v>0</v>
      </c>
      <c r="K1009" s="44"/>
      <c r="L1009" s="21">
        <v>0</v>
      </c>
      <c r="M1009" s="38">
        <v>0</v>
      </c>
      <c r="N1009" s="21">
        <v>0</v>
      </c>
      <c r="O1009" s="21">
        <v>0</v>
      </c>
      <c r="P1009" s="38">
        <v>0</v>
      </c>
      <c r="Q1009" s="21">
        <v>0</v>
      </c>
      <c r="R1009" s="21">
        <v>0</v>
      </c>
      <c r="S1009" s="38">
        <v>0</v>
      </c>
      <c r="T1009" s="138">
        <v>2</v>
      </c>
    </row>
    <row r="1010" spans="1:22" x14ac:dyDescent="0.3">
      <c r="A1010" s="19" t="s">
        <v>851</v>
      </c>
      <c r="B1010" s="19" t="s">
        <v>2438</v>
      </c>
      <c r="C1010" s="41">
        <v>361.68</v>
      </c>
      <c r="D1010" s="38">
        <v>1.8625107807075853E-3</v>
      </c>
      <c r="E1010" s="41">
        <v>0</v>
      </c>
      <c r="F1010" s="41">
        <v>-361.68</v>
      </c>
      <c r="G1010" s="38">
        <v>0</v>
      </c>
      <c r="H1010" s="41">
        <v>2030</v>
      </c>
      <c r="I1010" s="41">
        <v>1668.32</v>
      </c>
      <c r="J1010" s="46">
        <v>2.7282240014364165E-2</v>
      </c>
      <c r="K1010" s="44"/>
      <c r="L1010" s="41">
        <v>61765.43</v>
      </c>
      <c r="M1010" s="38">
        <v>2.3958901899932154E-2</v>
      </c>
      <c r="N1010" s="41">
        <v>0</v>
      </c>
      <c r="O1010" s="41">
        <v>-61765.43</v>
      </c>
      <c r="P1010" s="38">
        <v>0</v>
      </c>
      <c r="Q1010" s="41">
        <v>4084.7300000000005</v>
      </c>
      <c r="R1010" s="41">
        <v>-57680.7</v>
      </c>
      <c r="S1010" s="38">
        <v>3.356058955680702E-3</v>
      </c>
      <c r="T1010" s="138">
        <v>1</v>
      </c>
    </row>
    <row r="1011" spans="1:22" x14ac:dyDescent="0.3">
      <c r="B1011" s="19" t="s">
        <v>852</v>
      </c>
      <c r="C1011" s="57">
        <v>3273.7600000000016</v>
      </c>
      <c r="D1011" s="38">
        <v>1.6858585748311401E-2</v>
      </c>
      <c r="E1011" s="57">
        <v>57840.36</v>
      </c>
      <c r="F1011" s="57">
        <v>54566.6</v>
      </c>
      <c r="G1011" s="38">
        <v>0.3097639296501789</v>
      </c>
      <c r="H1011" s="57">
        <v>65023.040000000001</v>
      </c>
      <c r="I1011" s="57">
        <v>61749.279999999992</v>
      </c>
      <c r="J1011" s="46">
        <v>0.87387890824807968</v>
      </c>
      <c r="K1011" s="44"/>
      <c r="L1011" s="57">
        <v>-646921.21999999986</v>
      </c>
      <c r="M1011" s="38">
        <v>-0.25094170067243798</v>
      </c>
      <c r="N1011" s="57">
        <v>693806.19</v>
      </c>
      <c r="O1011" s="57">
        <v>1340727.4099999997</v>
      </c>
      <c r="P1011" s="38">
        <v>0.26432725921975003</v>
      </c>
      <c r="Q1011" s="57">
        <v>726400.37</v>
      </c>
      <c r="R1011" s="57">
        <v>1373321.5899999999</v>
      </c>
      <c r="S1011" s="38">
        <v>0.59681850872598075</v>
      </c>
      <c r="T1011" s="138">
        <v>1</v>
      </c>
    </row>
    <row r="1012" spans="1:22" x14ac:dyDescent="0.3">
      <c r="C1012" s="37"/>
      <c r="D1012" s="38"/>
      <c r="E1012" s="37"/>
      <c r="F1012" s="37"/>
      <c r="G1012" s="38"/>
      <c r="H1012" s="37"/>
      <c r="I1012" s="37"/>
      <c r="J1012" s="38"/>
      <c r="K1012" s="48"/>
      <c r="L1012" s="37"/>
      <c r="M1012" s="38"/>
      <c r="N1012" s="37"/>
      <c r="O1012" s="37"/>
      <c r="P1012" s="38"/>
      <c r="Q1012" s="37"/>
      <c r="R1012" s="37"/>
      <c r="S1012" s="38"/>
      <c r="T1012" s="138">
        <v>1</v>
      </c>
    </row>
    <row r="1013" spans="1:22" ht="17.25" x14ac:dyDescent="0.35">
      <c r="B1013" s="30" t="s">
        <v>853</v>
      </c>
      <c r="C1013" s="37">
        <v>194189.47999999998</v>
      </c>
      <c r="D1013" s="38"/>
      <c r="E1013" s="37">
        <v>186724</v>
      </c>
      <c r="F1013" s="37">
        <v>7465.4799999999905</v>
      </c>
      <c r="G1013" s="38"/>
      <c r="H1013" s="37">
        <v>74407.38</v>
      </c>
      <c r="I1013" s="37">
        <v>119782.09999999999</v>
      </c>
      <c r="J1013" s="38"/>
      <c r="K1013" s="48"/>
      <c r="L1013" s="37">
        <v>2577974.16</v>
      </c>
      <c r="M1013" s="38"/>
      <c r="N1013" s="37">
        <v>2624800</v>
      </c>
      <c r="O1013" s="37">
        <v>-46825.839999999793</v>
      </c>
      <c r="P1013" s="38"/>
      <c r="Q1013" s="37">
        <v>1217121.0500000003</v>
      </c>
      <c r="R1013" s="37">
        <v>1360853.1099999999</v>
      </c>
      <c r="S1013" s="38"/>
      <c r="T1013" s="138">
        <v>1</v>
      </c>
      <c r="U1013" s="134">
        <v>0</v>
      </c>
    </row>
    <row r="1014" spans="1:22" ht="17.25" x14ac:dyDescent="0.35">
      <c r="B1014" s="30"/>
      <c r="C1014" s="37"/>
      <c r="D1014" s="38"/>
      <c r="E1014" s="37"/>
      <c r="F1014" s="37"/>
      <c r="G1014" s="38"/>
      <c r="H1014" s="37"/>
      <c r="I1014" s="37"/>
      <c r="J1014" s="38"/>
      <c r="K1014" s="48"/>
      <c r="L1014" s="37"/>
      <c r="M1014" s="38"/>
      <c r="N1014" s="37"/>
      <c r="O1014" s="37"/>
      <c r="P1014" s="38"/>
      <c r="Q1014" s="37"/>
      <c r="R1014" s="37"/>
      <c r="S1014" s="38"/>
      <c r="T1014" s="138">
        <v>1</v>
      </c>
    </row>
    <row r="1015" spans="1:22" ht="17.25" x14ac:dyDescent="0.35">
      <c r="B1015" s="30" t="s">
        <v>854</v>
      </c>
      <c r="C1015" s="37">
        <v>77865.14</v>
      </c>
      <c r="D1015" s="38">
        <v>0.40097506826837381</v>
      </c>
      <c r="E1015" s="37">
        <v>56746</v>
      </c>
      <c r="F1015" s="37">
        <v>-21119.139999999992</v>
      </c>
      <c r="G1015" s="38">
        <v>0.30390308690902079</v>
      </c>
      <c r="H1015" s="37">
        <v>36450.86</v>
      </c>
      <c r="I1015" s="37">
        <v>-41414.279999999992</v>
      </c>
      <c r="J1015" s="38">
        <v>0.48988232081280109</v>
      </c>
      <c r="K1015" s="48"/>
      <c r="L1015" s="37">
        <v>768706.49</v>
      </c>
      <c r="M1015" s="38">
        <v>0.29818238752245674</v>
      </c>
      <c r="N1015" s="37">
        <v>710751</v>
      </c>
      <c r="O1015" s="37">
        <v>-57955.490000000027</v>
      </c>
      <c r="P1015" s="38">
        <v>0.27078291679366046</v>
      </c>
      <c r="Q1015" s="37">
        <v>548484.41</v>
      </c>
      <c r="R1015" s="37">
        <v>-220222.08000000002</v>
      </c>
      <c r="S1015" s="38">
        <v>0.45064080520175037</v>
      </c>
      <c r="T1015" s="138">
        <v>1</v>
      </c>
    </row>
    <row r="1016" spans="1:22" x14ac:dyDescent="0.3">
      <c r="C1016" s="37"/>
      <c r="D1016" s="38"/>
      <c r="E1016" s="37"/>
      <c r="F1016" s="37"/>
      <c r="G1016" s="38"/>
      <c r="H1016" s="37"/>
      <c r="I1016" s="37"/>
      <c r="J1016" s="38"/>
      <c r="K1016" s="48"/>
      <c r="L1016" s="37"/>
      <c r="M1016" s="38"/>
      <c r="N1016" s="37"/>
      <c r="O1016" s="37"/>
      <c r="P1016" s="38"/>
      <c r="Q1016" s="37"/>
      <c r="R1016" s="37"/>
      <c r="S1016" s="38"/>
      <c r="T1016" s="138">
        <v>1</v>
      </c>
    </row>
    <row r="1017" spans="1:22" ht="16.5" customHeight="1" x14ac:dyDescent="0.3">
      <c r="B1017" s="19" t="s">
        <v>855</v>
      </c>
      <c r="C1017" s="37">
        <v>7728.15</v>
      </c>
      <c r="D1017" s="38">
        <v>9.9250447632920194E-2</v>
      </c>
      <c r="E1017" s="37">
        <v>0</v>
      </c>
      <c r="F1017" s="37">
        <v>-7728.15</v>
      </c>
      <c r="G1017" s="38">
        <v>0</v>
      </c>
      <c r="H1017" s="37">
        <v>0</v>
      </c>
      <c r="I1017" s="37">
        <v>-7728.15</v>
      </c>
      <c r="J1017" s="38">
        <v>0</v>
      </c>
      <c r="K1017" s="48"/>
      <c r="L1017" s="37">
        <v>14644.470000000001</v>
      </c>
      <c r="M1017" s="38">
        <v>1.9050795317208786E-2</v>
      </c>
      <c r="N1017" s="37">
        <v>0</v>
      </c>
      <c r="O1017" s="37">
        <v>-14644.470000000001</v>
      </c>
      <c r="P1017" s="38">
        <v>0</v>
      </c>
      <c r="Q1017" s="37">
        <v>0</v>
      </c>
      <c r="R1017" s="37">
        <v>-14644.470000000001</v>
      </c>
      <c r="S1017" s="38">
        <v>0</v>
      </c>
      <c r="T1017" s="138">
        <v>1</v>
      </c>
      <c r="V1017" s="20"/>
    </row>
    <row r="1018" spans="1:22" ht="16.5" hidden="1" customHeight="1" x14ac:dyDescent="0.3">
      <c r="B1018" s="19" t="s">
        <v>856</v>
      </c>
      <c r="C1018" s="37">
        <v>0</v>
      </c>
      <c r="D1018" s="38">
        <v>0</v>
      </c>
      <c r="E1018" s="37">
        <v>0</v>
      </c>
      <c r="F1018" s="37">
        <v>0</v>
      </c>
      <c r="G1018" s="38">
        <v>0</v>
      </c>
      <c r="H1018" s="37">
        <v>0</v>
      </c>
      <c r="I1018" s="37">
        <v>0</v>
      </c>
      <c r="J1018" s="38">
        <v>0</v>
      </c>
      <c r="K1018" s="48"/>
      <c r="L1018" s="37">
        <v>0</v>
      </c>
      <c r="M1018" s="38">
        <v>0</v>
      </c>
      <c r="N1018" s="37">
        <v>0</v>
      </c>
      <c r="O1018" s="37">
        <v>0</v>
      </c>
      <c r="P1018" s="38">
        <v>0</v>
      </c>
      <c r="Q1018" s="37">
        <v>0</v>
      </c>
      <c r="R1018" s="37">
        <v>0</v>
      </c>
      <c r="S1018" s="38">
        <v>0</v>
      </c>
      <c r="T1018" s="138">
        <v>2</v>
      </c>
      <c r="V1018" s="20"/>
    </row>
    <row r="1019" spans="1:22" ht="16.5" customHeight="1" x14ac:dyDescent="0.3">
      <c r="B1019" s="19" t="s">
        <v>857</v>
      </c>
      <c r="C1019" s="37">
        <v>0</v>
      </c>
      <c r="D1019" s="38">
        <v>0</v>
      </c>
      <c r="E1019" s="37">
        <v>0</v>
      </c>
      <c r="F1019" s="37">
        <v>0</v>
      </c>
      <c r="G1019" s="38">
        <v>0</v>
      </c>
      <c r="H1019" s="37">
        <v>0</v>
      </c>
      <c r="I1019" s="37">
        <v>0</v>
      </c>
      <c r="J1019" s="38">
        <v>0</v>
      </c>
      <c r="K1019" s="48"/>
      <c r="L1019" s="37">
        <v>0</v>
      </c>
      <c r="M1019" s="38">
        <v>0</v>
      </c>
      <c r="N1019" s="37">
        <v>0</v>
      </c>
      <c r="O1019" s="37">
        <v>0</v>
      </c>
      <c r="P1019" s="38">
        <v>0</v>
      </c>
      <c r="Q1019" s="37">
        <v>136.71</v>
      </c>
      <c r="R1019" s="37">
        <v>136.71</v>
      </c>
      <c r="S1019" s="38">
        <v>2.4925047550576688E-4</v>
      </c>
      <c r="T1019" s="138">
        <v>1</v>
      </c>
      <c r="V1019" s="20"/>
    </row>
    <row r="1020" spans="1:22" ht="16.5" customHeight="1" x14ac:dyDescent="0.3">
      <c r="B1020" s="19" t="s">
        <v>858</v>
      </c>
      <c r="C1020" s="37">
        <v>3000</v>
      </c>
      <c r="D1020" s="38">
        <v>3.8528152649568215E-2</v>
      </c>
      <c r="E1020" s="37">
        <v>52</v>
      </c>
      <c r="F1020" s="37">
        <v>-2948</v>
      </c>
      <c r="G1020" s="38">
        <v>9.1636414901490851E-4</v>
      </c>
      <c r="H1020" s="37">
        <v>0</v>
      </c>
      <c r="I1020" s="37">
        <v>-3000</v>
      </c>
      <c r="J1020" s="38">
        <v>0</v>
      </c>
      <c r="K1020" s="48"/>
      <c r="L1020" s="37">
        <v>4700</v>
      </c>
      <c r="M1020" s="38">
        <v>6.1141671901326087E-3</v>
      </c>
      <c r="N1020" s="37">
        <v>710</v>
      </c>
      <c r="O1020" s="37">
        <v>-3990</v>
      </c>
      <c r="P1020" s="38">
        <v>9.9894337116655471E-4</v>
      </c>
      <c r="Q1020" s="37">
        <v>5946.37</v>
      </c>
      <c r="R1020" s="37">
        <v>1246.3699999999999</v>
      </c>
      <c r="S1020" s="38">
        <v>1.0841456733473974E-2</v>
      </c>
      <c r="T1020" s="138">
        <v>1</v>
      </c>
      <c r="V1020" s="20"/>
    </row>
    <row r="1021" spans="1:22" ht="16.5" customHeight="1" x14ac:dyDescent="0.3">
      <c r="B1021" s="19" t="s">
        <v>859</v>
      </c>
      <c r="C1021" s="37">
        <v>5889.09</v>
      </c>
      <c r="D1021" s="38">
        <v>7.563191949568189E-2</v>
      </c>
      <c r="E1021" s="37">
        <v>4104</v>
      </c>
      <c r="F1021" s="37">
        <v>-1785.0899999999997</v>
      </c>
      <c r="G1021" s="38">
        <v>7.2322278222253553E-2</v>
      </c>
      <c r="H1021" s="37">
        <v>2321.6700000000005</v>
      </c>
      <c r="I1021" s="37">
        <v>-3567.4199999999992</v>
      </c>
      <c r="J1021" s="38">
        <v>6.3693147431912456E-2</v>
      </c>
      <c r="K1021" s="48"/>
      <c r="L1021" s="37">
        <v>59418.070000000007</v>
      </c>
      <c r="M1021" s="38">
        <v>7.7296173211702693E-2</v>
      </c>
      <c r="N1021" s="37">
        <v>51127</v>
      </c>
      <c r="O1021" s="37">
        <v>-8291.07</v>
      </c>
      <c r="P1021" s="38">
        <v>7.1933771461454146E-2</v>
      </c>
      <c r="Q1021" s="37">
        <v>40563.369999999995</v>
      </c>
      <c r="R1021" s="37">
        <v>-18854.700000000004</v>
      </c>
      <c r="S1021" s="38">
        <v>7.3955374593053597E-2</v>
      </c>
      <c r="T1021" s="138">
        <v>1</v>
      </c>
      <c r="V1021" s="20"/>
    </row>
    <row r="1022" spans="1:22" ht="16.5" customHeight="1" x14ac:dyDescent="0.3">
      <c r="B1022" s="19" t="s">
        <v>403</v>
      </c>
      <c r="C1022" s="37">
        <v>237.32</v>
      </c>
      <c r="D1022" s="38">
        <v>3.0478337289318431E-3</v>
      </c>
      <c r="E1022" s="37">
        <v>79</v>
      </c>
      <c r="F1022" s="37">
        <v>-158.32000000000002</v>
      </c>
      <c r="G1022" s="38">
        <v>1.3921686110034187E-3</v>
      </c>
      <c r="H1022" s="37">
        <v>107.98</v>
      </c>
      <c r="I1022" s="37">
        <v>-129.34</v>
      </c>
      <c r="J1022" s="38">
        <v>2.9623443726704939E-3</v>
      </c>
      <c r="K1022" s="48"/>
      <c r="L1022" s="37">
        <v>1743.98</v>
      </c>
      <c r="M1022" s="38">
        <v>2.2687202757973334E-3</v>
      </c>
      <c r="N1022" s="37">
        <v>1271</v>
      </c>
      <c r="O1022" s="37">
        <v>-472.98000000000013</v>
      </c>
      <c r="P1022" s="38">
        <v>1.7882493306375933E-3</v>
      </c>
      <c r="Q1022" s="37">
        <v>1376.6599999999999</v>
      </c>
      <c r="R1022" s="37">
        <v>-367.32000000000028</v>
      </c>
      <c r="S1022" s="38">
        <v>2.5099346032460609E-3</v>
      </c>
      <c r="T1022" s="138">
        <v>1</v>
      </c>
      <c r="V1022" s="20"/>
    </row>
    <row r="1023" spans="1:22" ht="16.5" customHeight="1" x14ac:dyDescent="0.3">
      <c r="B1023" s="19" t="s">
        <v>405</v>
      </c>
      <c r="C1023" s="37">
        <v>1843.42</v>
      </c>
      <c r="D1023" s="38">
        <v>2.3674522385755681E-2</v>
      </c>
      <c r="E1023" s="37">
        <v>304</v>
      </c>
      <c r="F1023" s="37">
        <v>-1539.42</v>
      </c>
      <c r="G1023" s="38">
        <v>5.357205794241004E-3</v>
      </c>
      <c r="H1023" s="37">
        <v>340.46</v>
      </c>
      <c r="I1023" s="37">
        <v>-1502.9599999999998</v>
      </c>
      <c r="J1023" s="38">
        <v>9.3402460188867966E-3</v>
      </c>
      <c r="K1023" s="48"/>
      <c r="L1023" s="37">
        <v>9506.39</v>
      </c>
      <c r="M1023" s="38">
        <v>1.2366735709490366E-2</v>
      </c>
      <c r="N1023" s="37">
        <v>4766</v>
      </c>
      <c r="O1023" s="37">
        <v>-4740.3900000000003</v>
      </c>
      <c r="P1023" s="38">
        <v>6.705583249267324E-3</v>
      </c>
      <c r="Q1023" s="37">
        <v>5230.4600000000009</v>
      </c>
      <c r="R1023" s="37">
        <v>-4275.93</v>
      </c>
      <c r="S1023" s="38">
        <v>9.5362054137509596E-3</v>
      </c>
      <c r="T1023" s="138">
        <v>1</v>
      </c>
      <c r="V1023" s="20"/>
    </row>
    <row r="1024" spans="1:22" ht="16.5" hidden="1" customHeight="1" x14ac:dyDescent="0.3">
      <c r="B1024" s="19" t="s">
        <v>860</v>
      </c>
      <c r="C1024" s="37">
        <v>0</v>
      </c>
      <c r="D1024" s="38">
        <v>0</v>
      </c>
      <c r="E1024" s="37">
        <v>0</v>
      </c>
      <c r="F1024" s="37">
        <v>0</v>
      </c>
      <c r="G1024" s="38">
        <v>0</v>
      </c>
      <c r="H1024" s="37">
        <v>0</v>
      </c>
      <c r="I1024" s="37">
        <v>0</v>
      </c>
      <c r="J1024" s="38">
        <v>0</v>
      </c>
      <c r="K1024" s="48"/>
      <c r="L1024" s="37">
        <v>0</v>
      </c>
      <c r="M1024" s="38">
        <v>0</v>
      </c>
      <c r="N1024" s="37">
        <v>0</v>
      </c>
      <c r="O1024" s="37">
        <v>0</v>
      </c>
      <c r="P1024" s="38">
        <v>0</v>
      </c>
      <c r="Q1024" s="37">
        <v>0</v>
      </c>
      <c r="R1024" s="37">
        <v>0</v>
      </c>
      <c r="S1024" s="38">
        <v>0</v>
      </c>
      <c r="T1024" s="138">
        <v>2</v>
      </c>
      <c r="V1024" s="20"/>
    </row>
    <row r="1025" spans="1:22" ht="16.5" customHeight="1" x14ac:dyDescent="0.3">
      <c r="B1025" s="19" t="s">
        <v>408</v>
      </c>
      <c r="C1025" s="37">
        <v>7662.32</v>
      </c>
      <c r="D1025" s="38">
        <v>9.8405011536613171E-2</v>
      </c>
      <c r="E1025" s="37">
        <v>4644</v>
      </c>
      <c r="F1025" s="37">
        <v>-3018.3199999999997</v>
      </c>
      <c r="G1025" s="38">
        <v>8.1838367462023762E-2</v>
      </c>
      <c r="H1025" s="37">
        <v>590.54</v>
      </c>
      <c r="I1025" s="37">
        <v>-7071.7800000000007</v>
      </c>
      <c r="J1025" s="38">
        <v>1.6200989496544114E-2</v>
      </c>
      <c r="K1025" s="48"/>
      <c r="L1025" s="37">
        <v>47155.570000000007</v>
      </c>
      <c r="M1025" s="38">
        <v>6.1344050835319484E-2</v>
      </c>
      <c r="N1025" s="37">
        <v>52857</v>
      </c>
      <c r="O1025" s="37">
        <v>5701.4299999999948</v>
      </c>
      <c r="P1025" s="38">
        <v>7.4367816577113499E-2</v>
      </c>
      <c r="Q1025" s="37">
        <v>52668.22</v>
      </c>
      <c r="R1025" s="37">
        <v>5512.6499999999905</v>
      </c>
      <c r="S1025" s="38">
        <v>9.6025008258666819E-2</v>
      </c>
      <c r="T1025" s="138">
        <v>1</v>
      </c>
      <c r="V1025" s="20"/>
    </row>
    <row r="1026" spans="1:22" ht="16.5" customHeight="1" x14ac:dyDescent="0.3">
      <c r="B1026" s="19" t="s">
        <v>861</v>
      </c>
      <c r="C1026" s="37">
        <v>2183.4500000000003</v>
      </c>
      <c r="D1026" s="38">
        <v>2.8041431634233244E-2</v>
      </c>
      <c r="E1026" s="37">
        <v>1913</v>
      </c>
      <c r="F1026" s="37">
        <v>-270.44999999999993</v>
      </c>
      <c r="G1026" s="38">
        <v>3.371162725126E-2</v>
      </c>
      <c r="H1026" s="37">
        <v>1139.1999999999998</v>
      </c>
      <c r="I1026" s="37">
        <v>-1044.25</v>
      </c>
      <c r="J1026" s="38">
        <v>3.1253034907818354E-2</v>
      </c>
      <c r="K1026" s="48"/>
      <c r="L1026" s="37">
        <v>23826.089999999997</v>
      </c>
      <c r="M1026" s="38">
        <v>3.0995042073860984E-2</v>
      </c>
      <c r="N1026" s="37">
        <v>24142</v>
      </c>
      <c r="O1026" s="37">
        <v>315.91000000000031</v>
      </c>
      <c r="P1026" s="38">
        <v>3.3966888544652067E-2</v>
      </c>
      <c r="Q1026" s="37">
        <v>19278.429999999997</v>
      </c>
      <c r="R1026" s="37">
        <v>-4547.66</v>
      </c>
      <c r="S1026" s="38">
        <v>3.5148546883948799E-2</v>
      </c>
      <c r="T1026" s="138">
        <v>1</v>
      </c>
      <c r="V1026" s="20"/>
    </row>
    <row r="1027" spans="1:22" ht="16.5" customHeight="1" x14ac:dyDescent="0.3">
      <c r="B1027" s="19" t="s">
        <v>412</v>
      </c>
      <c r="C1027" s="37">
        <v>587.17000000000007</v>
      </c>
      <c r="D1027" s="38">
        <v>7.5408584637489907E-3</v>
      </c>
      <c r="E1027" s="37">
        <v>438</v>
      </c>
      <c r="F1027" s="37">
        <v>-149.17000000000002</v>
      </c>
      <c r="G1027" s="38">
        <v>7.7186057167024985E-3</v>
      </c>
      <c r="H1027" s="37">
        <v>338.74</v>
      </c>
      <c r="I1027" s="37">
        <v>-248.43000000000004</v>
      </c>
      <c r="J1027" s="38">
        <v>9.2930592035414261E-3</v>
      </c>
      <c r="K1027" s="48"/>
      <c r="L1027" s="37">
        <v>4754.5</v>
      </c>
      <c r="M1027" s="38">
        <v>6.1850655118054227E-3</v>
      </c>
      <c r="N1027" s="37">
        <v>4742</v>
      </c>
      <c r="O1027" s="37">
        <v>-12.5</v>
      </c>
      <c r="P1027" s="38">
        <v>6.6718161493969051E-3</v>
      </c>
      <c r="Q1027" s="37">
        <v>3924.21</v>
      </c>
      <c r="R1027" s="37">
        <v>-830.29000000000042</v>
      </c>
      <c r="S1027" s="38">
        <v>7.1546427363359333E-3</v>
      </c>
      <c r="T1027" s="138">
        <v>1</v>
      </c>
      <c r="V1027" s="20"/>
    </row>
    <row r="1028" spans="1:22" ht="16.5" hidden="1" customHeight="1" x14ac:dyDescent="0.3">
      <c r="B1028" s="19" t="s">
        <v>862</v>
      </c>
      <c r="C1028" s="37">
        <v>0</v>
      </c>
      <c r="D1028" s="38">
        <v>0</v>
      </c>
      <c r="E1028" s="37">
        <v>0</v>
      </c>
      <c r="F1028" s="37">
        <v>0</v>
      </c>
      <c r="G1028" s="38">
        <v>0</v>
      </c>
      <c r="H1028" s="37">
        <v>0</v>
      </c>
      <c r="I1028" s="37">
        <v>0</v>
      </c>
      <c r="J1028" s="38">
        <v>0</v>
      </c>
      <c r="K1028" s="48"/>
      <c r="L1028" s="37">
        <v>0</v>
      </c>
      <c r="M1028" s="38">
        <v>0</v>
      </c>
      <c r="N1028" s="37">
        <v>0</v>
      </c>
      <c r="O1028" s="37">
        <v>0</v>
      </c>
      <c r="P1028" s="38">
        <v>0</v>
      </c>
      <c r="Q1028" s="37">
        <v>0</v>
      </c>
      <c r="R1028" s="37">
        <v>0</v>
      </c>
      <c r="S1028" s="38">
        <v>0</v>
      </c>
      <c r="T1028" s="138">
        <v>2</v>
      </c>
      <c r="V1028" s="20"/>
    </row>
    <row r="1029" spans="1:22" x14ac:dyDescent="0.3">
      <c r="B1029" s="19" t="s">
        <v>414</v>
      </c>
      <c r="C1029" s="60">
        <v>29130.92</v>
      </c>
      <c r="D1029" s="38">
        <v>0.37412017752745319</v>
      </c>
      <c r="E1029" s="60">
        <v>11534</v>
      </c>
      <c r="F1029" s="60">
        <v>-17596.919999999998</v>
      </c>
      <c r="G1029" s="38">
        <v>0.20325661720649912</v>
      </c>
      <c r="H1029" s="60">
        <v>4838.59</v>
      </c>
      <c r="I1029" s="60">
        <v>-24292.33</v>
      </c>
      <c r="J1029" s="38">
        <v>0.13274282143137364</v>
      </c>
      <c r="K1029" s="48"/>
      <c r="L1029" s="60">
        <v>165749.07</v>
      </c>
      <c r="M1029" s="38">
        <v>0.21562075012531767</v>
      </c>
      <c r="N1029" s="60">
        <v>139615</v>
      </c>
      <c r="O1029" s="60">
        <v>-26134.070000000003</v>
      </c>
      <c r="P1029" s="38">
        <v>0.19643306868368809</v>
      </c>
      <c r="Q1029" s="60">
        <v>129124.43000000001</v>
      </c>
      <c r="R1029" s="60">
        <v>-36624.640000000021</v>
      </c>
      <c r="S1029" s="38">
        <v>0.23542041969798194</v>
      </c>
      <c r="T1029" s="138">
        <v>1</v>
      </c>
    </row>
    <row r="1030" spans="1:22" x14ac:dyDescent="0.3">
      <c r="B1030" s="19" t="s">
        <v>415</v>
      </c>
      <c r="C1030" s="37">
        <v>77865.14</v>
      </c>
      <c r="D1030" s="38">
        <v>0.40097506826837381</v>
      </c>
      <c r="E1030" s="37">
        <v>56746</v>
      </c>
      <c r="F1030" s="37">
        <v>-21119.139999999992</v>
      </c>
      <c r="G1030" s="38">
        <v>0.30390308690902079</v>
      </c>
      <c r="H1030" s="37">
        <v>36450.86</v>
      </c>
      <c r="I1030" s="37">
        <v>-41414.279999999992</v>
      </c>
      <c r="J1030" s="38">
        <v>0.48988232081280109</v>
      </c>
      <c r="K1030" s="48"/>
      <c r="L1030" s="37">
        <v>768706.49</v>
      </c>
      <c r="M1030" s="38">
        <v>0.29818238752245674</v>
      </c>
      <c r="N1030" s="37">
        <v>710751</v>
      </c>
      <c r="O1030" s="37">
        <v>-57955.490000000027</v>
      </c>
      <c r="P1030" s="38">
        <v>0.27078291679366046</v>
      </c>
      <c r="Q1030" s="37">
        <v>548484.41</v>
      </c>
      <c r="R1030" s="37">
        <v>-220222.08000000002</v>
      </c>
      <c r="S1030" s="38">
        <v>0.45064080520175037</v>
      </c>
      <c r="T1030" s="138">
        <v>1</v>
      </c>
    </row>
    <row r="1031" spans="1:22" ht="17.25" thickBot="1" x14ac:dyDescent="0.35">
      <c r="B1031" s="19" t="s">
        <v>416</v>
      </c>
      <c r="C1031" s="62">
        <v>106996.06</v>
      </c>
      <c r="D1031" s="38">
        <v>0.55098793199302043</v>
      </c>
      <c r="E1031" s="62">
        <v>68280</v>
      </c>
      <c r="F1031" s="62">
        <v>-38716.05999999999</v>
      </c>
      <c r="G1031" s="38">
        <v>0.36567340031276108</v>
      </c>
      <c r="H1031" s="62">
        <v>41289.449999999997</v>
      </c>
      <c r="I1031" s="62">
        <v>-65706.609999999986</v>
      </c>
      <c r="J1031" s="38">
        <v>0.55491068224684159</v>
      </c>
      <c r="K1031" s="48"/>
      <c r="L1031" s="62">
        <v>934455.56</v>
      </c>
      <c r="M1031" s="38">
        <v>0.36247669759420709</v>
      </c>
      <c r="N1031" s="62">
        <v>850366</v>
      </c>
      <c r="O1031" s="62">
        <v>-84089.560000000027</v>
      </c>
      <c r="P1031" s="38">
        <v>0.32397363608655899</v>
      </c>
      <c r="Q1031" s="62">
        <v>677608.84000000008</v>
      </c>
      <c r="R1031" s="62">
        <v>-256846.72000000003</v>
      </c>
      <c r="S1031" s="38">
        <v>0.55673085269538303</v>
      </c>
      <c r="T1031" s="138">
        <v>1</v>
      </c>
    </row>
    <row r="1032" spans="1:22" ht="17.25" thickTop="1" x14ac:dyDescent="0.3">
      <c r="C1032" s="37"/>
      <c r="D1032" s="59"/>
      <c r="E1032" s="37"/>
      <c r="F1032" s="37"/>
      <c r="G1032" s="59"/>
      <c r="H1032" s="37"/>
      <c r="I1032" s="37"/>
      <c r="K1032" s="44"/>
      <c r="L1032" s="37"/>
      <c r="N1032" s="37"/>
      <c r="O1032" s="37"/>
      <c r="P1032" s="59"/>
      <c r="Q1032" s="37"/>
      <c r="R1032" s="37"/>
      <c r="S1032" s="59"/>
      <c r="T1032" s="138">
        <v>1</v>
      </c>
    </row>
    <row r="1033" spans="1:22" ht="16.5" customHeight="1" x14ac:dyDescent="0.35">
      <c r="B1033" s="30" t="s">
        <v>1413</v>
      </c>
      <c r="C1033" s="21"/>
      <c r="D1033" s="43"/>
      <c r="E1033" s="21"/>
      <c r="F1033" s="21"/>
      <c r="G1033" s="43"/>
      <c r="H1033" s="21"/>
      <c r="I1033" s="21"/>
      <c r="J1033" s="43"/>
      <c r="K1033" s="44"/>
      <c r="L1033" s="21"/>
      <c r="M1033" s="43"/>
      <c r="N1033" s="21"/>
      <c r="O1033" s="21"/>
      <c r="P1033" s="43"/>
      <c r="Q1033" s="21"/>
      <c r="R1033" s="21"/>
      <c r="S1033" s="43"/>
      <c r="T1033" s="134">
        <v>1</v>
      </c>
    </row>
    <row r="1034" spans="1:22" ht="16.5" customHeight="1" x14ac:dyDescent="0.3">
      <c r="A1034" s="19" t="s">
        <v>824</v>
      </c>
      <c r="B1034" s="19" t="s">
        <v>2400</v>
      </c>
      <c r="C1034" s="196">
        <v>8671.16</v>
      </c>
      <c r="D1034" s="55">
        <v>4.6147738158594995</v>
      </c>
      <c r="E1034" s="196">
        <v>6824</v>
      </c>
      <c r="F1034" s="196">
        <v>-1847.1599999999999</v>
      </c>
      <c r="G1034" s="55">
        <v>3.4499494438827099</v>
      </c>
      <c r="H1034" s="196">
        <v>10108.129999999999</v>
      </c>
      <c r="I1034" s="196">
        <v>1436.9699999999993</v>
      </c>
      <c r="J1034" s="55">
        <v>10.356690573770491</v>
      </c>
      <c r="K1034" s="44"/>
      <c r="L1034" s="196">
        <v>83455.430000000022</v>
      </c>
      <c r="M1034" s="56">
        <v>3.2708379384675688</v>
      </c>
      <c r="N1034" s="196">
        <v>92112</v>
      </c>
      <c r="O1034" s="196">
        <v>8656.5699999999779</v>
      </c>
      <c r="P1034" s="55">
        <v>3.4500168545638412</v>
      </c>
      <c r="Q1034" s="196">
        <v>94210.52</v>
      </c>
      <c r="R1034" s="196">
        <v>10755.089999999982</v>
      </c>
      <c r="S1034" s="55">
        <v>6.7206819803110287</v>
      </c>
      <c r="T1034" s="138">
        <v>1</v>
      </c>
    </row>
    <row r="1035" spans="1:22" ht="16.5" customHeight="1" x14ac:dyDescent="0.3">
      <c r="A1035" s="19" t="s">
        <v>1414</v>
      </c>
      <c r="B1035" s="19" t="s">
        <v>2439</v>
      </c>
      <c r="C1035" s="21">
        <v>72316</v>
      </c>
      <c r="D1035" s="203">
        <v>38.486428951569984</v>
      </c>
      <c r="E1035" s="21">
        <v>0</v>
      </c>
      <c r="F1035" s="21">
        <v>72316</v>
      </c>
      <c r="G1035" s="203">
        <v>0</v>
      </c>
      <c r="H1035" s="21">
        <v>179318.23</v>
      </c>
      <c r="I1035" s="21">
        <v>-107002.23000000001</v>
      </c>
      <c r="J1035" s="203">
        <v>183.72769467213115</v>
      </c>
      <c r="K1035" s="44"/>
      <c r="L1035" s="21">
        <v>917584.48</v>
      </c>
      <c r="M1035" s="203">
        <v>35.96255065647658</v>
      </c>
      <c r="N1035" s="21">
        <v>0</v>
      </c>
      <c r="O1035" s="21">
        <v>917584.48</v>
      </c>
      <c r="P1035" s="203">
        <v>0</v>
      </c>
      <c r="Q1035" s="21">
        <v>1176136.23</v>
      </c>
      <c r="R1035" s="21">
        <v>-258551.75</v>
      </c>
      <c r="S1035" s="203">
        <v>83.90185689827365</v>
      </c>
      <c r="T1035" s="138">
        <v>1</v>
      </c>
    </row>
    <row r="1036" spans="1:22" ht="16.5" customHeight="1" x14ac:dyDescent="0.3">
      <c r="B1036" s="19" t="s">
        <v>1415</v>
      </c>
      <c r="C1036" s="197">
        <v>0.11990652137839482</v>
      </c>
      <c r="D1036" s="197"/>
      <c r="E1036" s="197">
        <v>0</v>
      </c>
      <c r="F1036" s="197">
        <v>0.11990652137839482</v>
      </c>
      <c r="G1036" s="197"/>
      <c r="H1036" s="197">
        <v>5.636978460026066E-2</v>
      </c>
      <c r="I1036" s="197">
        <v>6.3536736778134151E-2</v>
      </c>
      <c r="J1036" s="197"/>
      <c r="K1036" s="200"/>
      <c r="L1036" s="197">
        <v>9.0951222278737781E-2</v>
      </c>
      <c r="M1036" s="197"/>
      <c r="N1036" s="197">
        <v>0</v>
      </c>
      <c r="O1036" s="197">
        <v>9.0951222278737781E-2</v>
      </c>
      <c r="P1036" s="197"/>
      <c r="Q1036" s="197">
        <v>8.0101707265662583E-2</v>
      </c>
      <c r="R1036" s="197">
        <v>1.0849515013075198E-2</v>
      </c>
      <c r="S1036" s="43"/>
      <c r="T1036" s="138">
        <v>1</v>
      </c>
    </row>
    <row r="1037" spans="1:22" ht="16.5" customHeight="1" x14ac:dyDescent="0.3">
      <c r="C1037" s="53"/>
      <c r="D1037" s="43"/>
      <c r="E1037" s="53"/>
      <c r="F1037" s="53"/>
      <c r="G1037" s="43"/>
      <c r="H1037" s="53"/>
      <c r="I1037" s="53"/>
      <c r="J1037" s="43"/>
      <c r="K1037" s="44"/>
      <c r="L1037" s="53"/>
      <c r="M1037" s="43"/>
      <c r="N1037" s="53"/>
      <c r="O1037" s="53"/>
      <c r="P1037" s="43"/>
      <c r="Q1037" s="53"/>
      <c r="R1037" s="53"/>
      <c r="S1037" s="43"/>
      <c r="T1037" s="138">
        <v>1</v>
      </c>
    </row>
    <row r="1038" spans="1:22" ht="16.5" customHeight="1" x14ac:dyDescent="0.3">
      <c r="A1038" s="19" t="s">
        <v>825</v>
      </c>
      <c r="B1038" s="19" t="s">
        <v>2401</v>
      </c>
      <c r="C1038" s="196">
        <v>2221.16</v>
      </c>
      <c r="D1038" s="55">
        <v>1.1820968600319317</v>
      </c>
      <c r="E1038" s="196">
        <v>1305</v>
      </c>
      <c r="F1038" s="196">
        <v>-916.15999999999985</v>
      </c>
      <c r="G1038" s="55">
        <v>0.65975733063700703</v>
      </c>
      <c r="H1038" s="196">
        <v>1218.56</v>
      </c>
      <c r="I1038" s="196">
        <v>-1002.5999999999999</v>
      </c>
      <c r="J1038" s="55">
        <v>1.2485245901639344</v>
      </c>
      <c r="K1038" s="44"/>
      <c r="L1038" s="196">
        <v>17037.699999999997</v>
      </c>
      <c r="M1038" s="56">
        <v>0.66775230256711726</v>
      </c>
      <c r="N1038" s="196">
        <v>17621</v>
      </c>
      <c r="O1038" s="196">
        <v>583.30000000000291</v>
      </c>
      <c r="P1038" s="55">
        <v>0.65998726544065323</v>
      </c>
      <c r="Q1038" s="196">
        <v>14690.28</v>
      </c>
      <c r="R1038" s="196">
        <v>-2347.4199999999964</v>
      </c>
      <c r="S1038" s="55">
        <v>1.0479583392780711</v>
      </c>
      <c r="T1038" s="138">
        <v>1</v>
      </c>
    </row>
    <row r="1039" spans="1:22" ht="16.5" customHeight="1" x14ac:dyDescent="0.3">
      <c r="A1039" s="19" t="s">
        <v>1416</v>
      </c>
      <c r="B1039" s="19" t="s">
        <v>2440</v>
      </c>
      <c r="C1039" s="21">
        <v>4235.0200000000004</v>
      </c>
      <c r="D1039" s="203">
        <v>2.2538690792974987</v>
      </c>
      <c r="E1039" s="21">
        <v>0</v>
      </c>
      <c r="F1039" s="21">
        <v>4235.0200000000004</v>
      </c>
      <c r="G1039" s="203">
        <v>0</v>
      </c>
      <c r="H1039" s="21">
        <v>2155.2199999999998</v>
      </c>
      <c r="I1039" s="21">
        <v>2079.8000000000006</v>
      </c>
      <c r="J1039" s="203">
        <v>2.2082172131147537</v>
      </c>
      <c r="K1039" s="44"/>
      <c r="L1039" s="21">
        <v>29149.88</v>
      </c>
      <c r="M1039" s="203">
        <v>1.1424605134234764</v>
      </c>
      <c r="N1039" s="21">
        <v>0</v>
      </c>
      <c r="O1039" s="21">
        <v>29149.88</v>
      </c>
      <c r="P1039" s="203">
        <v>0</v>
      </c>
      <c r="Q1039" s="21">
        <v>137502.32999999999</v>
      </c>
      <c r="R1039" s="21">
        <v>-108352.44999999998</v>
      </c>
      <c r="S1039" s="203">
        <v>9.8089834498501922</v>
      </c>
      <c r="T1039" s="138">
        <v>1</v>
      </c>
    </row>
    <row r="1040" spans="1:22" ht="16.5" hidden="1" customHeight="1" x14ac:dyDescent="0.3">
      <c r="A1040" s="19" t="s">
        <v>1417</v>
      </c>
      <c r="B1040" s="19" t="s">
        <v>2441</v>
      </c>
      <c r="C1040" s="21">
        <v>0</v>
      </c>
      <c r="D1040" s="203">
        <v>0</v>
      </c>
      <c r="E1040" s="21">
        <v>0</v>
      </c>
      <c r="F1040" s="21">
        <v>0</v>
      </c>
      <c r="G1040" s="203">
        <v>0</v>
      </c>
      <c r="H1040" s="21">
        <v>0</v>
      </c>
      <c r="I1040" s="21">
        <v>0</v>
      </c>
      <c r="J1040" s="203">
        <v>0</v>
      </c>
      <c r="K1040" s="44"/>
      <c r="L1040" s="21">
        <v>0</v>
      </c>
      <c r="M1040" s="203">
        <v>0</v>
      </c>
      <c r="N1040" s="21">
        <v>0</v>
      </c>
      <c r="O1040" s="21">
        <v>0</v>
      </c>
      <c r="P1040" s="203">
        <v>0</v>
      </c>
      <c r="Q1040" s="21">
        <v>0</v>
      </c>
      <c r="R1040" s="21">
        <v>0</v>
      </c>
      <c r="S1040" s="203">
        <v>0</v>
      </c>
      <c r="T1040" s="138">
        <v>2</v>
      </c>
    </row>
    <row r="1041" spans="1:20" ht="16.5" hidden="1" customHeight="1" x14ac:dyDescent="0.3">
      <c r="A1041" s="19" t="s">
        <v>1418</v>
      </c>
      <c r="B1041" s="19" t="s">
        <v>2442</v>
      </c>
      <c r="C1041" s="21">
        <v>0</v>
      </c>
      <c r="D1041" s="203">
        <v>0</v>
      </c>
      <c r="E1041" s="21">
        <v>0</v>
      </c>
      <c r="F1041" s="21">
        <v>0</v>
      </c>
      <c r="G1041" s="203">
        <v>0</v>
      </c>
      <c r="H1041" s="21">
        <v>0</v>
      </c>
      <c r="I1041" s="21">
        <v>0</v>
      </c>
      <c r="J1041" s="203">
        <v>0</v>
      </c>
      <c r="K1041" s="44"/>
      <c r="L1041" s="21">
        <v>0</v>
      </c>
      <c r="M1041" s="203">
        <v>0</v>
      </c>
      <c r="N1041" s="21">
        <v>0</v>
      </c>
      <c r="O1041" s="21">
        <v>0</v>
      </c>
      <c r="P1041" s="203">
        <v>0</v>
      </c>
      <c r="Q1041" s="21">
        <v>0</v>
      </c>
      <c r="R1041" s="21">
        <v>0</v>
      </c>
      <c r="S1041" s="203">
        <v>0</v>
      </c>
      <c r="T1041" s="138">
        <v>2</v>
      </c>
    </row>
    <row r="1042" spans="1:20" ht="16.5" customHeight="1" x14ac:dyDescent="0.3">
      <c r="B1042" s="19" t="s">
        <v>1419</v>
      </c>
      <c r="C1042" s="197">
        <v>0.52447450071074031</v>
      </c>
      <c r="D1042" s="197"/>
      <c r="E1042" s="197">
        <v>0</v>
      </c>
      <c r="F1042" s="197">
        <v>0.52447450071074031</v>
      </c>
      <c r="G1042" s="197"/>
      <c r="H1042" s="197">
        <v>0.56539935598221991</v>
      </c>
      <c r="I1042" s="197">
        <v>-4.0924855271479599E-2</v>
      </c>
      <c r="J1042" s="197"/>
      <c r="K1042" s="200"/>
      <c r="L1042" s="197">
        <v>0.5844861110920524</v>
      </c>
      <c r="M1042" s="197"/>
      <c r="N1042" s="197">
        <v>0</v>
      </c>
      <c r="O1042" s="197">
        <v>0.5844861110920524</v>
      </c>
      <c r="P1042" s="197"/>
      <c r="Q1042" s="197">
        <v>0.10683658960542707</v>
      </c>
      <c r="R1042" s="197">
        <v>0.47764952148662532</v>
      </c>
      <c r="S1042" s="43"/>
      <c r="T1042" s="138">
        <v>1</v>
      </c>
    </row>
    <row r="1043" spans="1:20" ht="16.5" customHeight="1" x14ac:dyDescent="0.3">
      <c r="C1043" s="53"/>
      <c r="D1043" s="43"/>
      <c r="E1043" s="53"/>
      <c r="F1043" s="53"/>
      <c r="G1043" s="43"/>
      <c r="H1043" s="53"/>
      <c r="I1043" s="53"/>
      <c r="J1043" s="43"/>
      <c r="K1043" s="44"/>
      <c r="L1043" s="53"/>
      <c r="M1043" s="43"/>
      <c r="N1043" s="53"/>
      <c r="O1043" s="53"/>
      <c r="P1043" s="43"/>
      <c r="Q1043" s="53"/>
      <c r="R1043" s="53"/>
      <c r="S1043" s="43"/>
      <c r="T1043" s="138">
        <v>1</v>
      </c>
    </row>
    <row r="1044" spans="1:20" ht="16.5" customHeight="1" x14ac:dyDescent="0.3">
      <c r="A1044" s="19" t="s">
        <v>826</v>
      </c>
      <c r="B1044" s="19" t="s">
        <v>2402</v>
      </c>
      <c r="C1044" s="196">
        <v>1022.5299999999997</v>
      </c>
      <c r="D1044" s="55">
        <v>0.54418839808408714</v>
      </c>
      <c r="E1044" s="196">
        <v>4870</v>
      </c>
      <c r="F1044" s="196">
        <v>3847.4700000000003</v>
      </c>
      <c r="G1044" s="55">
        <v>2.462082912032356</v>
      </c>
      <c r="H1044" s="196">
        <v>88.679999999999836</v>
      </c>
      <c r="I1044" s="196">
        <v>-933.84999999999991</v>
      </c>
      <c r="J1044" s="55">
        <v>9.0860655737704757E-2</v>
      </c>
      <c r="K1044" s="44"/>
      <c r="L1044" s="196">
        <v>16216.599999999999</v>
      </c>
      <c r="M1044" s="56">
        <v>0.63557123260826964</v>
      </c>
      <c r="N1044" s="196">
        <v>65733</v>
      </c>
      <c r="O1044" s="196">
        <v>49516.4</v>
      </c>
      <c r="P1044" s="55">
        <v>2.4620023221843517</v>
      </c>
      <c r="Q1044" s="196">
        <v>51976.729999999996</v>
      </c>
      <c r="R1044" s="196">
        <v>35760.129999999997</v>
      </c>
      <c r="S1044" s="55">
        <v>3.7078563275788268</v>
      </c>
      <c r="T1044" s="138">
        <v>1</v>
      </c>
    </row>
    <row r="1045" spans="1:20" ht="16.5" customHeight="1" x14ac:dyDescent="0.3">
      <c r="A1045" s="19" t="s">
        <v>1420</v>
      </c>
      <c r="B1045" s="19" t="s">
        <v>2443</v>
      </c>
      <c r="C1045" s="21">
        <v>57451</v>
      </c>
      <c r="D1045" s="203">
        <v>30.575306013837146</v>
      </c>
      <c r="E1045" s="21">
        <v>0</v>
      </c>
      <c r="F1045" s="21">
        <v>57451</v>
      </c>
      <c r="G1045" s="203">
        <v>0</v>
      </c>
      <c r="H1045" s="21">
        <v>56833</v>
      </c>
      <c r="I1045" s="21">
        <v>618</v>
      </c>
      <c r="J1045" s="203">
        <v>58.230532786885249</v>
      </c>
      <c r="K1045" s="44"/>
      <c r="L1045" s="21">
        <v>646551.82999999996</v>
      </c>
      <c r="M1045" s="203">
        <v>25.340067803252985</v>
      </c>
      <c r="N1045" s="21">
        <v>0</v>
      </c>
      <c r="O1045" s="21">
        <v>646551.82999999996</v>
      </c>
      <c r="P1045" s="203">
        <v>0</v>
      </c>
      <c r="Q1045" s="21">
        <v>1794231</v>
      </c>
      <c r="R1045" s="21">
        <v>-1147679.17</v>
      </c>
      <c r="S1045" s="203">
        <v>127.99479240975889</v>
      </c>
      <c r="T1045" s="138">
        <v>1</v>
      </c>
    </row>
    <row r="1046" spans="1:20" ht="16.5" hidden="1" customHeight="1" x14ac:dyDescent="0.3">
      <c r="A1046" s="19" t="s">
        <v>1421</v>
      </c>
      <c r="B1046" s="19" t="s">
        <v>2444</v>
      </c>
      <c r="C1046" s="21">
        <v>0</v>
      </c>
      <c r="D1046" s="203">
        <v>0</v>
      </c>
      <c r="E1046" s="21">
        <v>0</v>
      </c>
      <c r="F1046" s="21">
        <v>0</v>
      </c>
      <c r="G1046" s="203">
        <v>0</v>
      </c>
      <c r="H1046" s="21">
        <v>0</v>
      </c>
      <c r="I1046" s="21">
        <v>0</v>
      </c>
      <c r="J1046" s="203">
        <v>0</v>
      </c>
      <c r="K1046" s="44"/>
      <c r="L1046" s="21">
        <v>0</v>
      </c>
      <c r="M1046" s="203">
        <v>0</v>
      </c>
      <c r="N1046" s="21">
        <v>0</v>
      </c>
      <c r="O1046" s="21">
        <v>0</v>
      </c>
      <c r="P1046" s="203">
        <v>0</v>
      </c>
      <c r="Q1046" s="21">
        <v>0</v>
      </c>
      <c r="R1046" s="21">
        <v>0</v>
      </c>
      <c r="S1046" s="203">
        <v>0</v>
      </c>
      <c r="T1046" s="138">
        <v>2</v>
      </c>
    </row>
    <row r="1047" spans="1:20" ht="16.5" hidden="1" customHeight="1" x14ac:dyDescent="0.3">
      <c r="A1047" s="19" t="s">
        <v>1422</v>
      </c>
      <c r="B1047" s="19" t="s">
        <v>2445</v>
      </c>
      <c r="C1047" s="21">
        <v>0</v>
      </c>
      <c r="D1047" s="203">
        <v>0</v>
      </c>
      <c r="E1047" s="21">
        <v>0</v>
      </c>
      <c r="F1047" s="21">
        <v>0</v>
      </c>
      <c r="G1047" s="203">
        <v>0</v>
      </c>
      <c r="H1047" s="21">
        <v>0</v>
      </c>
      <c r="I1047" s="21">
        <v>0</v>
      </c>
      <c r="J1047" s="203">
        <v>0</v>
      </c>
      <c r="K1047" s="44"/>
      <c r="L1047" s="21">
        <v>0</v>
      </c>
      <c r="M1047" s="203">
        <v>0</v>
      </c>
      <c r="N1047" s="21">
        <v>0</v>
      </c>
      <c r="O1047" s="21">
        <v>0</v>
      </c>
      <c r="P1047" s="203">
        <v>0</v>
      </c>
      <c r="Q1047" s="21">
        <v>0</v>
      </c>
      <c r="R1047" s="21">
        <v>0</v>
      </c>
      <c r="S1047" s="203">
        <v>0</v>
      </c>
      <c r="T1047" s="138">
        <v>2</v>
      </c>
    </row>
    <row r="1048" spans="1:20" ht="16.5" customHeight="1" x14ac:dyDescent="0.3">
      <c r="B1048" s="19" t="s">
        <v>1423</v>
      </c>
      <c r="C1048" s="197">
        <v>1.779829767976188E-2</v>
      </c>
      <c r="D1048" s="197"/>
      <c r="E1048" s="197">
        <v>0</v>
      </c>
      <c r="F1048" s="197">
        <v>1.779829767976188E-2</v>
      </c>
      <c r="G1048" s="197"/>
      <c r="H1048" s="197">
        <v>1.5603610578361134E-3</v>
      </c>
      <c r="I1048" s="197">
        <v>1.6237936621925766E-2</v>
      </c>
      <c r="J1048" s="197"/>
      <c r="K1048" s="200"/>
      <c r="L1048" s="197">
        <v>2.508167055996114E-2</v>
      </c>
      <c r="M1048" s="197"/>
      <c r="N1048" s="197">
        <v>0</v>
      </c>
      <c r="O1048" s="197">
        <v>2.508167055996114E-2</v>
      </c>
      <c r="P1048" s="197"/>
      <c r="Q1048" s="197">
        <v>2.8968806134773057E-2</v>
      </c>
      <c r="R1048" s="197">
        <v>-3.8871355748119167E-3</v>
      </c>
      <c r="S1048" s="43"/>
      <c r="T1048" s="138">
        <v>1</v>
      </c>
    </row>
    <row r="1049" spans="1:20" ht="16.5" customHeight="1" x14ac:dyDescent="0.3">
      <c r="C1049" s="53"/>
      <c r="D1049" s="43"/>
      <c r="E1049" s="53"/>
      <c r="F1049" s="53"/>
      <c r="G1049" s="43"/>
      <c r="H1049" s="53"/>
      <c r="I1049" s="53"/>
      <c r="J1049" s="43"/>
      <c r="K1049" s="44"/>
      <c r="L1049" s="53"/>
      <c r="M1049" s="43"/>
      <c r="N1049" s="53"/>
      <c r="O1049" s="53"/>
      <c r="P1049" s="43"/>
      <c r="Q1049" s="53"/>
      <c r="R1049" s="53"/>
      <c r="S1049" s="43"/>
      <c r="T1049" s="138">
        <v>1</v>
      </c>
    </row>
    <row r="1050" spans="1:20" ht="16.5" hidden="1" customHeight="1" x14ac:dyDescent="0.3">
      <c r="A1050" s="19" t="s">
        <v>1313</v>
      </c>
      <c r="B1050" s="19" t="s">
        <v>2446</v>
      </c>
      <c r="C1050" s="196">
        <v>0</v>
      </c>
      <c r="D1050" s="55">
        <v>0</v>
      </c>
      <c r="E1050" s="196">
        <v>0</v>
      </c>
      <c r="F1050" s="196">
        <v>0</v>
      </c>
      <c r="G1050" s="55">
        <v>0</v>
      </c>
      <c r="H1050" s="196">
        <v>0</v>
      </c>
      <c r="I1050" s="196">
        <v>0</v>
      </c>
      <c r="J1050" s="55">
        <v>0</v>
      </c>
      <c r="K1050" s="44"/>
      <c r="L1050" s="196">
        <v>0</v>
      </c>
      <c r="M1050" s="56">
        <v>0</v>
      </c>
      <c r="N1050" s="196">
        <v>0</v>
      </c>
      <c r="O1050" s="196">
        <v>0</v>
      </c>
      <c r="P1050" s="55">
        <v>0</v>
      </c>
      <c r="Q1050" s="196">
        <v>0</v>
      </c>
      <c r="R1050" s="196">
        <v>0</v>
      </c>
      <c r="S1050" s="55">
        <v>0</v>
      </c>
      <c r="T1050" s="138">
        <v>2</v>
      </c>
    </row>
    <row r="1051" spans="1:20" ht="16.5" hidden="1" customHeight="1" x14ac:dyDescent="0.3">
      <c r="A1051" s="19" t="s">
        <v>1424</v>
      </c>
      <c r="B1051" s="19" t="s">
        <v>2447</v>
      </c>
      <c r="C1051" s="21">
        <v>0</v>
      </c>
      <c r="D1051" s="203">
        <v>0</v>
      </c>
      <c r="E1051" s="21">
        <v>0</v>
      </c>
      <c r="F1051" s="21">
        <v>0</v>
      </c>
      <c r="G1051" s="203">
        <v>0</v>
      </c>
      <c r="H1051" s="21">
        <v>0</v>
      </c>
      <c r="I1051" s="21">
        <v>0</v>
      </c>
      <c r="J1051" s="203">
        <v>0</v>
      </c>
      <c r="K1051" s="44"/>
      <c r="L1051" s="21">
        <v>0</v>
      </c>
      <c r="M1051" s="203">
        <v>0</v>
      </c>
      <c r="N1051" s="21">
        <v>0</v>
      </c>
      <c r="O1051" s="21">
        <v>0</v>
      </c>
      <c r="P1051" s="203">
        <v>0</v>
      </c>
      <c r="Q1051" s="21">
        <v>0</v>
      </c>
      <c r="R1051" s="21">
        <v>0</v>
      </c>
      <c r="S1051" s="203">
        <v>0</v>
      </c>
      <c r="T1051" s="138">
        <v>2</v>
      </c>
    </row>
    <row r="1052" spans="1:20" ht="16.5" hidden="1" customHeight="1" x14ac:dyDescent="0.3">
      <c r="A1052" s="19" t="s">
        <v>1425</v>
      </c>
      <c r="B1052" s="19" t="s">
        <v>2448</v>
      </c>
      <c r="C1052" s="21">
        <v>0</v>
      </c>
      <c r="D1052" s="203">
        <v>0</v>
      </c>
      <c r="E1052" s="21">
        <v>0</v>
      </c>
      <c r="F1052" s="21">
        <v>0</v>
      </c>
      <c r="G1052" s="203">
        <v>0</v>
      </c>
      <c r="H1052" s="21">
        <v>0</v>
      </c>
      <c r="I1052" s="21">
        <v>0</v>
      </c>
      <c r="J1052" s="203">
        <v>0</v>
      </c>
      <c r="K1052" s="44"/>
      <c r="L1052" s="21">
        <v>0</v>
      </c>
      <c r="M1052" s="203">
        <v>0</v>
      </c>
      <c r="N1052" s="21">
        <v>0</v>
      </c>
      <c r="O1052" s="21">
        <v>0</v>
      </c>
      <c r="P1052" s="203">
        <v>0</v>
      </c>
      <c r="Q1052" s="21">
        <v>0</v>
      </c>
      <c r="R1052" s="21">
        <v>0</v>
      </c>
      <c r="S1052" s="203">
        <v>0</v>
      </c>
      <c r="T1052" s="138">
        <v>2</v>
      </c>
    </row>
    <row r="1053" spans="1:20" ht="16.5" hidden="1" customHeight="1" x14ac:dyDescent="0.3">
      <c r="A1053" s="19" t="s">
        <v>1426</v>
      </c>
      <c r="B1053" s="19" t="s">
        <v>2449</v>
      </c>
      <c r="C1053" s="21">
        <v>0</v>
      </c>
      <c r="D1053" s="203">
        <v>0</v>
      </c>
      <c r="E1053" s="21">
        <v>0</v>
      </c>
      <c r="F1053" s="21">
        <v>0</v>
      </c>
      <c r="G1053" s="203">
        <v>0</v>
      </c>
      <c r="H1053" s="21">
        <v>0</v>
      </c>
      <c r="I1053" s="21">
        <v>0</v>
      </c>
      <c r="J1053" s="203">
        <v>0</v>
      </c>
      <c r="K1053" s="44"/>
      <c r="L1053" s="21">
        <v>0</v>
      </c>
      <c r="M1053" s="203">
        <v>0</v>
      </c>
      <c r="N1053" s="21">
        <v>0</v>
      </c>
      <c r="O1053" s="21">
        <v>0</v>
      </c>
      <c r="P1053" s="203">
        <v>0</v>
      </c>
      <c r="Q1053" s="21">
        <v>0</v>
      </c>
      <c r="R1053" s="21">
        <v>0</v>
      </c>
      <c r="S1053" s="203">
        <v>0</v>
      </c>
      <c r="T1053" s="138">
        <v>2</v>
      </c>
    </row>
    <row r="1054" spans="1:20" ht="16.5" hidden="1" customHeight="1" x14ac:dyDescent="0.3">
      <c r="B1054" s="19" t="s">
        <v>1427</v>
      </c>
      <c r="C1054" s="197">
        <v>0</v>
      </c>
      <c r="D1054" s="197"/>
      <c r="E1054" s="197">
        <v>0</v>
      </c>
      <c r="F1054" s="197">
        <v>0</v>
      </c>
      <c r="G1054" s="197"/>
      <c r="H1054" s="197">
        <v>0</v>
      </c>
      <c r="I1054" s="197">
        <v>0</v>
      </c>
      <c r="J1054" s="197"/>
      <c r="K1054" s="200"/>
      <c r="L1054" s="197">
        <v>0</v>
      </c>
      <c r="M1054" s="197"/>
      <c r="N1054" s="197">
        <v>0</v>
      </c>
      <c r="O1054" s="197">
        <v>0</v>
      </c>
      <c r="P1054" s="197"/>
      <c r="Q1054" s="197">
        <v>0</v>
      </c>
      <c r="R1054" s="197">
        <v>0</v>
      </c>
      <c r="S1054" s="43"/>
      <c r="T1054" s="138">
        <v>2</v>
      </c>
    </row>
    <row r="1055" spans="1:20" x14ac:dyDescent="0.3">
      <c r="C1055" s="37"/>
      <c r="D1055" s="59"/>
      <c r="E1055" s="37"/>
      <c r="F1055" s="37"/>
      <c r="G1055" s="59"/>
      <c r="H1055" s="37"/>
      <c r="I1055" s="37"/>
      <c r="K1055" s="44"/>
      <c r="L1055" s="37"/>
      <c r="N1055" s="37"/>
      <c r="O1055" s="37"/>
      <c r="P1055" s="59"/>
      <c r="Q1055" s="37"/>
      <c r="R1055" s="37"/>
      <c r="S1055" s="59"/>
      <c r="T1055" s="138">
        <v>1</v>
      </c>
    </row>
    <row r="1056" spans="1:20" x14ac:dyDescent="0.3">
      <c r="E1056" s="20"/>
      <c r="F1056" s="20"/>
      <c r="H1056" s="20"/>
      <c r="L1056" s="20"/>
      <c r="N1056" s="20"/>
      <c r="O1056" s="20"/>
      <c r="Q1056" s="20"/>
      <c r="R1056" s="20"/>
    </row>
    <row r="1057" spans="5:20" x14ac:dyDescent="0.3">
      <c r="E1057" s="20"/>
      <c r="F1057" s="20"/>
      <c r="H1057" s="20"/>
      <c r="L1057" s="20"/>
      <c r="N1057" s="20"/>
      <c r="O1057" s="20"/>
      <c r="Q1057" s="20"/>
      <c r="R1057" s="20"/>
      <c r="T1057" s="138"/>
    </row>
    <row r="1058" spans="5:20" x14ac:dyDescent="0.3">
      <c r="E1058" s="20"/>
      <c r="F1058" s="20"/>
      <c r="H1058" s="20"/>
      <c r="L1058" s="20"/>
      <c r="N1058" s="20"/>
      <c r="O1058" s="20"/>
      <c r="Q1058" s="20"/>
      <c r="R1058" s="20"/>
      <c r="T1058" s="138"/>
    </row>
    <row r="1059" spans="5:20" x14ac:dyDescent="0.3">
      <c r="E1059" s="20"/>
      <c r="F1059" s="20"/>
      <c r="H1059" s="20"/>
      <c r="L1059" s="20"/>
      <c r="N1059" s="20"/>
      <c r="O1059" s="20"/>
      <c r="Q1059" s="20"/>
      <c r="R1059" s="20"/>
      <c r="T1059" s="138"/>
    </row>
    <row r="1060" spans="5:20" x14ac:dyDescent="0.3">
      <c r="E1060" s="20"/>
      <c r="F1060" s="20"/>
      <c r="H1060" s="20"/>
      <c r="L1060" s="20"/>
      <c r="N1060" s="20"/>
      <c r="O1060" s="20"/>
      <c r="Q1060" s="20"/>
      <c r="R1060" s="20"/>
      <c r="T1060" s="138"/>
    </row>
    <row r="1061" spans="5:20" x14ac:dyDescent="0.3">
      <c r="E1061" s="20"/>
      <c r="F1061" s="20"/>
      <c r="H1061" s="20"/>
      <c r="L1061" s="20"/>
      <c r="N1061" s="20"/>
      <c r="O1061" s="20"/>
      <c r="Q1061" s="20"/>
      <c r="R1061" s="20"/>
      <c r="T1061" s="138"/>
    </row>
    <row r="1062" spans="5:20" x14ac:dyDescent="0.3">
      <c r="E1062" s="20"/>
      <c r="F1062" s="20"/>
      <c r="H1062" s="20"/>
      <c r="L1062" s="20"/>
      <c r="N1062" s="20"/>
      <c r="O1062" s="20"/>
      <c r="Q1062" s="20"/>
      <c r="R1062" s="20"/>
      <c r="T1062" s="138"/>
    </row>
    <row r="1063" spans="5:20" x14ac:dyDescent="0.3">
      <c r="E1063" s="20"/>
      <c r="F1063" s="20"/>
      <c r="H1063" s="20"/>
      <c r="L1063" s="20"/>
      <c r="N1063" s="20"/>
      <c r="O1063" s="20"/>
      <c r="Q1063" s="20"/>
      <c r="R1063" s="20"/>
      <c r="T1063" s="138"/>
    </row>
    <row r="1064" spans="5:20" x14ac:dyDescent="0.3">
      <c r="E1064" s="20"/>
      <c r="F1064" s="20"/>
      <c r="H1064" s="20"/>
      <c r="L1064" s="20"/>
      <c r="N1064" s="20"/>
      <c r="O1064" s="20"/>
      <c r="Q1064" s="20"/>
      <c r="R1064" s="20"/>
      <c r="T1064" s="138"/>
    </row>
    <row r="1065" spans="5:20" x14ac:dyDescent="0.3">
      <c r="E1065" s="20"/>
      <c r="F1065" s="20"/>
      <c r="H1065" s="20"/>
      <c r="L1065" s="20"/>
      <c r="N1065" s="20"/>
      <c r="O1065" s="20"/>
      <c r="Q1065" s="20"/>
      <c r="R1065" s="20"/>
      <c r="T1065" s="138"/>
    </row>
    <row r="1066" spans="5:20" x14ac:dyDescent="0.3">
      <c r="E1066" s="20"/>
      <c r="F1066" s="20"/>
      <c r="H1066" s="20"/>
      <c r="L1066" s="20"/>
      <c r="N1066" s="20"/>
      <c r="O1066" s="20"/>
      <c r="Q1066" s="20"/>
      <c r="R1066" s="20"/>
      <c r="T1066" s="138"/>
    </row>
    <row r="1067" spans="5:20" x14ac:dyDescent="0.3">
      <c r="E1067" s="20"/>
      <c r="F1067" s="20"/>
      <c r="H1067" s="20"/>
      <c r="L1067" s="20"/>
      <c r="N1067" s="20"/>
      <c r="O1067" s="20"/>
      <c r="Q1067" s="20"/>
      <c r="R1067" s="20"/>
      <c r="T1067" s="138"/>
    </row>
    <row r="1068" spans="5:20" x14ac:dyDescent="0.3">
      <c r="E1068" s="20"/>
      <c r="F1068" s="20"/>
      <c r="H1068" s="20"/>
      <c r="L1068" s="20"/>
      <c r="N1068" s="20"/>
      <c r="O1068" s="20"/>
      <c r="Q1068" s="20"/>
      <c r="R1068" s="20"/>
      <c r="T1068" s="138"/>
    </row>
    <row r="1069" spans="5:20" x14ac:dyDescent="0.3">
      <c r="E1069" s="20"/>
      <c r="F1069" s="20"/>
      <c r="H1069" s="20"/>
      <c r="L1069" s="20"/>
      <c r="N1069" s="20"/>
      <c r="O1069" s="20"/>
      <c r="Q1069" s="20"/>
      <c r="R1069" s="20"/>
      <c r="T1069" s="138"/>
    </row>
    <row r="1070" spans="5:20" x14ac:dyDescent="0.3">
      <c r="E1070" s="20"/>
      <c r="F1070" s="20"/>
      <c r="H1070" s="20"/>
      <c r="L1070" s="20"/>
      <c r="N1070" s="20"/>
      <c r="O1070" s="20"/>
      <c r="Q1070" s="20"/>
      <c r="R1070" s="20"/>
      <c r="T1070" s="138"/>
    </row>
    <row r="1071" spans="5:20" x14ac:dyDescent="0.3">
      <c r="E1071" s="20"/>
      <c r="F1071" s="20"/>
      <c r="H1071" s="20"/>
      <c r="L1071" s="20"/>
      <c r="N1071" s="20"/>
      <c r="O1071" s="20"/>
      <c r="Q1071" s="20"/>
      <c r="R1071" s="20"/>
      <c r="T1071" s="138"/>
    </row>
    <row r="1072" spans="5:20" x14ac:dyDescent="0.3">
      <c r="E1072" s="20"/>
      <c r="F1072" s="20"/>
      <c r="H1072" s="20"/>
      <c r="L1072" s="20"/>
      <c r="N1072" s="20"/>
      <c r="O1072" s="20"/>
      <c r="Q1072" s="20"/>
      <c r="R1072" s="20"/>
      <c r="T1072" s="138"/>
    </row>
    <row r="1073" spans="5:20" x14ac:dyDescent="0.3">
      <c r="E1073" s="20"/>
      <c r="F1073" s="20"/>
      <c r="H1073" s="20"/>
      <c r="L1073" s="20"/>
      <c r="N1073" s="20"/>
      <c r="O1073" s="20"/>
      <c r="Q1073" s="20"/>
      <c r="R1073" s="20"/>
      <c r="T1073" s="138"/>
    </row>
    <row r="1074" spans="5:20" x14ac:dyDescent="0.3">
      <c r="E1074" s="20"/>
      <c r="F1074" s="20"/>
      <c r="H1074" s="20"/>
      <c r="L1074" s="20"/>
      <c r="N1074" s="20"/>
      <c r="O1074" s="20"/>
      <c r="Q1074" s="20"/>
      <c r="R1074" s="20"/>
      <c r="T1074" s="138"/>
    </row>
    <row r="1075" spans="5:20" x14ac:dyDescent="0.3">
      <c r="E1075" s="20"/>
      <c r="F1075" s="20"/>
      <c r="H1075" s="20"/>
      <c r="L1075" s="20"/>
      <c r="N1075" s="20"/>
      <c r="O1075" s="20"/>
      <c r="Q1075" s="20"/>
      <c r="R1075" s="20"/>
      <c r="T1075" s="138"/>
    </row>
    <row r="1076" spans="5:20" x14ac:dyDescent="0.3">
      <c r="E1076" s="20"/>
      <c r="F1076" s="20"/>
      <c r="H1076" s="20"/>
      <c r="L1076" s="20"/>
      <c r="N1076" s="20"/>
      <c r="O1076" s="20"/>
      <c r="Q1076" s="20"/>
      <c r="R1076" s="20"/>
      <c r="T1076" s="138"/>
    </row>
    <row r="1077" spans="5:20" x14ac:dyDescent="0.3">
      <c r="E1077" s="20"/>
      <c r="F1077" s="20"/>
      <c r="H1077" s="20"/>
      <c r="L1077" s="20"/>
      <c r="N1077" s="20"/>
      <c r="O1077" s="20"/>
      <c r="Q1077" s="20"/>
      <c r="R1077" s="20"/>
      <c r="T1077" s="138"/>
    </row>
    <row r="1078" spans="5:20" x14ac:dyDescent="0.3">
      <c r="E1078" s="20"/>
      <c r="F1078" s="20"/>
      <c r="H1078" s="20"/>
      <c r="L1078" s="20"/>
      <c r="N1078" s="20"/>
      <c r="O1078" s="20"/>
      <c r="Q1078" s="20"/>
      <c r="R1078" s="20"/>
      <c r="T1078" s="138"/>
    </row>
    <row r="1079" spans="5:20" x14ac:dyDescent="0.3">
      <c r="E1079" s="20"/>
      <c r="F1079" s="20"/>
      <c r="H1079" s="20"/>
      <c r="L1079" s="20"/>
      <c r="N1079" s="20"/>
      <c r="O1079" s="20"/>
      <c r="Q1079" s="20"/>
      <c r="R1079" s="20"/>
      <c r="T1079" s="138"/>
    </row>
    <row r="1080" spans="5:20" x14ac:dyDescent="0.3">
      <c r="E1080" s="20"/>
      <c r="F1080" s="20"/>
      <c r="H1080" s="20"/>
      <c r="L1080" s="20"/>
      <c r="N1080" s="20"/>
      <c r="O1080" s="20"/>
      <c r="Q1080" s="20"/>
      <c r="R1080" s="20"/>
      <c r="T1080" s="138"/>
    </row>
    <row r="1081" spans="5:20" x14ac:dyDescent="0.3">
      <c r="E1081" s="20"/>
      <c r="F1081" s="20"/>
      <c r="H1081" s="20"/>
      <c r="L1081" s="20"/>
      <c r="N1081" s="20"/>
      <c r="O1081" s="20"/>
      <c r="Q1081" s="20"/>
      <c r="R1081" s="20"/>
      <c r="T1081" s="138"/>
    </row>
    <row r="1082" spans="5:20" x14ac:dyDescent="0.3">
      <c r="E1082" s="20"/>
      <c r="F1082" s="20"/>
      <c r="H1082" s="20"/>
      <c r="L1082" s="20"/>
      <c r="N1082" s="20"/>
      <c r="O1082" s="20"/>
      <c r="Q1082" s="20"/>
      <c r="R1082" s="20"/>
      <c r="T1082" s="138"/>
    </row>
    <row r="1083" spans="5:20" x14ac:dyDescent="0.3">
      <c r="E1083" s="20"/>
      <c r="F1083" s="20"/>
      <c r="H1083" s="20"/>
      <c r="L1083" s="20"/>
      <c r="N1083" s="20"/>
      <c r="O1083" s="20"/>
      <c r="Q1083" s="20"/>
      <c r="R1083" s="20"/>
      <c r="T1083" s="138"/>
    </row>
    <row r="1084" spans="5:20" x14ac:dyDescent="0.3">
      <c r="E1084" s="20"/>
      <c r="F1084" s="20"/>
      <c r="H1084" s="20"/>
      <c r="L1084" s="20"/>
      <c r="N1084" s="20"/>
      <c r="O1084" s="20"/>
      <c r="Q1084" s="20"/>
      <c r="R1084" s="20"/>
      <c r="T1084" s="138"/>
    </row>
    <row r="1085" spans="5:20" x14ac:dyDescent="0.3">
      <c r="E1085" s="20"/>
      <c r="F1085" s="20"/>
      <c r="H1085" s="20"/>
      <c r="L1085" s="20"/>
      <c r="N1085" s="20"/>
      <c r="O1085" s="20"/>
      <c r="Q1085" s="20"/>
      <c r="R1085" s="20"/>
      <c r="T1085" s="138"/>
    </row>
    <row r="1086" spans="5:20" x14ac:dyDescent="0.3">
      <c r="E1086" s="20"/>
      <c r="F1086" s="20"/>
      <c r="H1086" s="20"/>
      <c r="L1086" s="20"/>
      <c r="N1086" s="20"/>
      <c r="O1086" s="20"/>
      <c r="Q1086" s="20"/>
      <c r="R1086" s="20"/>
      <c r="T1086" s="138"/>
    </row>
    <row r="1087" spans="5:20" x14ac:dyDescent="0.3">
      <c r="E1087" s="20"/>
      <c r="F1087" s="20"/>
      <c r="H1087" s="20"/>
      <c r="L1087" s="20"/>
      <c r="N1087" s="20"/>
      <c r="O1087" s="20"/>
      <c r="Q1087" s="20"/>
      <c r="R1087" s="20"/>
      <c r="T1087" s="138"/>
    </row>
    <row r="1088" spans="5:20" x14ac:dyDescent="0.3">
      <c r="E1088" s="20"/>
      <c r="F1088" s="20"/>
      <c r="H1088" s="20"/>
      <c r="L1088" s="20"/>
      <c r="N1088" s="20"/>
      <c r="O1088" s="20"/>
      <c r="Q1088" s="20"/>
      <c r="R1088" s="20"/>
      <c r="T1088" s="138"/>
    </row>
    <row r="1089" spans="5:20" x14ac:dyDescent="0.3">
      <c r="E1089" s="20"/>
      <c r="F1089" s="20"/>
      <c r="H1089" s="20"/>
      <c r="L1089" s="20"/>
      <c r="N1089" s="20"/>
      <c r="O1089" s="20"/>
      <c r="Q1089" s="20"/>
      <c r="R1089" s="20"/>
      <c r="T1089" s="138"/>
    </row>
    <row r="1090" spans="5:20" x14ac:dyDescent="0.3">
      <c r="E1090" s="20"/>
      <c r="F1090" s="20"/>
      <c r="H1090" s="20"/>
      <c r="L1090" s="20"/>
      <c r="N1090" s="20"/>
      <c r="O1090" s="20"/>
      <c r="Q1090" s="20"/>
      <c r="R1090" s="20"/>
      <c r="T1090" s="138"/>
    </row>
    <row r="1091" spans="5:20" x14ac:dyDescent="0.3">
      <c r="E1091" s="20"/>
      <c r="F1091" s="20"/>
      <c r="H1091" s="20"/>
      <c r="L1091" s="20"/>
      <c r="N1091" s="20"/>
      <c r="O1091" s="20"/>
      <c r="Q1091" s="20"/>
      <c r="R1091" s="20"/>
    </row>
    <row r="1092" spans="5:20" x14ac:dyDescent="0.3">
      <c r="E1092" s="20"/>
      <c r="F1092" s="20"/>
      <c r="H1092" s="20"/>
      <c r="L1092" s="20"/>
      <c r="N1092" s="20"/>
      <c r="O1092" s="20"/>
      <c r="Q1092" s="20"/>
      <c r="R1092" s="20"/>
    </row>
    <row r="1093" spans="5:20" x14ac:dyDescent="0.3">
      <c r="E1093" s="20"/>
      <c r="F1093" s="20"/>
      <c r="H1093" s="20"/>
      <c r="L1093" s="20"/>
      <c r="N1093" s="20"/>
      <c r="O1093" s="20"/>
      <c r="Q1093" s="20"/>
      <c r="R1093" s="20"/>
    </row>
    <row r="1094" spans="5:20" x14ac:dyDescent="0.3">
      <c r="E1094" s="20"/>
      <c r="F1094" s="20"/>
      <c r="H1094" s="20"/>
      <c r="L1094" s="20"/>
      <c r="N1094" s="20"/>
      <c r="O1094" s="20"/>
      <c r="Q1094" s="20"/>
      <c r="R1094" s="20"/>
    </row>
    <row r="1095" spans="5:20" x14ac:dyDescent="0.3">
      <c r="E1095" s="20"/>
      <c r="F1095" s="20"/>
      <c r="H1095" s="20"/>
      <c r="L1095" s="20"/>
      <c r="N1095" s="20"/>
      <c r="O1095" s="20"/>
      <c r="Q1095" s="20"/>
      <c r="R1095" s="20"/>
    </row>
    <row r="1096" spans="5:20" x14ac:dyDescent="0.3">
      <c r="E1096" s="20"/>
      <c r="F1096" s="20"/>
      <c r="H1096" s="20"/>
      <c r="L1096" s="20"/>
      <c r="N1096" s="20"/>
      <c r="O1096" s="20"/>
      <c r="Q1096" s="20"/>
      <c r="R1096" s="20"/>
    </row>
    <row r="1097" spans="5:20" x14ac:dyDescent="0.3">
      <c r="E1097" s="20"/>
      <c r="F1097" s="20"/>
      <c r="H1097" s="20"/>
      <c r="L1097" s="20"/>
      <c r="N1097" s="20"/>
      <c r="O1097" s="20"/>
      <c r="Q1097" s="20"/>
      <c r="R1097" s="20"/>
    </row>
    <row r="1098" spans="5:20" x14ac:dyDescent="0.3">
      <c r="E1098" s="20"/>
      <c r="F1098" s="20"/>
      <c r="H1098" s="20"/>
      <c r="L1098" s="20"/>
      <c r="N1098" s="20"/>
      <c r="O1098" s="20"/>
      <c r="Q1098" s="20"/>
      <c r="R1098" s="20"/>
    </row>
    <row r="1099" spans="5:20" x14ac:dyDescent="0.3">
      <c r="E1099" s="20"/>
      <c r="F1099" s="20"/>
      <c r="H1099" s="20"/>
      <c r="L1099" s="20"/>
      <c r="N1099" s="20"/>
      <c r="O1099" s="20"/>
      <c r="Q1099" s="20"/>
      <c r="R1099" s="20"/>
    </row>
    <row r="1100" spans="5:20" x14ac:dyDescent="0.3">
      <c r="E1100" s="20"/>
      <c r="F1100" s="20"/>
      <c r="H1100" s="20"/>
      <c r="L1100" s="20"/>
      <c r="N1100" s="20"/>
      <c r="O1100" s="20"/>
      <c r="Q1100" s="20"/>
      <c r="R1100" s="20"/>
    </row>
    <row r="1101" spans="5:20" x14ac:dyDescent="0.3">
      <c r="E1101" s="20"/>
      <c r="F1101" s="20"/>
      <c r="H1101" s="20"/>
      <c r="L1101" s="20"/>
      <c r="N1101" s="20"/>
      <c r="O1101" s="20"/>
      <c r="Q1101" s="20"/>
      <c r="R1101" s="20"/>
    </row>
    <row r="1102" spans="5:20" x14ac:dyDescent="0.3">
      <c r="E1102" s="20"/>
      <c r="F1102" s="20"/>
      <c r="H1102" s="20"/>
      <c r="L1102" s="20"/>
      <c r="N1102" s="20"/>
      <c r="O1102" s="20"/>
      <c r="Q1102" s="20"/>
      <c r="R1102" s="20"/>
    </row>
    <row r="1103" spans="5:20" x14ac:dyDescent="0.3">
      <c r="E1103" s="20"/>
      <c r="F1103" s="20"/>
      <c r="H1103" s="20"/>
      <c r="L1103" s="20"/>
      <c r="N1103" s="20"/>
      <c r="O1103" s="20"/>
      <c r="Q1103" s="20"/>
      <c r="R1103" s="20"/>
    </row>
    <row r="1104" spans="5:20" x14ac:dyDescent="0.3">
      <c r="E1104" s="20"/>
      <c r="F1104" s="20"/>
      <c r="H1104" s="20"/>
      <c r="L1104" s="20"/>
      <c r="N1104" s="20"/>
      <c r="O1104" s="20"/>
      <c r="Q1104" s="20"/>
      <c r="R1104" s="20"/>
    </row>
    <row r="1105" spans="5:18" x14ac:dyDescent="0.3">
      <c r="E1105" s="20"/>
      <c r="F1105" s="20"/>
      <c r="H1105" s="20"/>
      <c r="L1105" s="20"/>
      <c r="N1105" s="20"/>
      <c r="O1105" s="20"/>
      <c r="Q1105" s="20"/>
      <c r="R1105" s="20"/>
    </row>
    <row r="1106" spans="5:18" x14ac:dyDescent="0.3">
      <c r="E1106" s="20"/>
      <c r="F1106" s="20"/>
      <c r="H1106" s="20"/>
      <c r="L1106" s="20"/>
      <c r="N1106" s="20"/>
      <c r="O1106" s="20"/>
      <c r="Q1106" s="20"/>
      <c r="R1106" s="20"/>
    </row>
    <row r="1107" spans="5:18" x14ac:dyDescent="0.3">
      <c r="E1107" s="20"/>
      <c r="F1107" s="20"/>
      <c r="H1107" s="20"/>
      <c r="L1107" s="20"/>
      <c r="N1107" s="20"/>
      <c r="O1107" s="20"/>
      <c r="Q1107" s="20"/>
      <c r="R1107" s="20"/>
    </row>
    <row r="1108" spans="5:18" x14ac:dyDescent="0.3">
      <c r="E1108" s="20"/>
      <c r="F1108" s="20"/>
      <c r="H1108" s="20"/>
      <c r="L1108" s="20"/>
      <c r="N1108" s="20"/>
      <c r="O1108" s="20"/>
      <c r="Q1108" s="20"/>
      <c r="R1108" s="20"/>
    </row>
    <row r="1109" spans="5:18" x14ac:dyDescent="0.3">
      <c r="E1109" s="20"/>
      <c r="F1109" s="20"/>
      <c r="H1109" s="20"/>
      <c r="L1109" s="20"/>
      <c r="N1109" s="20"/>
      <c r="O1109" s="20"/>
      <c r="Q1109" s="20"/>
      <c r="R1109" s="20"/>
    </row>
    <row r="1110" spans="5:18" x14ac:dyDescent="0.3">
      <c r="E1110" s="20"/>
      <c r="F1110" s="20"/>
      <c r="H1110" s="20"/>
      <c r="L1110" s="20"/>
      <c r="N1110" s="20"/>
      <c r="O1110" s="20"/>
      <c r="Q1110" s="20"/>
      <c r="R1110" s="20"/>
    </row>
    <row r="1111" spans="5:18" x14ac:dyDescent="0.3">
      <c r="E1111" s="20"/>
      <c r="F1111" s="20"/>
      <c r="H1111" s="20"/>
      <c r="L1111" s="20"/>
      <c r="N1111" s="20"/>
      <c r="O1111" s="20"/>
      <c r="Q1111" s="20"/>
      <c r="R1111" s="20"/>
    </row>
    <row r="1112" spans="5:18" x14ac:dyDescent="0.3">
      <c r="E1112" s="20"/>
      <c r="F1112" s="20"/>
      <c r="H1112" s="20"/>
      <c r="L1112" s="20"/>
      <c r="N1112" s="20"/>
      <c r="O1112" s="20"/>
      <c r="Q1112" s="20"/>
      <c r="R1112" s="20"/>
    </row>
    <row r="1113" spans="5:18" x14ac:dyDescent="0.3">
      <c r="E1113" s="20"/>
      <c r="F1113" s="20"/>
      <c r="H1113" s="20"/>
      <c r="L1113" s="20"/>
      <c r="N1113" s="20"/>
      <c r="O1113" s="20"/>
      <c r="Q1113" s="20"/>
      <c r="R1113" s="20"/>
    </row>
    <row r="1114" spans="5:18" x14ac:dyDescent="0.3">
      <c r="E1114" s="20"/>
      <c r="F1114" s="20"/>
      <c r="H1114" s="20"/>
      <c r="L1114" s="20"/>
      <c r="N1114" s="20"/>
      <c r="O1114" s="20"/>
      <c r="Q1114" s="20"/>
      <c r="R1114" s="20"/>
    </row>
    <row r="1115" spans="5:18" x14ac:dyDescent="0.3">
      <c r="E1115" s="20"/>
      <c r="F1115" s="20"/>
      <c r="H1115" s="20"/>
      <c r="L1115" s="20"/>
      <c r="N1115" s="20"/>
      <c r="O1115" s="20"/>
      <c r="Q1115" s="20"/>
      <c r="R1115" s="20"/>
    </row>
    <row r="1116" spans="5:18" x14ac:dyDescent="0.3">
      <c r="E1116" s="20"/>
      <c r="F1116" s="20"/>
      <c r="H1116" s="20"/>
      <c r="L1116" s="20"/>
      <c r="N1116" s="20"/>
      <c r="O1116" s="20"/>
      <c r="Q1116" s="20"/>
      <c r="R1116" s="20"/>
    </row>
    <row r="1117" spans="5:18" x14ac:dyDescent="0.3">
      <c r="E1117" s="20"/>
      <c r="F1117" s="20"/>
      <c r="H1117" s="20"/>
      <c r="L1117" s="20"/>
      <c r="N1117" s="20"/>
      <c r="O1117" s="20"/>
      <c r="Q1117" s="20"/>
      <c r="R1117" s="20"/>
    </row>
    <row r="1118" spans="5:18" x14ac:dyDescent="0.3">
      <c r="E1118" s="20"/>
      <c r="F1118" s="20"/>
      <c r="H1118" s="20"/>
      <c r="L1118" s="20"/>
      <c r="N1118" s="20"/>
      <c r="O1118" s="20"/>
      <c r="Q1118" s="20"/>
      <c r="R1118" s="20"/>
    </row>
    <row r="1119" spans="5:18" x14ac:dyDescent="0.3">
      <c r="E1119" s="20"/>
      <c r="F1119" s="20"/>
      <c r="H1119" s="20"/>
      <c r="L1119" s="20"/>
      <c r="N1119" s="20"/>
      <c r="O1119" s="20"/>
      <c r="Q1119" s="20"/>
      <c r="R1119" s="20"/>
    </row>
    <row r="1120" spans="5:18" x14ac:dyDescent="0.3">
      <c r="E1120" s="20"/>
      <c r="F1120" s="20"/>
      <c r="H1120" s="20"/>
      <c r="L1120" s="20"/>
      <c r="N1120" s="20"/>
      <c r="O1120" s="20"/>
      <c r="Q1120" s="20"/>
      <c r="R1120" s="20"/>
    </row>
    <row r="1121" spans="5:18" x14ac:dyDescent="0.3">
      <c r="E1121" s="20"/>
      <c r="F1121" s="20"/>
      <c r="H1121" s="20"/>
      <c r="L1121" s="20"/>
      <c r="N1121" s="20"/>
      <c r="O1121" s="20"/>
      <c r="Q1121" s="20"/>
      <c r="R1121" s="20"/>
    </row>
    <row r="1122" spans="5:18" x14ac:dyDescent="0.3">
      <c r="E1122" s="20"/>
      <c r="F1122" s="20"/>
      <c r="H1122" s="20"/>
      <c r="L1122" s="20"/>
      <c r="N1122" s="20"/>
      <c r="O1122" s="20"/>
      <c r="Q1122" s="20"/>
      <c r="R1122" s="20"/>
    </row>
    <row r="1123" spans="5:18" x14ac:dyDescent="0.3">
      <c r="E1123" s="20"/>
      <c r="F1123" s="20"/>
      <c r="H1123" s="20"/>
      <c r="L1123" s="20"/>
      <c r="N1123" s="20"/>
      <c r="O1123" s="20"/>
      <c r="Q1123" s="20"/>
      <c r="R1123" s="20"/>
    </row>
    <row r="1124" spans="5:18" x14ac:dyDescent="0.3">
      <c r="E1124" s="20"/>
      <c r="F1124" s="20"/>
      <c r="H1124" s="20"/>
      <c r="L1124" s="20"/>
      <c r="N1124" s="20"/>
      <c r="O1124" s="20"/>
      <c r="Q1124" s="20"/>
      <c r="R1124" s="20"/>
    </row>
    <row r="1125" spans="5:18" x14ac:dyDescent="0.3">
      <c r="E1125" s="20"/>
      <c r="F1125" s="20"/>
      <c r="H1125" s="20"/>
      <c r="L1125" s="20"/>
      <c r="N1125" s="20"/>
      <c r="O1125" s="20"/>
      <c r="Q1125" s="20"/>
      <c r="R1125" s="20"/>
    </row>
    <row r="1126" spans="5:18" x14ac:dyDescent="0.3">
      <c r="E1126" s="20"/>
      <c r="F1126" s="20"/>
      <c r="H1126" s="20"/>
      <c r="L1126" s="20"/>
      <c r="N1126" s="20"/>
      <c r="O1126" s="20"/>
      <c r="Q1126" s="20"/>
      <c r="R1126" s="20"/>
    </row>
    <row r="1127" spans="5:18" x14ac:dyDescent="0.3">
      <c r="E1127" s="20"/>
      <c r="F1127" s="20"/>
      <c r="H1127" s="20"/>
      <c r="L1127" s="20"/>
      <c r="N1127" s="20"/>
      <c r="O1127" s="20"/>
      <c r="Q1127" s="20"/>
      <c r="R1127" s="20"/>
    </row>
    <row r="1128" spans="5:18" x14ac:dyDescent="0.3">
      <c r="E1128" s="20"/>
      <c r="F1128" s="20"/>
      <c r="H1128" s="20"/>
      <c r="L1128" s="20"/>
      <c r="N1128" s="20"/>
      <c r="O1128" s="20"/>
      <c r="Q1128" s="20"/>
      <c r="R1128" s="20"/>
    </row>
    <row r="1129" spans="5:18" x14ac:dyDescent="0.3">
      <c r="E1129" s="20"/>
      <c r="F1129" s="20"/>
      <c r="H1129" s="20"/>
      <c r="L1129" s="20"/>
      <c r="N1129" s="20"/>
      <c r="O1129" s="20"/>
      <c r="Q1129" s="20"/>
      <c r="R1129" s="20"/>
    </row>
    <row r="1130" spans="5:18" x14ac:dyDescent="0.3">
      <c r="E1130" s="20"/>
      <c r="F1130" s="20"/>
      <c r="H1130" s="20"/>
      <c r="L1130" s="20"/>
      <c r="N1130" s="20"/>
      <c r="O1130" s="20"/>
      <c r="Q1130" s="20"/>
      <c r="R1130" s="20"/>
    </row>
    <row r="1131" spans="5:18" x14ac:dyDescent="0.3">
      <c r="E1131" s="20"/>
      <c r="F1131" s="20"/>
      <c r="H1131" s="20"/>
      <c r="L1131" s="20"/>
      <c r="N1131" s="20"/>
      <c r="O1131" s="20"/>
      <c r="Q1131" s="20"/>
      <c r="R1131" s="20"/>
    </row>
    <row r="1132" spans="5:18" x14ac:dyDescent="0.3">
      <c r="E1132" s="20"/>
      <c r="F1132" s="20"/>
      <c r="H1132" s="20"/>
      <c r="L1132" s="20"/>
      <c r="N1132" s="20"/>
      <c r="O1132" s="20"/>
      <c r="Q1132" s="20"/>
      <c r="R1132" s="20"/>
    </row>
    <row r="1133" spans="5:18" x14ac:dyDescent="0.3">
      <c r="E1133" s="20"/>
      <c r="F1133" s="20"/>
      <c r="H1133" s="20"/>
      <c r="L1133" s="20"/>
      <c r="N1133" s="20"/>
      <c r="O1133" s="20"/>
      <c r="Q1133" s="20"/>
      <c r="R1133" s="20"/>
    </row>
    <row r="1134" spans="5:18" x14ac:dyDescent="0.3">
      <c r="E1134" s="20"/>
      <c r="F1134" s="20"/>
      <c r="H1134" s="20"/>
      <c r="L1134" s="20"/>
      <c r="N1134" s="20"/>
      <c r="O1134" s="20"/>
      <c r="Q1134" s="20"/>
      <c r="R1134" s="20"/>
    </row>
    <row r="1135" spans="5:18" x14ac:dyDescent="0.3">
      <c r="E1135" s="20"/>
      <c r="F1135" s="20"/>
      <c r="H1135" s="20"/>
      <c r="L1135" s="20"/>
      <c r="N1135" s="20"/>
      <c r="O1135" s="20"/>
      <c r="Q1135" s="20"/>
      <c r="R1135" s="20"/>
    </row>
    <row r="1136" spans="5:18" x14ac:dyDescent="0.3">
      <c r="E1136" s="20"/>
      <c r="F1136" s="20"/>
      <c r="H1136" s="20"/>
      <c r="L1136" s="20"/>
      <c r="N1136" s="20"/>
      <c r="O1136" s="20"/>
      <c r="Q1136" s="20"/>
      <c r="R1136" s="20"/>
    </row>
    <row r="1137" spans="5:18" x14ac:dyDescent="0.3">
      <c r="E1137" s="20"/>
      <c r="F1137" s="20"/>
      <c r="H1137" s="20"/>
      <c r="L1137" s="20"/>
      <c r="N1137" s="20"/>
      <c r="O1137" s="20"/>
      <c r="Q1137" s="20"/>
      <c r="R1137" s="20"/>
    </row>
    <row r="1138" spans="5:18" x14ac:dyDescent="0.3">
      <c r="E1138" s="20"/>
      <c r="F1138" s="20"/>
      <c r="H1138" s="20"/>
      <c r="L1138" s="20"/>
      <c r="N1138" s="20"/>
      <c r="O1138" s="20"/>
      <c r="Q1138" s="20"/>
      <c r="R1138" s="20"/>
    </row>
    <row r="1139" spans="5:18" x14ac:dyDescent="0.3">
      <c r="E1139" s="20"/>
      <c r="F1139" s="20"/>
      <c r="H1139" s="20"/>
      <c r="L1139" s="20"/>
      <c r="N1139" s="20"/>
      <c r="O1139" s="20"/>
      <c r="Q1139" s="20"/>
      <c r="R1139" s="20"/>
    </row>
    <row r="1140" spans="5:18" x14ac:dyDescent="0.3">
      <c r="E1140" s="20"/>
      <c r="F1140" s="20"/>
      <c r="H1140" s="20"/>
      <c r="L1140" s="20"/>
      <c r="N1140" s="20"/>
      <c r="O1140" s="20"/>
      <c r="Q1140" s="20"/>
      <c r="R1140" s="20"/>
    </row>
    <row r="1141" spans="5:18" x14ac:dyDescent="0.3">
      <c r="E1141" s="20"/>
      <c r="F1141" s="20"/>
      <c r="H1141" s="20"/>
      <c r="L1141" s="20"/>
      <c r="N1141" s="20"/>
      <c r="O1141" s="20"/>
      <c r="Q1141" s="20"/>
      <c r="R1141" s="20"/>
    </row>
    <row r="1142" spans="5:18" x14ac:dyDescent="0.3">
      <c r="E1142" s="20"/>
      <c r="F1142" s="20"/>
      <c r="H1142" s="20"/>
      <c r="L1142" s="20"/>
      <c r="N1142" s="20"/>
      <c r="O1142" s="20"/>
      <c r="Q1142" s="20"/>
      <c r="R1142" s="20"/>
    </row>
    <row r="1143" spans="5:18" x14ac:dyDescent="0.3">
      <c r="E1143" s="20"/>
      <c r="F1143" s="20"/>
      <c r="H1143" s="20"/>
      <c r="L1143" s="20"/>
      <c r="N1143" s="20"/>
      <c r="O1143" s="20"/>
      <c r="Q1143" s="20"/>
      <c r="R1143" s="20"/>
    </row>
    <row r="1144" spans="5:18" x14ac:dyDescent="0.3">
      <c r="E1144" s="20"/>
      <c r="F1144" s="20"/>
      <c r="H1144" s="20"/>
      <c r="L1144" s="20"/>
      <c r="N1144" s="20"/>
      <c r="O1144" s="20"/>
      <c r="Q1144" s="20"/>
      <c r="R1144" s="20"/>
    </row>
    <row r="1145" spans="5:18" x14ac:dyDescent="0.3">
      <c r="E1145" s="20"/>
      <c r="F1145" s="20"/>
      <c r="H1145" s="20"/>
      <c r="L1145" s="20"/>
      <c r="N1145" s="20"/>
      <c r="O1145" s="20"/>
      <c r="Q1145" s="20"/>
      <c r="R1145" s="20"/>
    </row>
    <row r="1146" spans="5:18" x14ac:dyDescent="0.3">
      <c r="E1146" s="20"/>
      <c r="F1146" s="20"/>
      <c r="H1146" s="20"/>
      <c r="L1146" s="20"/>
      <c r="N1146" s="20"/>
      <c r="O1146" s="20"/>
      <c r="Q1146" s="20"/>
      <c r="R1146" s="20"/>
    </row>
    <row r="1147" spans="5:18" x14ac:dyDescent="0.3">
      <c r="E1147" s="20"/>
      <c r="F1147" s="20"/>
      <c r="H1147" s="20"/>
      <c r="L1147" s="20"/>
      <c r="N1147" s="20"/>
      <c r="O1147" s="20"/>
      <c r="Q1147" s="20"/>
      <c r="R1147" s="20"/>
    </row>
    <row r="1148" spans="5:18" x14ac:dyDescent="0.3">
      <c r="E1148" s="20"/>
      <c r="F1148" s="20"/>
      <c r="H1148" s="20"/>
      <c r="L1148" s="20"/>
      <c r="N1148" s="20"/>
      <c r="O1148" s="20"/>
      <c r="Q1148" s="20"/>
      <c r="R1148" s="20"/>
    </row>
    <row r="1149" spans="5:18" x14ac:dyDescent="0.3">
      <c r="E1149" s="20"/>
      <c r="F1149" s="20"/>
      <c r="H1149" s="20"/>
      <c r="L1149" s="20"/>
      <c r="N1149" s="20"/>
      <c r="O1149" s="20"/>
      <c r="Q1149" s="20"/>
      <c r="R1149" s="20"/>
    </row>
    <row r="1150" spans="5:18" x14ac:dyDescent="0.3">
      <c r="E1150" s="20"/>
      <c r="F1150" s="20"/>
      <c r="H1150" s="20"/>
      <c r="L1150" s="20"/>
      <c r="N1150" s="20"/>
      <c r="O1150" s="20"/>
      <c r="Q1150" s="20"/>
      <c r="R1150" s="20"/>
    </row>
    <row r="1151" spans="5:18" x14ac:dyDescent="0.3">
      <c r="E1151" s="20"/>
      <c r="F1151" s="20"/>
      <c r="H1151" s="20"/>
      <c r="L1151" s="20"/>
      <c r="N1151" s="20"/>
      <c r="O1151" s="20"/>
      <c r="Q1151" s="20"/>
      <c r="R1151" s="20"/>
    </row>
    <row r="1152" spans="5:18" x14ac:dyDescent="0.3">
      <c r="E1152" s="20"/>
      <c r="F1152" s="20"/>
      <c r="H1152" s="20"/>
      <c r="L1152" s="20"/>
      <c r="N1152" s="20"/>
      <c r="O1152" s="20"/>
      <c r="Q1152" s="20"/>
      <c r="R1152" s="20"/>
    </row>
    <row r="1153" spans="5:18" x14ac:dyDescent="0.3">
      <c r="E1153" s="20"/>
      <c r="F1153" s="20"/>
      <c r="H1153" s="20"/>
      <c r="L1153" s="20"/>
      <c r="N1153" s="20"/>
      <c r="O1153" s="20"/>
      <c r="Q1153" s="20"/>
      <c r="R1153" s="20"/>
    </row>
    <row r="1154" spans="5:18" x14ac:dyDescent="0.3">
      <c r="E1154" s="20"/>
      <c r="F1154" s="20"/>
      <c r="H1154" s="20"/>
      <c r="L1154" s="20"/>
      <c r="N1154" s="20"/>
      <c r="O1154" s="20"/>
      <c r="Q1154" s="20"/>
      <c r="R1154" s="20"/>
    </row>
    <row r="1155" spans="5:18" x14ac:dyDescent="0.3">
      <c r="E1155" s="20"/>
      <c r="F1155" s="20"/>
      <c r="H1155" s="20"/>
      <c r="L1155" s="20"/>
      <c r="N1155" s="20"/>
      <c r="O1155" s="20"/>
      <c r="Q1155" s="20"/>
      <c r="R1155" s="20"/>
    </row>
    <row r="1156" spans="5:18" x14ac:dyDescent="0.3">
      <c r="E1156" s="20"/>
      <c r="F1156" s="20"/>
      <c r="H1156" s="20"/>
      <c r="L1156" s="20"/>
      <c r="N1156" s="20"/>
      <c r="O1156" s="20"/>
      <c r="Q1156" s="20"/>
      <c r="R1156" s="20"/>
    </row>
    <row r="1157" spans="5:18" x14ac:dyDescent="0.3">
      <c r="E1157" s="20"/>
      <c r="F1157" s="20"/>
      <c r="H1157" s="20"/>
      <c r="L1157" s="20"/>
      <c r="N1157" s="20"/>
      <c r="O1157" s="20"/>
      <c r="Q1157" s="20"/>
      <c r="R1157" s="20"/>
    </row>
    <row r="1158" spans="5:18" x14ac:dyDescent="0.3">
      <c r="E1158" s="20"/>
      <c r="F1158" s="20"/>
      <c r="H1158" s="20"/>
      <c r="L1158" s="20"/>
      <c r="N1158" s="20"/>
      <c r="O1158" s="20"/>
      <c r="Q1158" s="20"/>
      <c r="R1158" s="20"/>
    </row>
    <row r="1159" spans="5:18" x14ac:dyDescent="0.3">
      <c r="E1159" s="20"/>
      <c r="F1159" s="20"/>
      <c r="H1159" s="20"/>
      <c r="L1159" s="20"/>
      <c r="N1159" s="20"/>
      <c r="O1159" s="20"/>
      <c r="Q1159" s="20"/>
      <c r="R1159" s="20"/>
    </row>
    <row r="1160" spans="5:18" x14ac:dyDescent="0.3">
      <c r="E1160" s="20"/>
      <c r="F1160" s="20"/>
      <c r="H1160" s="20"/>
      <c r="L1160" s="20"/>
      <c r="N1160" s="20"/>
      <c r="O1160" s="20"/>
      <c r="Q1160" s="20"/>
      <c r="R1160" s="20"/>
    </row>
    <row r="1161" spans="5:18" x14ac:dyDescent="0.3">
      <c r="E1161" s="20"/>
      <c r="F1161" s="20"/>
      <c r="H1161" s="20"/>
      <c r="L1161" s="20"/>
      <c r="N1161" s="20"/>
      <c r="O1161" s="20"/>
      <c r="Q1161" s="20"/>
      <c r="R1161" s="20"/>
    </row>
    <row r="1162" spans="5:18" x14ac:dyDescent="0.3">
      <c r="E1162" s="20"/>
      <c r="F1162" s="20"/>
      <c r="H1162" s="20"/>
      <c r="L1162" s="20"/>
      <c r="N1162" s="20"/>
      <c r="O1162" s="20"/>
      <c r="Q1162" s="20"/>
      <c r="R1162" s="20"/>
    </row>
    <row r="1163" spans="5:18" x14ac:dyDescent="0.3">
      <c r="E1163" s="20"/>
      <c r="F1163" s="20"/>
      <c r="H1163" s="20"/>
      <c r="L1163" s="20"/>
      <c r="N1163" s="20"/>
      <c r="O1163" s="20"/>
      <c r="Q1163" s="20"/>
      <c r="R1163" s="20"/>
    </row>
    <row r="1164" spans="5:18" x14ac:dyDescent="0.3">
      <c r="E1164" s="20"/>
      <c r="F1164" s="20"/>
      <c r="H1164" s="20"/>
      <c r="L1164" s="20"/>
      <c r="N1164" s="20"/>
      <c r="O1164" s="20"/>
      <c r="Q1164" s="20"/>
      <c r="R1164" s="20"/>
    </row>
    <row r="1165" spans="5:18" x14ac:dyDescent="0.3">
      <c r="E1165" s="20"/>
      <c r="F1165" s="20"/>
      <c r="H1165" s="20"/>
      <c r="L1165" s="20"/>
      <c r="N1165" s="20"/>
      <c r="O1165" s="20"/>
      <c r="Q1165" s="20"/>
      <c r="R1165" s="20"/>
    </row>
    <row r="1166" spans="5:18" x14ac:dyDescent="0.3">
      <c r="E1166" s="20"/>
      <c r="F1166" s="20"/>
      <c r="H1166" s="20"/>
      <c r="L1166" s="20"/>
      <c r="N1166" s="20"/>
      <c r="O1166" s="20"/>
      <c r="Q1166" s="20"/>
      <c r="R1166" s="20"/>
    </row>
    <row r="1167" spans="5:18" x14ac:dyDescent="0.3">
      <c r="E1167" s="20"/>
      <c r="F1167" s="20"/>
      <c r="H1167" s="20"/>
      <c r="L1167" s="20"/>
      <c r="N1167" s="20"/>
      <c r="O1167" s="20"/>
      <c r="Q1167" s="20"/>
      <c r="R1167" s="20"/>
    </row>
    <row r="1168" spans="5:18" x14ac:dyDescent="0.3">
      <c r="E1168" s="20"/>
      <c r="F1168" s="20"/>
      <c r="H1168" s="20"/>
      <c r="L1168" s="20"/>
      <c r="N1168" s="20"/>
      <c r="O1168" s="20"/>
      <c r="Q1168" s="20"/>
      <c r="R1168" s="20"/>
    </row>
    <row r="1169" spans="5:18" x14ac:dyDescent="0.3">
      <c r="E1169" s="20"/>
      <c r="F1169" s="20"/>
      <c r="H1169" s="20"/>
      <c r="L1169" s="20"/>
      <c r="N1169" s="20"/>
      <c r="O1169" s="20"/>
      <c r="Q1169" s="20"/>
      <c r="R1169" s="20"/>
    </row>
    <row r="1170" spans="5:18" x14ac:dyDescent="0.3">
      <c r="E1170" s="20"/>
      <c r="F1170" s="20"/>
      <c r="H1170" s="20"/>
      <c r="L1170" s="20"/>
      <c r="N1170" s="20"/>
      <c r="O1170" s="20"/>
      <c r="Q1170" s="20"/>
      <c r="R1170" s="20"/>
    </row>
    <row r="1171" spans="5:18" x14ac:dyDescent="0.3">
      <c r="E1171" s="20"/>
      <c r="F1171" s="20"/>
      <c r="H1171" s="20"/>
      <c r="L1171" s="20"/>
      <c r="N1171" s="20"/>
      <c r="O1171" s="20"/>
      <c r="Q1171" s="20"/>
      <c r="R1171" s="20"/>
    </row>
    <row r="1172" spans="5:18" x14ac:dyDescent="0.3">
      <c r="E1172" s="20"/>
      <c r="F1172" s="20"/>
      <c r="H1172" s="20"/>
      <c r="L1172" s="20"/>
      <c r="N1172" s="20"/>
      <c r="O1172" s="20"/>
      <c r="Q1172" s="20"/>
      <c r="R1172" s="20"/>
    </row>
    <row r="1173" spans="5:18" x14ac:dyDescent="0.3">
      <c r="E1173" s="20"/>
      <c r="F1173" s="20"/>
      <c r="H1173" s="20"/>
      <c r="L1173" s="20"/>
      <c r="N1173" s="20"/>
      <c r="O1173" s="20"/>
      <c r="Q1173" s="20"/>
      <c r="R1173" s="20"/>
    </row>
    <row r="1174" spans="5:18" x14ac:dyDescent="0.3">
      <c r="E1174" s="20"/>
      <c r="F1174" s="20"/>
      <c r="H1174" s="20"/>
      <c r="L1174" s="20"/>
      <c r="N1174" s="20"/>
      <c r="O1174" s="20"/>
      <c r="Q1174" s="20"/>
      <c r="R1174" s="20"/>
    </row>
    <row r="1175" spans="5:18" x14ac:dyDescent="0.3">
      <c r="E1175" s="20"/>
      <c r="F1175" s="20"/>
      <c r="H1175" s="20"/>
      <c r="L1175" s="20"/>
      <c r="N1175" s="20"/>
      <c r="O1175" s="20"/>
      <c r="Q1175" s="20"/>
      <c r="R1175" s="20"/>
    </row>
    <row r="1176" spans="5:18" x14ac:dyDescent="0.3">
      <c r="E1176" s="20"/>
      <c r="F1176" s="20"/>
      <c r="H1176" s="20"/>
      <c r="L1176" s="20"/>
      <c r="N1176" s="20"/>
      <c r="O1176" s="20"/>
      <c r="Q1176" s="20"/>
      <c r="R1176" s="20"/>
    </row>
    <row r="1177" spans="5:18" x14ac:dyDescent="0.3">
      <c r="E1177" s="20"/>
      <c r="F1177" s="20"/>
      <c r="H1177" s="20"/>
      <c r="L1177" s="20"/>
      <c r="N1177" s="20"/>
      <c r="O1177" s="20"/>
      <c r="Q1177" s="20"/>
      <c r="R1177" s="20"/>
    </row>
    <row r="1178" spans="5:18" x14ac:dyDescent="0.3">
      <c r="E1178" s="20"/>
      <c r="F1178" s="20"/>
      <c r="H1178" s="20"/>
      <c r="L1178" s="20"/>
      <c r="N1178" s="20"/>
      <c r="O1178" s="20"/>
      <c r="Q1178" s="20"/>
      <c r="R1178" s="20"/>
    </row>
    <row r="1179" spans="5:18" x14ac:dyDescent="0.3">
      <c r="E1179" s="20"/>
      <c r="F1179" s="20"/>
      <c r="H1179" s="20"/>
      <c r="L1179" s="20"/>
      <c r="N1179" s="20"/>
      <c r="O1179" s="20"/>
      <c r="Q1179" s="20"/>
      <c r="R1179" s="20"/>
    </row>
    <row r="1180" spans="5:18" x14ac:dyDescent="0.3">
      <c r="E1180" s="20"/>
      <c r="F1180" s="20"/>
      <c r="H1180" s="20"/>
      <c r="L1180" s="20"/>
      <c r="N1180" s="20"/>
      <c r="O1180" s="20"/>
      <c r="Q1180" s="20"/>
      <c r="R1180" s="20"/>
    </row>
    <row r="1181" spans="5:18" x14ac:dyDescent="0.3">
      <c r="E1181" s="20"/>
      <c r="F1181" s="20"/>
      <c r="H1181" s="20"/>
      <c r="L1181" s="20"/>
      <c r="N1181" s="20"/>
      <c r="O1181" s="20"/>
      <c r="Q1181" s="20"/>
      <c r="R1181" s="20"/>
    </row>
    <row r="1182" spans="5:18" x14ac:dyDescent="0.3">
      <c r="E1182" s="20"/>
      <c r="F1182" s="20"/>
      <c r="H1182" s="20"/>
      <c r="L1182" s="20"/>
      <c r="N1182" s="20"/>
      <c r="O1182" s="20"/>
      <c r="Q1182" s="20"/>
      <c r="R1182" s="20"/>
    </row>
    <row r="1183" spans="5:18" x14ac:dyDescent="0.3">
      <c r="E1183" s="20"/>
      <c r="F1183" s="20"/>
      <c r="H1183" s="20"/>
      <c r="L1183" s="20"/>
      <c r="N1183" s="20"/>
      <c r="O1183" s="20"/>
      <c r="Q1183" s="20"/>
      <c r="R1183" s="20"/>
    </row>
    <row r="1184" spans="5:18" x14ac:dyDescent="0.3">
      <c r="E1184" s="20"/>
      <c r="F1184" s="20"/>
      <c r="H1184" s="20"/>
      <c r="L1184" s="20"/>
      <c r="N1184" s="20"/>
      <c r="O1184" s="20"/>
      <c r="Q1184" s="20"/>
      <c r="R1184" s="20"/>
    </row>
    <row r="1185" spans="5:18" x14ac:dyDescent="0.3">
      <c r="E1185" s="20"/>
      <c r="F1185" s="20"/>
      <c r="H1185" s="20"/>
      <c r="L1185" s="20"/>
      <c r="N1185" s="20"/>
      <c r="O1185" s="20"/>
      <c r="Q1185" s="20"/>
      <c r="R1185" s="20"/>
    </row>
    <row r="1186" spans="5:18" x14ac:dyDescent="0.3">
      <c r="E1186" s="20"/>
      <c r="F1186" s="20"/>
      <c r="H1186" s="20"/>
      <c r="L1186" s="20"/>
      <c r="N1186" s="20"/>
      <c r="O1186" s="20"/>
      <c r="Q1186" s="20"/>
      <c r="R1186" s="20"/>
    </row>
    <row r="1187" spans="5:18" x14ac:dyDescent="0.3">
      <c r="E1187" s="20"/>
      <c r="F1187" s="20"/>
      <c r="H1187" s="20"/>
      <c r="L1187" s="20"/>
      <c r="N1187" s="20"/>
      <c r="O1187" s="20"/>
      <c r="Q1187" s="20"/>
      <c r="R1187" s="20"/>
    </row>
    <row r="1188" spans="5:18" x14ac:dyDescent="0.3">
      <c r="E1188" s="20"/>
      <c r="F1188" s="20"/>
      <c r="H1188" s="20"/>
      <c r="L1188" s="20"/>
      <c r="N1188" s="20"/>
      <c r="O1188" s="20"/>
      <c r="Q1188" s="20"/>
      <c r="R1188" s="20"/>
    </row>
    <row r="1189" spans="5:18" x14ac:dyDescent="0.3">
      <c r="E1189" s="20"/>
      <c r="F1189" s="20"/>
      <c r="H1189" s="20"/>
      <c r="L1189" s="20"/>
      <c r="N1189" s="20"/>
      <c r="O1189" s="20"/>
      <c r="Q1189" s="20"/>
      <c r="R1189" s="20"/>
    </row>
    <row r="1190" spans="5:18" x14ac:dyDescent="0.3">
      <c r="E1190" s="20"/>
      <c r="F1190" s="20"/>
      <c r="H1190" s="20"/>
      <c r="L1190" s="20"/>
      <c r="N1190" s="20"/>
      <c r="O1190" s="20"/>
      <c r="Q1190" s="20"/>
      <c r="R1190" s="20"/>
    </row>
    <row r="1191" spans="5:18" x14ac:dyDescent="0.3">
      <c r="E1191" s="20"/>
      <c r="F1191" s="20"/>
      <c r="H1191" s="20"/>
      <c r="L1191" s="20"/>
      <c r="N1191" s="20"/>
      <c r="O1191" s="20"/>
      <c r="Q1191" s="20"/>
      <c r="R1191" s="20"/>
    </row>
    <row r="1192" spans="5:18" x14ac:dyDescent="0.3">
      <c r="E1192" s="20"/>
      <c r="F1192" s="20"/>
      <c r="H1192" s="20"/>
      <c r="L1192" s="20"/>
      <c r="N1192" s="20"/>
      <c r="O1192" s="20"/>
      <c r="Q1192" s="20"/>
      <c r="R1192" s="20"/>
    </row>
    <row r="1193" spans="5:18" x14ac:dyDescent="0.3">
      <c r="E1193" s="20"/>
      <c r="F1193" s="20"/>
      <c r="H1193" s="20"/>
      <c r="L1193" s="20"/>
      <c r="N1193" s="20"/>
      <c r="O1193" s="20"/>
      <c r="Q1193" s="20"/>
      <c r="R1193" s="20"/>
    </row>
    <row r="1194" spans="5:18" x14ac:dyDescent="0.3">
      <c r="E1194" s="20"/>
      <c r="F1194" s="20"/>
      <c r="H1194" s="20"/>
      <c r="L1194" s="20"/>
      <c r="N1194" s="20"/>
      <c r="O1194" s="20"/>
      <c r="Q1194" s="20"/>
      <c r="R1194" s="20"/>
    </row>
    <row r="1195" spans="5:18" x14ac:dyDescent="0.3">
      <c r="E1195" s="20"/>
      <c r="F1195" s="20"/>
      <c r="H1195" s="20"/>
      <c r="L1195" s="20"/>
      <c r="N1195" s="20"/>
      <c r="O1195" s="20"/>
      <c r="Q1195" s="20"/>
      <c r="R1195" s="20"/>
    </row>
    <row r="1196" spans="5:18" x14ac:dyDescent="0.3">
      <c r="E1196" s="20"/>
      <c r="F1196" s="20"/>
      <c r="H1196" s="20"/>
      <c r="L1196" s="20"/>
      <c r="N1196" s="20"/>
      <c r="O1196" s="20"/>
      <c r="Q1196" s="20"/>
      <c r="R1196" s="20"/>
    </row>
    <row r="1197" spans="5:18" x14ac:dyDescent="0.3">
      <c r="E1197" s="20"/>
      <c r="F1197" s="20"/>
      <c r="H1197" s="20"/>
      <c r="L1197" s="20"/>
      <c r="N1197" s="20"/>
      <c r="O1197" s="20"/>
      <c r="Q1197" s="20"/>
      <c r="R1197" s="20"/>
    </row>
    <row r="1198" spans="5:18" x14ac:dyDescent="0.3">
      <c r="E1198" s="20"/>
      <c r="F1198" s="20"/>
      <c r="H1198" s="20"/>
      <c r="L1198" s="20"/>
      <c r="N1198" s="20"/>
      <c r="O1198" s="20"/>
      <c r="Q1198" s="20"/>
      <c r="R1198" s="20"/>
    </row>
    <row r="1199" spans="5:18" x14ac:dyDescent="0.3">
      <c r="E1199" s="20"/>
      <c r="F1199" s="20"/>
      <c r="H1199" s="20"/>
      <c r="L1199" s="20"/>
      <c r="N1199" s="20"/>
      <c r="O1199" s="20"/>
      <c r="Q1199" s="20"/>
      <c r="R1199" s="20"/>
    </row>
    <row r="1200" spans="5:18" x14ac:dyDescent="0.3">
      <c r="E1200" s="20"/>
      <c r="F1200" s="20"/>
      <c r="H1200" s="20"/>
      <c r="L1200" s="20"/>
      <c r="N1200" s="20"/>
      <c r="O1200" s="20"/>
      <c r="Q1200" s="20"/>
      <c r="R1200" s="20"/>
    </row>
    <row r="1201" spans="5:18" x14ac:dyDescent="0.3">
      <c r="E1201" s="20"/>
      <c r="F1201" s="20"/>
      <c r="H1201" s="20"/>
      <c r="L1201" s="20"/>
      <c r="N1201" s="20"/>
      <c r="O1201" s="20"/>
      <c r="Q1201" s="20"/>
      <c r="R1201" s="20"/>
    </row>
    <row r="1202" spans="5:18" x14ac:dyDescent="0.3">
      <c r="E1202" s="20"/>
      <c r="F1202" s="20"/>
      <c r="H1202" s="20"/>
      <c r="L1202" s="20"/>
      <c r="N1202" s="20"/>
      <c r="O1202" s="20"/>
      <c r="Q1202" s="20"/>
      <c r="R1202" s="20"/>
    </row>
    <row r="1203" spans="5:18" x14ac:dyDescent="0.3">
      <c r="E1203" s="20"/>
      <c r="F1203" s="20"/>
      <c r="H1203" s="20"/>
      <c r="L1203" s="20"/>
      <c r="N1203" s="20"/>
      <c r="O1203" s="20"/>
      <c r="Q1203" s="20"/>
      <c r="R1203" s="20"/>
    </row>
    <row r="1204" spans="5:18" x14ac:dyDescent="0.3">
      <c r="E1204" s="20"/>
      <c r="F1204" s="20"/>
      <c r="H1204" s="20"/>
      <c r="L1204" s="20"/>
      <c r="N1204" s="20"/>
      <c r="O1204" s="20"/>
      <c r="Q1204" s="20"/>
      <c r="R1204" s="20"/>
    </row>
    <row r="1205" spans="5:18" x14ac:dyDescent="0.3">
      <c r="E1205" s="20"/>
      <c r="F1205" s="20"/>
      <c r="H1205" s="20"/>
      <c r="L1205" s="20"/>
      <c r="N1205" s="20"/>
      <c r="O1205" s="20"/>
      <c r="Q1205" s="20"/>
      <c r="R1205" s="20"/>
    </row>
    <row r="1206" spans="5:18" x14ac:dyDescent="0.3">
      <c r="E1206" s="20"/>
      <c r="F1206" s="20"/>
      <c r="H1206" s="20"/>
      <c r="L1206" s="20"/>
      <c r="N1206" s="20"/>
      <c r="O1206" s="20"/>
      <c r="Q1206" s="20"/>
      <c r="R1206" s="20"/>
    </row>
    <row r="1207" spans="5:18" x14ac:dyDescent="0.3">
      <c r="E1207" s="20"/>
      <c r="F1207" s="20"/>
      <c r="H1207" s="20"/>
      <c r="L1207" s="20"/>
      <c r="N1207" s="20"/>
      <c r="O1207" s="20"/>
      <c r="Q1207" s="20"/>
      <c r="R1207" s="20"/>
    </row>
    <row r="1208" spans="5:18" x14ac:dyDescent="0.3">
      <c r="E1208" s="20"/>
      <c r="F1208" s="20"/>
      <c r="H1208" s="20"/>
      <c r="L1208" s="20"/>
      <c r="N1208" s="20"/>
      <c r="O1208" s="20"/>
      <c r="Q1208" s="20"/>
      <c r="R1208" s="20"/>
    </row>
    <row r="1209" spans="5:18" x14ac:dyDescent="0.3">
      <c r="E1209" s="20"/>
      <c r="F1209" s="20"/>
      <c r="H1209" s="20"/>
      <c r="L1209" s="20"/>
      <c r="N1209" s="20"/>
      <c r="O1209" s="20"/>
      <c r="Q1209" s="20"/>
      <c r="R1209" s="20"/>
    </row>
    <row r="1210" spans="5:18" x14ac:dyDescent="0.3">
      <c r="E1210" s="20"/>
      <c r="F1210" s="20"/>
      <c r="H1210" s="20"/>
      <c r="L1210" s="20"/>
      <c r="N1210" s="20"/>
      <c r="O1210" s="20"/>
      <c r="Q1210" s="20"/>
      <c r="R1210" s="20"/>
    </row>
    <row r="1211" spans="5:18" x14ac:dyDescent="0.3">
      <c r="E1211" s="20"/>
      <c r="F1211" s="20"/>
      <c r="H1211" s="20"/>
      <c r="L1211" s="20"/>
      <c r="N1211" s="20"/>
      <c r="O1211" s="20"/>
      <c r="Q1211" s="20"/>
      <c r="R1211" s="20"/>
    </row>
    <row r="1212" spans="5:18" x14ac:dyDescent="0.3">
      <c r="E1212" s="20"/>
      <c r="F1212" s="20"/>
      <c r="H1212" s="20"/>
      <c r="L1212" s="20"/>
      <c r="N1212" s="20"/>
      <c r="O1212" s="20"/>
      <c r="Q1212" s="20"/>
      <c r="R1212" s="20"/>
    </row>
    <row r="1213" spans="5:18" x14ac:dyDescent="0.3">
      <c r="E1213" s="20"/>
      <c r="F1213" s="20"/>
      <c r="H1213" s="20"/>
      <c r="L1213" s="20"/>
      <c r="N1213" s="20"/>
      <c r="O1213" s="20"/>
      <c r="Q1213" s="20"/>
      <c r="R1213" s="20"/>
    </row>
    <row r="1214" spans="5:18" x14ac:dyDescent="0.3">
      <c r="E1214" s="20"/>
      <c r="F1214" s="20"/>
      <c r="H1214" s="20"/>
      <c r="L1214" s="20"/>
      <c r="N1214" s="20"/>
      <c r="O1214" s="20"/>
      <c r="Q1214" s="20"/>
      <c r="R1214" s="20"/>
    </row>
    <row r="1215" spans="5:18" x14ac:dyDescent="0.3">
      <c r="E1215" s="20"/>
      <c r="F1215" s="20"/>
      <c r="H1215" s="20"/>
      <c r="L1215" s="20"/>
      <c r="N1215" s="20"/>
      <c r="O1215" s="20"/>
      <c r="Q1215" s="20"/>
      <c r="R1215" s="20"/>
    </row>
    <row r="1216" spans="5:18" x14ac:dyDescent="0.3">
      <c r="E1216" s="20"/>
      <c r="F1216" s="20"/>
      <c r="H1216" s="20"/>
      <c r="L1216" s="20"/>
      <c r="N1216" s="20"/>
      <c r="O1216" s="20"/>
      <c r="Q1216" s="20"/>
      <c r="R1216" s="20"/>
    </row>
    <row r="1217" spans="5:18" x14ac:dyDescent="0.3">
      <c r="E1217" s="20"/>
      <c r="F1217" s="20"/>
      <c r="H1217" s="20"/>
      <c r="L1217" s="20"/>
      <c r="N1217" s="20"/>
      <c r="O1217" s="20"/>
      <c r="Q1217" s="20"/>
      <c r="R1217" s="20"/>
    </row>
    <row r="1218" spans="5:18" x14ac:dyDescent="0.3">
      <c r="E1218" s="20"/>
      <c r="F1218" s="20"/>
      <c r="H1218" s="20"/>
      <c r="L1218" s="20"/>
      <c r="N1218" s="20"/>
      <c r="O1218" s="20"/>
      <c r="Q1218" s="20"/>
      <c r="R1218" s="20"/>
    </row>
    <row r="1219" spans="5:18" x14ac:dyDescent="0.3">
      <c r="E1219" s="20"/>
      <c r="F1219" s="20"/>
      <c r="H1219" s="20"/>
      <c r="L1219" s="20"/>
      <c r="N1219" s="20"/>
      <c r="O1219" s="20"/>
      <c r="Q1219" s="20"/>
      <c r="R1219" s="20"/>
    </row>
    <row r="1220" spans="5:18" x14ac:dyDescent="0.3">
      <c r="E1220" s="20"/>
      <c r="F1220" s="20"/>
      <c r="H1220" s="20"/>
      <c r="L1220" s="20"/>
      <c r="N1220" s="20"/>
      <c r="O1220" s="20"/>
      <c r="Q1220" s="20"/>
      <c r="R1220" s="20"/>
    </row>
    <row r="1221" spans="5:18" x14ac:dyDescent="0.3">
      <c r="E1221" s="20"/>
      <c r="F1221" s="20"/>
      <c r="H1221" s="20"/>
      <c r="L1221" s="20"/>
      <c r="N1221" s="20"/>
      <c r="O1221" s="20"/>
      <c r="Q1221" s="20"/>
      <c r="R1221" s="20"/>
    </row>
    <row r="1222" spans="5:18" x14ac:dyDescent="0.3">
      <c r="E1222" s="20"/>
      <c r="F1222" s="20"/>
      <c r="H1222" s="20"/>
      <c r="L1222" s="20"/>
      <c r="N1222" s="20"/>
      <c r="O1222" s="20"/>
      <c r="Q1222" s="20"/>
      <c r="R1222" s="20"/>
    </row>
    <row r="1223" spans="5:18" x14ac:dyDescent="0.3">
      <c r="E1223" s="20"/>
      <c r="F1223" s="20"/>
      <c r="H1223" s="20"/>
      <c r="L1223" s="20"/>
      <c r="N1223" s="20"/>
      <c r="O1223" s="20"/>
      <c r="Q1223" s="20"/>
      <c r="R1223" s="20"/>
    </row>
    <row r="1224" spans="5:18" x14ac:dyDescent="0.3">
      <c r="E1224" s="20"/>
      <c r="F1224" s="20"/>
      <c r="H1224" s="20"/>
      <c r="L1224" s="20"/>
      <c r="N1224" s="20"/>
      <c r="O1224" s="20"/>
      <c r="Q1224" s="20"/>
      <c r="R1224" s="20"/>
    </row>
    <row r="1225" spans="5:18" x14ac:dyDescent="0.3">
      <c r="E1225" s="20"/>
      <c r="F1225" s="20"/>
      <c r="H1225" s="20"/>
      <c r="L1225" s="20"/>
      <c r="N1225" s="20"/>
      <c r="O1225" s="20"/>
      <c r="Q1225" s="20"/>
      <c r="R1225" s="20"/>
    </row>
    <row r="1226" spans="5:18" x14ac:dyDescent="0.3">
      <c r="E1226" s="20"/>
      <c r="F1226" s="20"/>
      <c r="H1226" s="20"/>
      <c r="L1226" s="20"/>
      <c r="N1226" s="20"/>
      <c r="O1226" s="20"/>
      <c r="Q1226" s="20"/>
      <c r="R1226" s="20"/>
    </row>
    <row r="1227" spans="5:18" x14ac:dyDescent="0.3">
      <c r="E1227" s="20"/>
      <c r="F1227" s="20"/>
      <c r="H1227" s="20"/>
      <c r="L1227" s="20"/>
      <c r="N1227" s="20"/>
      <c r="O1227" s="20"/>
      <c r="Q1227" s="20"/>
      <c r="R1227" s="20"/>
    </row>
    <row r="1228" spans="5:18" x14ac:dyDescent="0.3">
      <c r="E1228" s="20"/>
      <c r="F1228" s="20"/>
      <c r="H1228" s="20"/>
      <c r="L1228" s="20"/>
      <c r="N1228" s="20"/>
      <c r="O1228" s="20"/>
      <c r="Q1228" s="20"/>
      <c r="R1228" s="20"/>
    </row>
    <row r="1229" spans="5:18" x14ac:dyDescent="0.3">
      <c r="E1229" s="20"/>
      <c r="F1229" s="20"/>
      <c r="H1229" s="20"/>
      <c r="L1229" s="20"/>
      <c r="N1229" s="20"/>
      <c r="O1229" s="20"/>
      <c r="Q1229" s="20"/>
      <c r="R1229" s="20"/>
    </row>
    <row r="1230" spans="5:18" x14ac:dyDescent="0.3">
      <c r="E1230" s="20"/>
      <c r="F1230" s="20"/>
      <c r="H1230" s="20"/>
      <c r="L1230" s="20"/>
      <c r="N1230" s="20"/>
      <c r="O1230" s="20"/>
      <c r="Q1230" s="20"/>
      <c r="R1230" s="20"/>
    </row>
    <row r="1231" spans="5:18" x14ac:dyDescent="0.3">
      <c r="E1231" s="20"/>
      <c r="F1231" s="20"/>
      <c r="H1231" s="20"/>
      <c r="L1231" s="20"/>
      <c r="N1231" s="20"/>
      <c r="O1231" s="20"/>
      <c r="Q1231" s="20"/>
      <c r="R1231" s="20"/>
    </row>
    <row r="1232" spans="5:18" x14ac:dyDescent="0.3">
      <c r="E1232" s="20"/>
      <c r="F1232" s="20"/>
      <c r="H1232" s="20"/>
      <c r="L1232" s="20"/>
      <c r="N1232" s="20"/>
      <c r="O1232" s="20"/>
      <c r="Q1232" s="20"/>
      <c r="R1232" s="20"/>
    </row>
    <row r="1233" spans="5:18" x14ac:dyDescent="0.3">
      <c r="E1233" s="20"/>
      <c r="F1233" s="20"/>
      <c r="H1233" s="20"/>
      <c r="L1233" s="20"/>
      <c r="N1233" s="20"/>
      <c r="O1233" s="20"/>
      <c r="Q1233" s="20"/>
      <c r="R1233" s="20"/>
    </row>
    <row r="1234" spans="5:18" x14ac:dyDescent="0.3">
      <c r="E1234" s="20"/>
      <c r="F1234" s="20"/>
      <c r="H1234" s="20"/>
      <c r="L1234" s="20"/>
      <c r="N1234" s="20"/>
      <c r="O1234" s="20"/>
      <c r="Q1234" s="20"/>
      <c r="R1234" s="20"/>
    </row>
    <row r="1235" spans="5:18" x14ac:dyDescent="0.3">
      <c r="E1235" s="20"/>
      <c r="F1235" s="20"/>
      <c r="H1235" s="20"/>
      <c r="L1235" s="20"/>
      <c r="N1235" s="20"/>
      <c r="O1235" s="20"/>
      <c r="Q1235" s="20"/>
      <c r="R1235" s="20"/>
    </row>
    <row r="1236" spans="5:18" x14ac:dyDescent="0.3">
      <c r="E1236" s="20"/>
      <c r="F1236" s="20"/>
      <c r="H1236" s="20"/>
      <c r="L1236" s="20"/>
      <c r="N1236" s="20"/>
      <c r="O1236" s="20"/>
      <c r="Q1236" s="20"/>
      <c r="R1236" s="20"/>
    </row>
    <row r="1237" spans="5:18" x14ac:dyDescent="0.3">
      <c r="E1237" s="20"/>
      <c r="F1237" s="20"/>
      <c r="H1237" s="20"/>
      <c r="L1237" s="20"/>
      <c r="N1237" s="20"/>
      <c r="O1237" s="20"/>
      <c r="Q1237" s="20"/>
      <c r="R1237" s="20"/>
    </row>
    <row r="1238" spans="5:18" x14ac:dyDescent="0.3">
      <c r="E1238" s="20"/>
      <c r="F1238" s="20"/>
      <c r="H1238" s="20"/>
      <c r="L1238" s="20"/>
      <c r="N1238" s="20"/>
      <c r="O1238" s="20"/>
      <c r="Q1238" s="20"/>
      <c r="R1238" s="20"/>
    </row>
    <row r="1239" spans="5:18" x14ac:dyDescent="0.3">
      <c r="E1239" s="20"/>
      <c r="F1239" s="20"/>
      <c r="H1239" s="20"/>
      <c r="L1239" s="20"/>
      <c r="N1239" s="20"/>
      <c r="O1239" s="20"/>
      <c r="Q1239" s="20"/>
      <c r="R1239" s="20"/>
    </row>
    <row r="1240" spans="5:18" x14ac:dyDescent="0.3">
      <c r="E1240" s="20"/>
      <c r="F1240" s="20"/>
      <c r="H1240" s="20"/>
      <c r="L1240" s="20"/>
      <c r="N1240" s="20"/>
      <c r="O1240" s="20"/>
      <c r="Q1240" s="20"/>
      <c r="R1240" s="20"/>
    </row>
    <row r="1241" spans="5:18" x14ac:dyDescent="0.3">
      <c r="E1241" s="20"/>
      <c r="F1241" s="20"/>
      <c r="H1241" s="20"/>
      <c r="L1241" s="20"/>
      <c r="N1241" s="20"/>
      <c r="O1241" s="20"/>
      <c r="Q1241" s="20"/>
      <c r="R1241" s="20"/>
    </row>
    <row r="1242" spans="5:18" x14ac:dyDescent="0.3">
      <c r="E1242" s="20"/>
      <c r="F1242" s="20"/>
      <c r="H1242" s="20"/>
      <c r="L1242" s="20"/>
      <c r="N1242" s="20"/>
      <c r="O1242" s="20"/>
      <c r="Q1242" s="20"/>
      <c r="R1242" s="20"/>
    </row>
    <row r="1243" spans="5:18" x14ac:dyDescent="0.3">
      <c r="E1243" s="20"/>
      <c r="F1243" s="20"/>
      <c r="H1243" s="20"/>
      <c r="L1243" s="20"/>
      <c r="N1243" s="20"/>
      <c r="O1243" s="20"/>
      <c r="Q1243" s="20"/>
      <c r="R1243" s="20"/>
    </row>
    <row r="1244" spans="5:18" x14ac:dyDescent="0.3">
      <c r="E1244" s="20"/>
      <c r="F1244" s="20"/>
      <c r="H1244" s="20"/>
      <c r="L1244" s="20"/>
      <c r="N1244" s="20"/>
      <c r="O1244" s="20"/>
      <c r="Q1244" s="20"/>
      <c r="R1244" s="20"/>
    </row>
    <row r="1245" spans="5:18" x14ac:dyDescent="0.3">
      <c r="E1245" s="20"/>
      <c r="F1245" s="20"/>
      <c r="H1245" s="20"/>
      <c r="L1245" s="20"/>
      <c r="N1245" s="20"/>
      <c r="O1245" s="20"/>
      <c r="Q1245" s="20"/>
      <c r="R1245" s="20"/>
    </row>
    <row r="1246" spans="5:18" x14ac:dyDescent="0.3">
      <c r="E1246" s="20"/>
      <c r="F1246" s="20"/>
      <c r="H1246" s="20"/>
      <c r="L1246" s="20"/>
      <c r="N1246" s="20"/>
      <c r="O1246" s="20"/>
      <c r="Q1246" s="20"/>
      <c r="R1246" s="20"/>
    </row>
    <row r="1247" spans="5:18" x14ac:dyDescent="0.3">
      <c r="E1247" s="20"/>
      <c r="F1247" s="20"/>
      <c r="H1247" s="20"/>
      <c r="L1247" s="20"/>
      <c r="N1247" s="20"/>
      <c r="O1247" s="20"/>
      <c r="Q1247" s="20"/>
      <c r="R1247" s="20"/>
    </row>
    <row r="1248" spans="5:18" x14ac:dyDescent="0.3">
      <c r="E1248" s="20"/>
      <c r="F1248" s="20"/>
      <c r="H1248" s="20"/>
      <c r="L1248" s="20"/>
      <c r="N1248" s="20"/>
      <c r="O1248" s="20"/>
      <c r="Q1248" s="20"/>
      <c r="R1248" s="20"/>
    </row>
    <row r="1249" spans="5:18" x14ac:dyDescent="0.3">
      <c r="E1249" s="20"/>
      <c r="F1249" s="20"/>
      <c r="H1249" s="20"/>
      <c r="L1249" s="20"/>
      <c r="N1249" s="20"/>
      <c r="O1249" s="20"/>
      <c r="Q1249" s="20"/>
      <c r="R1249" s="20"/>
    </row>
    <row r="1250" spans="5:18" x14ac:dyDescent="0.3">
      <c r="E1250" s="20"/>
      <c r="F1250" s="20"/>
      <c r="H1250" s="20"/>
      <c r="L1250" s="20"/>
      <c r="N1250" s="20"/>
      <c r="O1250" s="20"/>
      <c r="Q1250" s="20"/>
      <c r="R1250" s="20"/>
    </row>
    <row r="1251" spans="5:18" x14ac:dyDescent="0.3">
      <c r="E1251" s="20"/>
      <c r="F1251" s="20"/>
      <c r="H1251" s="20"/>
      <c r="L1251" s="20"/>
      <c r="N1251" s="20"/>
      <c r="O1251" s="20"/>
      <c r="Q1251" s="20"/>
      <c r="R1251" s="20"/>
    </row>
    <row r="1252" spans="5:18" x14ac:dyDescent="0.3">
      <c r="E1252" s="20"/>
      <c r="F1252" s="20"/>
      <c r="H1252" s="20"/>
      <c r="L1252" s="20"/>
      <c r="N1252" s="20"/>
      <c r="O1252" s="20"/>
      <c r="Q1252" s="20"/>
      <c r="R1252" s="20"/>
    </row>
    <row r="1253" spans="5:18" x14ac:dyDescent="0.3">
      <c r="E1253" s="20"/>
      <c r="F1253" s="20"/>
      <c r="H1253" s="20"/>
      <c r="L1253" s="20"/>
      <c r="N1253" s="20"/>
      <c r="O1253" s="20"/>
      <c r="Q1253" s="20"/>
      <c r="R1253" s="20"/>
    </row>
    <row r="1254" spans="5:18" x14ac:dyDescent="0.3">
      <c r="E1254" s="20"/>
      <c r="F1254" s="20"/>
      <c r="H1254" s="20"/>
      <c r="L1254" s="20"/>
      <c r="N1254" s="20"/>
      <c r="O1254" s="20"/>
      <c r="Q1254" s="20"/>
      <c r="R1254" s="20"/>
    </row>
    <row r="1255" spans="5:18" x14ac:dyDescent="0.3">
      <c r="E1255" s="20"/>
      <c r="F1255" s="20"/>
      <c r="H1255" s="20"/>
      <c r="L1255" s="20"/>
      <c r="N1255" s="20"/>
      <c r="O1255" s="20"/>
      <c r="Q1255" s="20"/>
      <c r="R1255" s="20"/>
    </row>
    <row r="1256" spans="5:18" x14ac:dyDescent="0.3">
      <c r="E1256" s="20"/>
      <c r="F1256" s="20"/>
      <c r="H1256" s="20"/>
      <c r="L1256" s="20"/>
      <c r="N1256" s="20"/>
      <c r="O1256" s="20"/>
      <c r="Q1256" s="20"/>
      <c r="R1256" s="20"/>
    </row>
    <row r="1257" spans="5:18" x14ac:dyDescent="0.3">
      <c r="E1257" s="20"/>
      <c r="F1257" s="20"/>
      <c r="H1257" s="20"/>
      <c r="L1257" s="20"/>
      <c r="N1257" s="20"/>
      <c r="O1257" s="20"/>
      <c r="Q1257" s="20"/>
      <c r="R1257" s="20"/>
    </row>
    <row r="1258" spans="5:18" x14ac:dyDescent="0.3">
      <c r="E1258" s="20"/>
      <c r="F1258" s="20"/>
      <c r="H1258" s="20"/>
      <c r="L1258" s="20"/>
      <c r="N1258" s="20"/>
      <c r="O1258" s="20"/>
      <c r="Q1258" s="20"/>
      <c r="R1258" s="20"/>
    </row>
    <row r="1259" spans="5:18" x14ac:dyDescent="0.3">
      <c r="E1259" s="20"/>
      <c r="F1259" s="20"/>
      <c r="H1259" s="20"/>
      <c r="L1259" s="20"/>
      <c r="N1259" s="20"/>
      <c r="O1259" s="20"/>
      <c r="Q1259" s="20"/>
      <c r="R1259" s="20"/>
    </row>
    <row r="1260" spans="5:18" x14ac:dyDescent="0.3">
      <c r="E1260" s="20"/>
      <c r="F1260" s="20"/>
      <c r="H1260" s="20"/>
      <c r="L1260" s="20"/>
      <c r="N1260" s="20"/>
      <c r="O1260" s="20"/>
      <c r="Q1260" s="20"/>
      <c r="R1260" s="20"/>
    </row>
    <row r="1261" spans="5:18" x14ac:dyDescent="0.3">
      <c r="E1261" s="20"/>
      <c r="F1261" s="20"/>
      <c r="H1261" s="20"/>
      <c r="L1261" s="20"/>
      <c r="N1261" s="20"/>
      <c r="O1261" s="20"/>
      <c r="Q1261" s="20"/>
      <c r="R1261" s="20"/>
    </row>
    <row r="1262" spans="5:18" x14ac:dyDescent="0.3">
      <c r="E1262" s="20"/>
      <c r="F1262" s="20"/>
      <c r="H1262" s="20"/>
      <c r="L1262" s="20"/>
      <c r="N1262" s="20"/>
      <c r="O1262" s="20"/>
      <c r="Q1262" s="20"/>
      <c r="R1262" s="20"/>
    </row>
    <row r="1263" spans="5:18" x14ac:dyDescent="0.3">
      <c r="E1263" s="20"/>
      <c r="F1263" s="20"/>
      <c r="H1263" s="20"/>
      <c r="L1263" s="20"/>
      <c r="N1263" s="20"/>
      <c r="O1263" s="20"/>
      <c r="Q1263" s="20"/>
      <c r="R1263" s="20"/>
    </row>
    <row r="1264" spans="5:18" x14ac:dyDescent="0.3">
      <c r="E1264" s="20"/>
      <c r="F1264" s="20"/>
      <c r="H1264" s="20"/>
      <c r="L1264" s="20"/>
      <c r="N1264" s="20"/>
      <c r="O1264" s="20"/>
      <c r="Q1264" s="20"/>
      <c r="R1264" s="20"/>
    </row>
    <row r="1265" spans="5:18" x14ac:dyDescent="0.3">
      <c r="E1265" s="20"/>
      <c r="F1265" s="20"/>
      <c r="H1265" s="20"/>
      <c r="L1265" s="20"/>
      <c r="N1265" s="20"/>
      <c r="O1265" s="20"/>
      <c r="Q1265" s="20"/>
      <c r="R1265" s="20"/>
    </row>
    <row r="1266" spans="5:18" x14ac:dyDescent="0.3">
      <c r="E1266" s="20"/>
      <c r="F1266" s="20"/>
      <c r="H1266" s="20"/>
      <c r="L1266" s="20"/>
      <c r="N1266" s="20"/>
      <c r="O1266" s="20"/>
      <c r="Q1266" s="20"/>
      <c r="R1266" s="20"/>
    </row>
    <row r="1267" spans="5:18" x14ac:dyDescent="0.3">
      <c r="E1267" s="20"/>
      <c r="F1267" s="20"/>
      <c r="H1267" s="20"/>
      <c r="L1267" s="20"/>
      <c r="N1267" s="20"/>
      <c r="O1267" s="20"/>
      <c r="Q1267" s="20"/>
      <c r="R1267" s="20"/>
    </row>
    <row r="1268" spans="5:18" x14ac:dyDescent="0.3">
      <c r="E1268" s="20"/>
      <c r="F1268" s="20"/>
      <c r="H1268" s="20"/>
      <c r="L1268" s="20"/>
      <c r="N1268" s="20"/>
      <c r="O1268" s="20"/>
      <c r="Q1268" s="20"/>
      <c r="R1268" s="20"/>
    </row>
    <row r="1269" spans="5:18" x14ac:dyDescent="0.3">
      <c r="E1269" s="20"/>
      <c r="F1269" s="20"/>
      <c r="H1269" s="20"/>
      <c r="L1269" s="20"/>
      <c r="N1269" s="20"/>
      <c r="O1269" s="20"/>
      <c r="Q1269" s="20"/>
      <c r="R1269" s="20"/>
    </row>
    <row r="1270" spans="5:18" x14ac:dyDescent="0.3">
      <c r="E1270" s="20"/>
      <c r="F1270" s="20"/>
      <c r="H1270" s="20"/>
      <c r="L1270" s="20"/>
      <c r="N1270" s="20"/>
      <c r="O1270" s="20"/>
      <c r="Q1270" s="20"/>
      <c r="R1270" s="20"/>
    </row>
    <row r="1271" spans="5:18" x14ac:dyDescent="0.3">
      <c r="E1271" s="20"/>
      <c r="F1271" s="20"/>
      <c r="H1271" s="20"/>
      <c r="L1271" s="20"/>
      <c r="N1271" s="20"/>
      <c r="O1271" s="20"/>
      <c r="Q1271" s="20"/>
      <c r="R1271" s="20"/>
    </row>
    <row r="1272" spans="5:18" x14ac:dyDescent="0.3">
      <c r="E1272" s="20"/>
      <c r="F1272" s="20"/>
      <c r="H1272" s="20"/>
      <c r="L1272" s="20"/>
      <c r="N1272" s="20"/>
      <c r="O1272" s="20"/>
      <c r="Q1272" s="20"/>
      <c r="R1272" s="20"/>
    </row>
    <row r="1273" spans="5:18" x14ac:dyDescent="0.3">
      <c r="E1273" s="20"/>
      <c r="F1273" s="20"/>
      <c r="H1273" s="20"/>
      <c r="L1273" s="20"/>
      <c r="N1273" s="20"/>
      <c r="O1273" s="20"/>
      <c r="Q1273" s="20"/>
      <c r="R1273" s="20"/>
    </row>
    <row r="1274" spans="5:18" x14ac:dyDescent="0.3">
      <c r="E1274" s="20"/>
      <c r="F1274" s="20"/>
      <c r="H1274" s="20"/>
      <c r="L1274" s="20"/>
      <c r="N1274" s="20"/>
      <c r="O1274" s="20"/>
      <c r="Q1274" s="20"/>
      <c r="R1274" s="20"/>
    </row>
    <row r="1275" spans="5:18" x14ac:dyDescent="0.3">
      <c r="E1275" s="20"/>
      <c r="F1275" s="20"/>
      <c r="H1275" s="20"/>
      <c r="L1275" s="20"/>
      <c r="N1275" s="20"/>
      <c r="O1275" s="20"/>
      <c r="Q1275" s="20"/>
      <c r="R1275" s="20"/>
    </row>
    <row r="1276" spans="5:18" x14ac:dyDescent="0.3">
      <c r="E1276" s="20"/>
      <c r="F1276" s="20"/>
      <c r="H1276" s="20"/>
      <c r="L1276" s="20"/>
      <c r="N1276" s="20"/>
      <c r="O1276" s="20"/>
      <c r="Q1276" s="20"/>
      <c r="R1276" s="20"/>
    </row>
    <row r="1277" spans="5:18" x14ac:dyDescent="0.3">
      <c r="E1277" s="20"/>
      <c r="F1277" s="20"/>
      <c r="H1277" s="20"/>
      <c r="L1277" s="20"/>
      <c r="N1277" s="20"/>
      <c r="O1277" s="20"/>
      <c r="Q1277" s="20"/>
      <c r="R1277" s="20"/>
    </row>
    <row r="1278" spans="5:18" x14ac:dyDescent="0.3">
      <c r="E1278" s="20"/>
      <c r="F1278" s="20"/>
      <c r="H1278" s="20"/>
      <c r="L1278" s="20"/>
      <c r="N1278" s="20"/>
      <c r="O1278" s="20"/>
      <c r="Q1278" s="20"/>
      <c r="R1278" s="20"/>
    </row>
    <row r="1279" spans="5:18" x14ac:dyDescent="0.3">
      <c r="E1279" s="20"/>
      <c r="F1279" s="20"/>
      <c r="H1279" s="20"/>
      <c r="L1279" s="20"/>
      <c r="N1279" s="20"/>
      <c r="O1279" s="20"/>
      <c r="Q1279" s="20"/>
      <c r="R1279" s="20"/>
    </row>
    <row r="1280" spans="5:18" x14ac:dyDescent="0.3">
      <c r="E1280" s="20"/>
      <c r="F1280" s="20"/>
      <c r="H1280" s="20"/>
      <c r="L1280" s="20"/>
      <c r="N1280" s="20"/>
      <c r="O1280" s="20"/>
      <c r="Q1280" s="20"/>
      <c r="R1280" s="20"/>
    </row>
    <row r="1281" spans="5:18" x14ac:dyDescent="0.3">
      <c r="E1281" s="20"/>
      <c r="F1281" s="20"/>
      <c r="H1281" s="20"/>
      <c r="L1281" s="20"/>
      <c r="N1281" s="20"/>
      <c r="O1281" s="20"/>
      <c r="Q1281" s="20"/>
      <c r="R1281" s="20"/>
    </row>
    <row r="1282" spans="5:18" x14ac:dyDescent="0.3">
      <c r="E1282" s="20"/>
      <c r="F1282" s="20"/>
      <c r="H1282" s="20"/>
      <c r="L1282" s="20"/>
      <c r="N1282" s="20"/>
      <c r="O1282" s="20"/>
      <c r="Q1282" s="20"/>
      <c r="R1282" s="20"/>
    </row>
    <row r="1283" spans="5:18" x14ac:dyDescent="0.3">
      <c r="E1283" s="20"/>
      <c r="F1283" s="20"/>
      <c r="H1283" s="20"/>
      <c r="L1283" s="20"/>
      <c r="N1283" s="20"/>
      <c r="O1283" s="20"/>
      <c r="Q1283" s="20"/>
      <c r="R1283" s="20"/>
    </row>
    <row r="1284" spans="5:18" x14ac:dyDescent="0.3">
      <c r="E1284" s="20"/>
      <c r="F1284" s="20"/>
      <c r="H1284" s="20"/>
      <c r="L1284" s="20"/>
      <c r="N1284" s="20"/>
      <c r="O1284" s="20"/>
      <c r="Q1284" s="20"/>
      <c r="R1284" s="20"/>
    </row>
    <row r="1285" spans="5:18" x14ac:dyDescent="0.3">
      <c r="E1285" s="20"/>
      <c r="F1285" s="20"/>
      <c r="H1285" s="20"/>
      <c r="L1285" s="20"/>
      <c r="N1285" s="20"/>
      <c r="O1285" s="20"/>
      <c r="Q1285" s="20"/>
      <c r="R1285" s="20"/>
    </row>
    <row r="1286" spans="5:18" x14ac:dyDescent="0.3">
      <c r="E1286" s="20"/>
      <c r="F1286" s="20"/>
      <c r="H1286" s="20"/>
      <c r="L1286" s="20"/>
      <c r="N1286" s="20"/>
      <c r="O1286" s="20"/>
      <c r="Q1286" s="20"/>
      <c r="R1286" s="20"/>
    </row>
    <row r="1287" spans="5:18" x14ac:dyDescent="0.3">
      <c r="E1287" s="20"/>
      <c r="F1287" s="20"/>
      <c r="H1287" s="20"/>
      <c r="L1287" s="20"/>
      <c r="N1287" s="20"/>
      <c r="O1287" s="20"/>
      <c r="Q1287" s="20"/>
      <c r="R1287" s="20"/>
    </row>
    <row r="1288" spans="5:18" x14ac:dyDescent="0.3">
      <c r="E1288" s="20"/>
      <c r="F1288" s="20"/>
      <c r="H1288" s="20"/>
      <c r="L1288" s="20"/>
      <c r="N1288" s="20"/>
      <c r="O1288" s="20"/>
      <c r="Q1288" s="20"/>
      <c r="R1288" s="20"/>
    </row>
    <row r="1289" spans="5:18" x14ac:dyDescent="0.3">
      <c r="E1289" s="20"/>
      <c r="H1289" s="19"/>
      <c r="N1289" s="20"/>
      <c r="Q1289" s="19"/>
    </row>
    <row r="1290" spans="5:18" x14ac:dyDescent="0.3">
      <c r="E1290" s="20"/>
      <c r="H1290" s="19"/>
      <c r="N1290" s="20"/>
      <c r="Q1290" s="19"/>
    </row>
    <row r="1291" spans="5:18" x14ac:dyDescent="0.3">
      <c r="E1291" s="20"/>
      <c r="H1291" s="19"/>
      <c r="N1291" s="20"/>
      <c r="Q1291" s="19"/>
    </row>
    <row r="1292" spans="5:18" x14ac:dyDescent="0.3">
      <c r="E1292" s="20"/>
      <c r="H1292" s="19"/>
      <c r="N1292" s="20"/>
      <c r="Q1292" s="19"/>
    </row>
    <row r="1293" spans="5:18" x14ac:dyDescent="0.3">
      <c r="E1293" s="20"/>
      <c r="H1293" s="19"/>
      <c r="N1293" s="20"/>
      <c r="Q1293" s="19"/>
    </row>
    <row r="1294" spans="5:18" x14ac:dyDescent="0.3">
      <c r="E1294" s="20"/>
      <c r="H1294" s="19"/>
      <c r="N1294" s="20"/>
      <c r="Q1294" s="19"/>
    </row>
    <row r="1295" spans="5:18" x14ac:dyDescent="0.3">
      <c r="E1295" s="20"/>
      <c r="H1295" s="19"/>
      <c r="N1295" s="20"/>
      <c r="Q1295" s="19"/>
    </row>
    <row r="1296" spans="5:18" x14ac:dyDescent="0.3">
      <c r="E1296" s="20"/>
      <c r="H1296" s="19"/>
      <c r="N1296" s="20"/>
      <c r="Q1296" s="19"/>
    </row>
    <row r="1297" spans="5:17" x14ac:dyDescent="0.3">
      <c r="E1297" s="20"/>
      <c r="H1297" s="19"/>
      <c r="N1297" s="20"/>
      <c r="Q1297" s="19"/>
    </row>
    <row r="1298" spans="5:17" x14ac:dyDescent="0.3">
      <c r="E1298" s="20"/>
      <c r="H1298" s="19"/>
      <c r="N1298" s="20"/>
      <c r="Q1298" s="19"/>
    </row>
    <row r="1299" spans="5:17" x14ac:dyDescent="0.3">
      <c r="E1299" s="20"/>
      <c r="H1299" s="19"/>
      <c r="N1299" s="20"/>
      <c r="Q1299" s="19"/>
    </row>
    <row r="1300" spans="5:17" x14ac:dyDescent="0.3">
      <c r="E1300" s="20"/>
      <c r="H1300" s="19"/>
      <c r="N1300" s="20"/>
      <c r="Q1300" s="19"/>
    </row>
    <row r="1301" spans="5:17" x14ac:dyDescent="0.3">
      <c r="E1301" s="20"/>
      <c r="H1301" s="19"/>
      <c r="N1301" s="20"/>
      <c r="Q1301" s="19"/>
    </row>
    <row r="1302" spans="5:17" x14ac:dyDescent="0.3">
      <c r="E1302" s="20"/>
      <c r="H1302" s="19"/>
      <c r="N1302" s="20"/>
      <c r="Q1302" s="19"/>
    </row>
    <row r="1303" spans="5:17" x14ac:dyDescent="0.3">
      <c r="E1303" s="20"/>
      <c r="H1303" s="19"/>
      <c r="N1303" s="20"/>
      <c r="Q1303" s="19"/>
    </row>
    <row r="1304" spans="5:17" x14ac:dyDescent="0.3">
      <c r="E1304" s="20"/>
      <c r="H1304" s="19"/>
      <c r="N1304" s="20"/>
      <c r="Q1304" s="19"/>
    </row>
    <row r="1305" spans="5:17" x14ac:dyDescent="0.3">
      <c r="E1305" s="20"/>
      <c r="H1305" s="19"/>
      <c r="N1305" s="20"/>
      <c r="Q1305" s="19"/>
    </row>
    <row r="1306" spans="5:17" x14ac:dyDescent="0.3">
      <c r="E1306" s="20"/>
      <c r="H1306" s="19"/>
      <c r="N1306" s="20"/>
      <c r="Q1306" s="19"/>
    </row>
    <row r="1307" spans="5:17" x14ac:dyDescent="0.3">
      <c r="E1307" s="20"/>
      <c r="H1307" s="19"/>
      <c r="N1307" s="20"/>
      <c r="Q1307" s="19"/>
    </row>
    <row r="1308" spans="5:17" x14ac:dyDescent="0.3">
      <c r="E1308" s="20"/>
      <c r="H1308" s="19"/>
      <c r="N1308" s="20"/>
      <c r="Q1308" s="19"/>
    </row>
    <row r="1309" spans="5:17" x14ac:dyDescent="0.3">
      <c r="E1309" s="20"/>
      <c r="H1309" s="19"/>
      <c r="N1309" s="20"/>
      <c r="Q1309" s="19"/>
    </row>
    <row r="1310" spans="5:17" x14ac:dyDescent="0.3">
      <c r="E1310" s="20"/>
      <c r="H1310" s="19"/>
      <c r="N1310" s="20"/>
      <c r="Q1310" s="19"/>
    </row>
    <row r="1311" spans="5:17" x14ac:dyDescent="0.3">
      <c r="E1311" s="20"/>
      <c r="H1311" s="19"/>
      <c r="N1311" s="20"/>
      <c r="Q1311" s="19"/>
    </row>
    <row r="1312" spans="5:17" x14ac:dyDescent="0.3">
      <c r="E1312" s="20"/>
      <c r="H1312" s="19"/>
      <c r="N1312" s="20"/>
      <c r="Q1312" s="19"/>
    </row>
    <row r="1313" spans="5:17" x14ac:dyDescent="0.3">
      <c r="E1313" s="20"/>
      <c r="H1313" s="19"/>
      <c r="N1313" s="20"/>
      <c r="Q1313" s="19"/>
    </row>
    <row r="1314" spans="5:17" x14ac:dyDescent="0.3">
      <c r="E1314" s="20"/>
      <c r="H1314" s="19"/>
      <c r="N1314" s="20"/>
      <c r="Q1314" s="19"/>
    </row>
    <row r="1315" spans="5:17" x14ac:dyDescent="0.3">
      <c r="E1315" s="20"/>
      <c r="H1315" s="19"/>
      <c r="N1315" s="20"/>
      <c r="Q1315" s="19"/>
    </row>
    <row r="1316" spans="5:17" x14ac:dyDescent="0.3">
      <c r="E1316" s="20"/>
      <c r="H1316" s="19"/>
      <c r="N1316" s="20"/>
      <c r="Q1316" s="19"/>
    </row>
    <row r="1317" spans="5:17" x14ac:dyDescent="0.3">
      <c r="E1317" s="20"/>
      <c r="H1317" s="19"/>
      <c r="N1317" s="20"/>
      <c r="Q1317" s="19"/>
    </row>
    <row r="1318" spans="5:17" x14ac:dyDescent="0.3">
      <c r="E1318" s="20"/>
      <c r="H1318" s="19"/>
      <c r="N1318" s="20"/>
      <c r="Q1318" s="19"/>
    </row>
    <row r="1319" spans="5:17" x14ac:dyDescent="0.3">
      <c r="E1319" s="20"/>
      <c r="H1319" s="19"/>
      <c r="N1319" s="20"/>
      <c r="Q1319" s="19"/>
    </row>
    <row r="1320" spans="5:17" x14ac:dyDescent="0.3">
      <c r="E1320" s="20"/>
      <c r="H1320" s="19"/>
      <c r="N1320" s="20"/>
      <c r="Q1320" s="19"/>
    </row>
    <row r="1321" spans="5:17" x14ac:dyDescent="0.3">
      <c r="E1321" s="20"/>
      <c r="H1321" s="19"/>
      <c r="N1321" s="20"/>
      <c r="Q1321" s="19"/>
    </row>
    <row r="1322" spans="5:17" x14ac:dyDescent="0.3">
      <c r="E1322" s="20"/>
      <c r="H1322" s="19"/>
      <c r="N1322" s="20"/>
      <c r="Q1322" s="19"/>
    </row>
    <row r="1323" spans="5:17" x14ac:dyDescent="0.3">
      <c r="E1323" s="20"/>
      <c r="H1323" s="19"/>
      <c r="N1323" s="20"/>
      <c r="Q1323" s="19"/>
    </row>
    <row r="1324" spans="5:17" x14ac:dyDescent="0.3">
      <c r="E1324" s="20"/>
      <c r="H1324" s="19"/>
      <c r="N1324" s="20"/>
      <c r="Q1324" s="19"/>
    </row>
    <row r="1325" spans="5:17" x14ac:dyDescent="0.3">
      <c r="E1325" s="20"/>
      <c r="H1325" s="19"/>
      <c r="N1325" s="20"/>
      <c r="Q1325" s="19"/>
    </row>
    <row r="1326" spans="5:17" x14ac:dyDescent="0.3">
      <c r="E1326" s="20"/>
      <c r="H1326" s="19"/>
      <c r="N1326" s="20"/>
      <c r="Q1326" s="19"/>
    </row>
    <row r="1327" spans="5:17" x14ac:dyDescent="0.3">
      <c r="E1327" s="20"/>
      <c r="H1327" s="19"/>
      <c r="N1327" s="20"/>
      <c r="Q1327" s="19"/>
    </row>
    <row r="1328" spans="5:17" x14ac:dyDescent="0.3">
      <c r="E1328" s="20"/>
      <c r="H1328" s="19"/>
      <c r="N1328" s="20"/>
      <c r="Q1328" s="19"/>
    </row>
    <row r="1329" spans="5:17" x14ac:dyDescent="0.3">
      <c r="E1329" s="20"/>
      <c r="H1329" s="19"/>
      <c r="N1329" s="20"/>
      <c r="Q1329" s="19"/>
    </row>
    <row r="1330" spans="5:17" x14ac:dyDescent="0.3">
      <c r="E1330" s="20"/>
      <c r="H1330" s="19"/>
      <c r="N1330" s="20"/>
      <c r="Q1330" s="19"/>
    </row>
    <row r="1331" spans="5:17" x14ac:dyDescent="0.3">
      <c r="E1331" s="20"/>
      <c r="H1331" s="19"/>
      <c r="N1331" s="20"/>
      <c r="Q1331" s="19"/>
    </row>
    <row r="1332" spans="5:17" x14ac:dyDescent="0.3">
      <c r="E1332" s="20"/>
      <c r="H1332" s="19"/>
      <c r="N1332" s="20"/>
      <c r="Q1332" s="19"/>
    </row>
    <row r="1333" spans="5:17" x14ac:dyDescent="0.3">
      <c r="E1333" s="20"/>
      <c r="H1333" s="19"/>
      <c r="N1333" s="20"/>
      <c r="Q1333" s="19"/>
    </row>
    <row r="1334" spans="5:17" x14ac:dyDescent="0.3">
      <c r="E1334" s="20"/>
      <c r="H1334" s="19"/>
      <c r="N1334" s="20"/>
      <c r="Q1334" s="19"/>
    </row>
    <row r="1335" spans="5:17" x14ac:dyDescent="0.3">
      <c r="E1335" s="20"/>
      <c r="H1335" s="19"/>
      <c r="N1335" s="20"/>
      <c r="Q1335" s="19"/>
    </row>
    <row r="1336" spans="5:17" x14ac:dyDescent="0.3">
      <c r="E1336" s="20"/>
      <c r="H1336" s="19"/>
      <c r="N1336" s="20"/>
      <c r="Q1336" s="19"/>
    </row>
    <row r="1337" spans="5:17" x14ac:dyDescent="0.3">
      <c r="E1337" s="20"/>
      <c r="H1337" s="19"/>
      <c r="N1337" s="20"/>
      <c r="Q1337" s="19"/>
    </row>
    <row r="1338" spans="5:17" x14ac:dyDescent="0.3">
      <c r="E1338" s="20"/>
      <c r="H1338" s="19"/>
      <c r="N1338" s="20"/>
      <c r="Q1338" s="19"/>
    </row>
    <row r="1339" spans="5:17" x14ac:dyDescent="0.3">
      <c r="E1339" s="20"/>
      <c r="H1339" s="19"/>
      <c r="N1339" s="20"/>
      <c r="Q1339" s="19"/>
    </row>
    <row r="1340" spans="5:17" x14ac:dyDescent="0.3">
      <c r="E1340" s="20"/>
      <c r="H1340" s="19"/>
      <c r="N1340" s="20"/>
      <c r="Q1340" s="19"/>
    </row>
    <row r="1341" spans="5:17" x14ac:dyDescent="0.3">
      <c r="E1341" s="20"/>
      <c r="H1341" s="19"/>
      <c r="N1341" s="20"/>
      <c r="Q1341" s="19"/>
    </row>
    <row r="1342" spans="5:17" x14ac:dyDescent="0.3">
      <c r="E1342" s="20"/>
      <c r="H1342" s="19"/>
      <c r="N1342" s="20"/>
      <c r="Q1342" s="19"/>
    </row>
    <row r="1343" spans="5:17" x14ac:dyDescent="0.3">
      <c r="E1343" s="20"/>
      <c r="H1343" s="19"/>
      <c r="N1343" s="20"/>
      <c r="Q1343" s="19"/>
    </row>
    <row r="1344" spans="5:17" x14ac:dyDescent="0.3">
      <c r="E1344" s="20"/>
      <c r="H1344" s="19"/>
      <c r="N1344" s="20"/>
      <c r="Q1344" s="19"/>
    </row>
    <row r="1345" spans="5:17" x14ac:dyDescent="0.3">
      <c r="E1345" s="20"/>
      <c r="H1345" s="19"/>
      <c r="N1345" s="20"/>
      <c r="Q1345" s="19"/>
    </row>
    <row r="1346" spans="5:17" x14ac:dyDescent="0.3">
      <c r="E1346" s="20"/>
      <c r="H1346" s="19"/>
      <c r="N1346" s="20"/>
      <c r="Q1346" s="19"/>
    </row>
    <row r="1347" spans="5:17" x14ac:dyDescent="0.3">
      <c r="E1347" s="20"/>
      <c r="H1347" s="19"/>
      <c r="N1347" s="20"/>
      <c r="Q1347" s="19"/>
    </row>
    <row r="1348" spans="5:17" x14ac:dyDescent="0.3">
      <c r="E1348" s="20"/>
      <c r="H1348" s="19"/>
      <c r="N1348" s="20"/>
      <c r="Q1348" s="19"/>
    </row>
    <row r="1349" spans="5:17" x14ac:dyDescent="0.3">
      <c r="E1349" s="20"/>
      <c r="H1349" s="19"/>
      <c r="N1349" s="20"/>
      <c r="Q1349" s="19"/>
    </row>
    <row r="1350" spans="5:17" x14ac:dyDescent="0.3">
      <c r="E1350" s="20"/>
      <c r="H1350" s="19"/>
      <c r="N1350" s="20"/>
      <c r="Q1350" s="19"/>
    </row>
    <row r="1351" spans="5:17" x14ac:dyDescent="0.3">
      <c r="E1351" s="20"/>
      <c r="H1351" s="19"/>
      <c r="N1351" s="20"/>
      <c r="Q1351" s="19"/>
    </row>
    <row r="1352" spans="5:17" x14ac:dyDescent="0.3">
      <c r="E1352" s="20"/>
      <c r="H1352" s="19"/>
      <c r="N1352" s="20"/>
      <c r="Q1352" s="19"/>
    </row>
    <row r="1353" spans="5:17" x14ac:dyDescent="0.3">
      <c r="E1353" s="20"/>
      <c r="H1353" s="19"/>
      <c r="N1353" s="20"/>
      <c r="Q1353" s="19"/>
    </row>
    <row r="1354" spans="5:17" x14ac:dyDescent="0.3">
      <c r="E1354" s="20"/>
      <c r="H1354" s="19"/>
      <c r="N1354" s="20"/>
      <c r="Q1354" s="19"/>
    </row>
    <row r="1355" spans="5:17" x14ac:dyDescent="0.3">
      <c r="E1355" s="20"/>
      <c r="H1355" s="19"/>
      <c r="N1355" s="20"/>
      <c r="Q1355" s="19"/>
    </row>
    <row r="1356" spans="5:17" x14ac:dyDescent="0.3">
      <c r="E1356" s="20"/>
      <c r="H1356" s="19"/>
      <c r="N1356" s="20"/>
      <c r="Q1356" s="19"/>
    </row>
    <row r="1357" spans="5:17" x14ac:dyDescent="0.3">
      <c r="E1357" s="20"/>
      <c r="H1357" s="19"/>
      <c r="N1357" s="20"/>
      <c r="Q1357" s="19"/>
    </row>
    <row r="1358" spans="5:17" x14ac:dyDescent="0.3">
      <c r="E1358" s="20"/>
      <c r="H1358" s="19"/>
      <c r="N1358" s="20"/>
      <c r="Q1358" s="19"/>
    </row>
    <row r="1359" spans="5:17" x14ac:dyDescent="0.3">
      <c r="E1359" s="20"/>
      <c r="H1359" s="19"/>
      <c r="N1359" s="20"/>
      <c r="Q1359" s="19"/>
    </row>
    <row r="1360" spans="5:17" x14ac:dyDescent="0.3">
      <c r="E1360" s="20"/>
      <c r="H1360" s="19"/>
      <c r="N1360" s="20"/>
      <c r="Q1360" s="19"/>
    </row>
    <row r="1361" spans="5:17" x14ac:dyDescent="0.3">
      <c r="E1361" s="20"/>
      <c r="H1361" s="19"/>
      <c r="N1361" s="20"/>
      <c r="Q1361" s="19"/>
    </row>
    <row r="1362" spans="5:17" x14ac:dyDescent="0.3">
      <c r="E1362" s="20"/>
      <c r="H1362" s="19"/>
      <c r="N1362" s="20"/>
      <c r="Q1362" s="19"/>
    </row>
    <row r="1363" spans="5:17" x14ac:dyDescent="0.3">
      <c r="E1363" s="20"/>
      <c r="H1363" s="19"/>
      <c r="N1363" s="20"/>
      <c r="Q1363" s="19"/>
    </row>
    <row r="1364" spans="5:17" x14ac:dyDescent="0.3">
      <c r="E1364" s="20"/>
      <c r="H1364" s="19"/>
      <c r="N1364" s="20"/>
      <c r="Q1364" s="19"/>
    </row>
    <row r="1365" spans="5:17" x14ac:dyDescent="0.3">
      <c r="E1365" s="20"/>
      <c r="H1365" s="19"/>
      <c r="N1365" s="20"/>
      <c r="Q1365" s="19"/>
    </row>
    <row r="1366" spans="5:17" x14ac:dyDescent="0.3">
      <c r="E1366" s="20"/>
      <c r="H1366" s="19"/>
      <c r="N1366" s="20"/>
      <c r="Q1366" s="19"/>
    </row>
    <row r="1367" spans="5:17" x14ac:dyDescent="0.3">
      <c r="E1367" s="20"/>
      <c r="H1367" s="19"/>
      <c r="N1367" s="20"/>
      <c r="Q1367" s="19"/>
    </row>
    <row r="1368" spans="5:17" x14ac:dyDescent="0.3">
      <c r="E1368" s="20"/>
      <c r="H1368" s="19"/>
      <c r="N1368" s="20"/>
      <c r="Q1368" s="19"/>
    </row>
    <row r="1369" spans="5:17" x14ac:dyDescent="0.3">
      <c r="E1369" s="20"/>
      <c r="H1369" s="19"/>
      <c r="N1369" s="20"/>
      <c r="Q1369" s="19"/>
    </row>
    <row r="1370" spans="5:17" x14ac:dyDescent="0.3">
      <c r="E1370" s="20"/>
      <c r="H1370" s="19"/>
      <c r="N1370" s="20"/>
      <c r="Q1370" s="19"/>
    </row>
    <row r="1371" spans="5:17" x14ac:dyDescent="0.3">
      <c r="E1371" s="20"/>
      <c r="H1371" s="19"/>
      <c r="N1371" s="20"/>
      <c r="Q1371" s="19"/>
    </row>
    <row r="1372" spans="5:17" x14ac:dyDescent="0.3">
      <c r="E1372" s="20"/>
      <c r="H1372" s="19"/>
      <c r="N1372" s="20"/>
      <c r="Q1372" s="19"/>
    </row>
    <row r="1373" spans="5:17" x14ac:dyDescent="0.3">
      <c r="E1373" s="20"/>
      <c r="H1373" s="19"/>
      <c r="N1373" s="20"/>
      <c r="Q1373" s="19"/>
    </row>
    <row r="1374" spans="5:17" x14ac:dyDescent="0.3">
      <c r="E1374" s="20"/>
      <c r="H1374" s="19"/>
      <c r="N1374" s="20"/>
      <c r="Q1374" s="19"/>
    </row>
    <row r="1375" spans="5:17" x14ac:dyDescent="0.3">
      <c r="E1375" s="20"/>
      <c r="H1375" s="19"/>
      <c r="N1375" s="20"/>
      <c r="Q1375" s="19"/>
    </row>
    <row r="1376" spans="5:17" x14ac:dyDescent="0.3">
      <c r="E1376" s="20"/>
      <c r="H1376" s="19"/>
      <c r="N1376" s="20"/>
      <c r="Q1376" s="19"/>
    </row>
    <row r="1377" spans="5:17" x14ac:dyDescent="0.3">
      <c r="E1377" s="20"/>
      <c r="H1377" s="19"/>
      <c r="N1377" s="20"/>
      <c r="Q1377" s="19"/>
    </row>
    <row r="1378" spans="5:17" x14ac:dyDescent="0.3">
      <c r="E1378" s="20"/>
      <c r="H1378" s="19"/>
      <c r="N1378" s="20"/>
      <c r="Q1378" s="19"/>
    </row>
    <row r="1379" spans="5:17" x14ac:dyDescent="0.3">
      <c r="E1379" s="20"/>
      <c r="H1379" s="19"/>
      <c r="N1379" s="20"/>
      <c r="Q1379" s="19"/>
    </row>
    <row r="1380" spans="5:17" x14ac:dyDescent="0.3">
      <c r="E1380" s="20"/>
      <c r="H1380" s="19"/>
      <c r="N1380" s="20"/>
      <c r="Q1380" s="19"/>
    </row>
    <row r="1381" spans="5:17" x14ac:dyDescent="0.3">
      <c r="E1381" s="20"/>
      <c r="H1381" s="19"/>
      <c r="N1381" s="20"/>
      <c r="Q1381" s="19"/>
    </row>
    <row r="1382" spans="5:17" x14ac:dyDescent="0.3">
      <c r="E1382" s="20"/>
      <c r="H1382" s="19"/>
      <c r="N1382" s="20"/>
      <c r="Q1382" s="19"/>
    </row>
    <row r="1383" spans="5:17" x14ac:dyDescent="0.3">
      <c r="E1383" s="20"/>
      <c r="H1383" s="19"/>
      <c r="N1383" s="20"/>
      <c r="Q1383" s="19"/>
    </row>
    <row r="1384" spans="5:17" x14ac:dyDescent="0.3">
      <c r="E1384" s="20"/>
      <c r="H1384" s="19"/>
      <c r="N1384" s="20"/>
      <c r="Q1384" s="19"/>
    </row>
    <row r="1385" spans="5:17" x14ac:dyDescent="0.3">
      <c r="E1385" s="20"/>
      <c r="H1385" s="19"/>
      <c r="N1385" s="20"/>
      <c r="Q1385" s="19"/>
    </row>
    <row r="1386" spans="5:17" x14ac:dyDescent="0.3">
      <c r="E1386" s="20"/>
      <c r="H1386" s="19"/>
      <c r="N1386" s="20"/>
      <c r="Q1386" s="19"/>
    </row>
    <row r="1387" spans="5:17" x14ac:dyDescent="0.3">
      <c r="E1387" s="20"/>
      <c r="H1387" s="19"/>
      <c r="N1387" s="20"/>
      <c r="Q1387" s="19"/>
    </row>
    <row r="1388" spans="5:17" x14ac:dyDescent="0.3">
      <c r="E1388" s="20"/>
      <c r="H1388" s="19"/>
      <c r="N1388" s="20"/>
      <c r="Q1388" s="19"/>
    </row>
    <row r="1389" spans="5:17" x14ac:dyDescent="0.3">
      <c r="E1389" s="20"/>
      <c r="H1389" s="19"/>
      <c r="N1389" s="20"/>
      <c r="Q1389" s="19"/>
    </row>
    <row r="1390" spans="5:17" x14ac:dyDescent="0.3">
      <c r="E1390" s="20"/>
      <c r="H1390" s="19"/>
      <c r="N1390" s="20"/>
      <c r="Q1390" s="19"/>
    </row>
    <row r="1391" spans="5:17" x14ac:dyDescent="0.3">
      <c r="E1391" s="20"/>
      <c r="H1391" s="19"/>
      <c r="N1391" s="20"/>
      <c r="Q1391" s="19"/>
    </row>
    <row r="1392" spans="5:17" x14ac:dyDescent="0.3">
      <c r="E1392" s="20"/>
      <c r="H1392" s="19"/>
      <c r="N1392" s="20"/>
      <c r="Q1392" s="19"/>
    </row>
    <row r="1393" spans="5:17" x14ac:dyDescent="0.3">
      <c r="E1393" s="20"/>
      <c r="H1393" s="19"/>
      <c r="N1393" s="20"/>
      <c r="Q1393" s="19"/>
    </row>
    <row r="1394" spans="5:17" x14ac:dyDescent="0.3">
      <c r="E1394" s="20"/>
      <c r="H1394" s="19"/>
      <c r="N1394" s="20"/>
      <c r="Q1394" s="19"/>
    </row>
    <row r="1395" spans="5:17" x14ac:dyDescent="0.3">
      <c r="E1395" s="20"/>
      <c r="H1395" s="19"/>
      <c r="N1395" s="20"/>
      <c r="Q1395" s="19"/>
    </row>
    <row r="1396" spans="5:17" x14ac:dyDescent="0.3">
      <c r="E1396" s="20"/>
      <c r="H1396" s="19"/>
      <c r="N1396" s="20"/>
      <c r="Q1396" s="19"/>
    </row>
    <row r="1397" spans="5:17" x14ac:dyDescent="0.3">
      <c r="E1397" s="20"/>
      <c r="H1397" s="19"/>
      <c r="N1397" s="20"/>
      <c r="Q1397" s="19"/>
    </row>
    <row r="1398" spans="5:17" x14ac:dyDescent="0.3">
      <c r="E1398" s="20"/>
      <c r="H1398" s="19"/>
      <c r="N1398" s="20"/>
      <c r="Q1398" s="19"/>
    </row>
    <row r="1399" spans="5:17" x14ac:dyDescent="0.3">
      <c r="E1399" s="20"/>
      <c r="H1399" s="19"/>
      <c r="N1399" s="20"/>
      <c r="Q1399" s="19"/>
    </row>
    <row r="1400" spans="5:17" x14ac:dyDescent="0.3">
      <c r="E1400" s="20"/>
      <c r="H1400" s="19"/>
      <c r="N1400" s="20"/>
      <c r="Q1400" s="19"/>
    </row>
    <row r="1401" spans="5:17" x14ac:dyDescent="0.3">
      <c r="E1401" s="20"/>
      <c r="H1401" s="19"/>
      <c r="N1401" s="20"/>
      <c r="Q1401" s="19"/>
    </row>
    <row r="1402" spans="5:17" x14ac:dyDescent="0.3">
      <c r="E1402" s="20"/>
      <c r="H1402" s="19"/>
      <c r="N1402" s="20"/>
      <c r="Q1402" s="19"/>
    </row>
    <row r="1403" spans="5:17" x14ac:dyDescent="0.3">
      <c r="E1403" s="20"/>
      <c r="H1403" s="19"/>
      <c r="N1403" s="20"/>
      <c r="Q1403" s="19"/>
    </row>
    <row r="1404" spans="5:17" x14ac:dyDescent="0.3">
      <c r="E1404" s="20"/>
      <c r="H1404" s="19"/>
      <c r="N1404" s="20"/>
      <c r="Q1404" s="19"/>
    </row>
    <row r="1405" spans="5:17" x14ac:dyDescent="0.3">
      <c r="E1405" s="20"/>
      <c r="H1405" s="19"/>
      <c r="N1405" s="20"/>
      <c r="Q1405" s="19"/>
    </row>
    <row r="1406" spans="5:17" x14ac:dyDescent="0.3">
      <c r="E1406" s="20"/>
      <c r="H1406" s="19"/>
      <c r="N1406" s="20"/>
      <c r="Q1406" s="19"/>
    </row>
    <row r="1407" spans="5:17" x14ac:dyDescent="0.3">
      <c r="E1407" s="20"/>
      <c r="H1407" s="19"/>
      <c r="N1407" s="20"/>
      <c r="Q1407" s="19"/>
    </row>
    <row r="1408" spans="5:17" x14ac:dyDescent="0.3">
      <c r="E1408" s="20"/>
      <c r="H1408" s="19"/>
      <c r="N1408" s="20"/>
      <c r="Q1408" s="19"/>
    </row>
    <row r="1409" spans="5:17" x14ac:dyDescent="0.3">
      <c r="E1409" s="20"/>
      <c r="H1409" s="19"/>
      <c r="N1409" s="20"/>
      <c r="Q1409" s="19"/>
    </row>
    <row r="1410" spans="5:17" x14ac:dyDescent="0.3">
      <c r="E1410" s="20"/>
      <c r="H1410" s="19"/>
      <c r="N1410" s="20"/>
      <c r="Q1410" s="19"/>
    </row>
    <row r="1411" spans="5:17" x14ac:dyDescent="0.3">
      <c r="E1411" s="20"/>
      <c r="H1411" s="19"/>
      <c r="N1411" s="20"/>
      <c r="Q1411" s="19"/>
    </row>
    <row r="1412" spans="5:17" x14ac:dyDescent="0.3">
      <c r="E1412" s="20"/>
      <c r="H1412" s="19"/>
      <c r="N1412" s="20"/>
      <c r="Q1412" s="19"/>
    </row>
    <row r="1413" spans="5:17" x14ac:dyDescent="0.3">
      <c r="E1413" s="20"/>
      <c r="H1413" s="19"/>
      <c r="N1413" s="20"/>
      <c r="Q1413" s="19"/>
    </row>
    <row r="1414" spans="5:17" x14ac:dyDescent="0.3">
      <c r="E1414" s="20"/>
      <c r="H1414" s="19"/>
      <c r="N1414" s="20"/>
      <c r="Q1414" s="19"/>
    </row>
    <row r="1415" spans="5:17" x14ac:dyDescent="0.3">
      <c r="E1415" s="20"/>
      <c r="H1415" s="19"/>
      <c r="N1415" s="20"/>
      <c r="Q1415" s="19"/>
    </row>
    <row r="1416" spans="5:17" x14ac:dyDescent="0.3">
      <c r="E1416" s="20"/>
      <c r="H1416" s="19"/>
      <c r="N1416" s="20"/>
      <c r="Q1416" s="19"/>
    </row>
    <row r="1417" spans="5:17" x14ac:dyDescent="0.3">
      <c r="E1417" s="20"/>
      <c r="H1417" s="19"/>
      <c r="N1417" s="20"/>
      <c r="Q1417" s="19"/>
    </row>
    <row r="1418" spans="5:17" x14ac:dyDescent="0.3">
      <c r="E1418" s="20"/>
      <c r="H1418" s="19"/>
      <c r="N1418" s="20"/>
      <c r="Q1418" s="19"/>
    </row>
    <row r="1419" spans="5:17" x14ac:dyDescent="0.3">
      <c r="E1419" s="20"/>
      <c r="H1419" s="19"/>
      <c r="N1419" s="20"/>
      <c r="Q1419" s="19"/>
    </row>
    <row r="1420" spans="5:17" x14ac:dyDescent="0.3">
      <c r="E1420" s="20"/>
      <c r="H1420" s="19"/>
      <c r="N1420" s="20"/>
      <c r="Q1420" s="19"/>
    </row>
    <row r="1421" spans="5:17" x14ac:dyDescent="0.3">
      <c r="E1421" s="20"/>
      <c r="H1421" s="19"/>
      <c r="N1421" s="20"/>
      <c r="Q1421" s="19"/>
    </row>
    <row r="1422" spans="5:17" x14ac:dyDescent="0.3">
      <c r="E1422" s="20"/>
      <c r="H1422" s="19"/>
      <c r="N1422" s="20"/>
      <c r="Q1422" s="19"/>
    </row>
    <row r="1423" spans="5:17" x14ac:dyDescent="0.3">
      <c r="E1423" s="20"/>
      <c r="H1423" s="19"/>
      <c r="N1423" s="20"/>
      <c r="Q1423" s="19"/>
    </row>
    <row r="1424" spans="5:17" x14ac:dyDescent="0.3">
      <c r="E1424" s="20"/>
      <c r="H1424" s="19"/>
      <c r="N1424" s="20"/>
      <c r="Q1424" s="19"/>
    </row>
    <row r="1425" spans="5:17" x14ac:dyDescent="0.3">
      <c r="E1425" s="20"/>
      <c r="H1425" s="19"/>
      <c r="N1425" s="20"/>
      <c r="Q1425" s="19"/>
    </row>
    <row r="1426" spans="5:17" x14ac:dyDescent="0.3">
      <c r="E1426" s="20"/>
      <c r="H1426" s="19"/>
      <c r="N1426" s="20"/>
      <c r="Q1426" s="19"/>
    </row>
    <row r="1427" spans="5:17" x14ac:dyDescent="0.3">
      <c r="E1427" s="20"/>
      <c r="H1427" s="19"/>
      <c r="N1427" s="20"/>
      <c r="Q1427" s="19"/>
    </row>
    <row r="1428" spans="5:17" x14ac:dyDescent="0.3">
      <c r="E1428" s="20"/>
      <c r="H1428" s="19"/>
      <c r="N1428" s="20"/>
      <c r="Q1428" s="19"/>
    </row>
    <row r="1429" spans="5:17" x14ac:dyDescent="0.3">
      <c r="E1429" s="20"/>
      <c r="H1429" s="19"/>
      <c r="N1429" s="20"/>
      <c r="Q1429" s="19"/>
    </row>
    <row r="1430" spans="5:17" x14ac:dyDescent="0.3">
      <c r="E1430" s="20"/>
      <c r="H1430" s="19"/>
      <c r="N1430" s="20"/>
      <c r="Q1430" s="19"/>
    </row>
    <row r="1431" spans="5:17" x14ac:dyDescent="0.3">
      <c r="E1431" s="20"/>
      <c r="H1431" s="19"/>
      <c r="N1431" s="20"/>
      <c r="Q1431" s="19"/>
    </row>
    <row r="1432" spans="5:17" x14ac:dyDescent="0.3">
      <c r="E1432" s="20"/>
      <c r="H1432" s="19"/>
      <c r="N1432" s="20"/>
      <c r="Q1432" s="19"/>
    </row>
    <row r="1433" spans="5:17" x14ac:dyDescent="0.3">
      <c r="E1433" s="20"/>
      <c r="H1433" s="19"/>
      <c r="N1433" s="20"/>
      <c r="Q1433" s="19"/>
    </row>
    <row r="1434" spans="5:17" x14ac:dyDescent="0.3">
      <c r="E1434" s="20"/>
      <c r="H1434" s="19"/>
      <c r="N1434" s="20"/>
      <c r="Q1434" s="19"/>
    </row>
    <row r="1435" spans="5:17" x14ac:dyDescent="0.3">
      <c r="E1435" s="20"/>
      <c r="H1435" s="19"/>
      <c r="N1435" s="20"/>
      <c r="Q1435" s="19"/>
    </row>
    <row r="1436" spans="5:17" x14ac:dyDescent="0.3">
      <c r="E1436" s="20"/>
      <c r="H1436" s="19"/>
      <c r="N1436" s="20"/>
      <c r="Q1436" s="19"/>
    </row>
    <row r="1437" spans="5:17" x14ac:dyDescent="0.3">
      <c r="E1437" s="20"/>
      <c r="H1437" s="19"/>
      <c r="N1437" s="20"/>
      <c r="Q1437" s="19"/>
    </row>
    <row r="1438" spans="5:17" x14ac:dyDescent="0.3">
      <c r="E1438" s="20"/>
      <c r="H1438" s="19"/>
      <c r="N1438" s="20"/>
      <c r="Q1438" s="19"/>
    </row>
    <row r="1439" spans="5:17" x14ac:dyDescent="0.3">
      <c r="E1439" s="20"/>
      <c r="H1439" s="19"/>
      <c r="N1439" s="20"/>
      <c r="Q1439" s="19"/>
    </row>
    <row r="1440" spans="5:17" x14ac:dyDescent="0.3">
      <c r="E1440" s="20"/>
      <c r="H1440" s="19"/>
      <c r="N1440" s="20"/>
      <c r="Q1440" s="19"/>
    </row>
    <row r="1441" spans="5:17" x14ac:dyDescent="0.3">
      <c r="E1441" s="20"/>
      <c r="H1441" s="19"/>
      <c r="N1441" s="20"/>
      <c r="Q1441" s="19"/>
    </row>
    <row r="1442" spans="5:17" x14ac:dyDescent="0.3">
      <c r="E1442" s="20"/>
      <c r="H1442" s="19"/>
      <c r="N1442" s="20"/>
      <c r="Q1442" s="19"/>
    </row>
    <row r="1443" spans="5:17" x14ac:dyDescent="0.3">
      <c r="E1443" s="20"/>
      <c r="H1443" s="19"/>
      <c r="N1443" s="20"/>
      <c r="Q1443" s="19"/>
    </row>
    <row r="1444" spans="5:17" x14ac:dyDescent="0.3">
      <c r="E1444" s="20"/>
      <c r="H1444" s="19"/>
      <c r="N1444" s="20"/>
      <c r="Q1444" s="19"/>
    </row>
    <row r="1445" spans="5:17" x14ac:dyDescent="0.3">
      <c r="E1445" s="20"/>
      <c r="H1445" s="19"/>
      <c r="N1445" s="20"/>
      <c r="Q1445" s="19"/>
    </row>
    <row r="1446" spans="5:17" x14ac:dyDescent="0.3">
      <c r="E1446" s="20"/>
      <c r="H1446" s="19"/>
      <c r="N1446" s="20"/>
      <c r="Q1446" s="19"/>
    </row>
    <row r="1447" spans="5:17" x14ac:dyDescent="0.3">
      <c r="E1447" s="20"/>
      <c r="H1447" s="19"/>
      <c r="N1447" s="20"/>
      <c r="Q1447" s="19"/>
    </row>
    <row r="1448" spans="5:17" x14ac:dyDescent="0.3">
      <c r="E1448" s="20"/>
      <c r="H1448" s="19"/>
      <c r="N1448" s="20"/>
      <c r="Q1448" s="19"/>
    </row>
    <row r="1449" spans="5:17" x14ac:dyDescent="0.3">
      <c r="E1449" s="20"/>
      <c r="H1449" s="19"/>
      <c r="N1449" s="20"/>
      <c r="Q1449" s="19"/>
    </row>
    <row r="1450" spans="5:17" x14ac:dyDescent="0.3">
      <c r="E1450" s="20"/>
      <c r="H1450" s="19"/>
      <c r="N1450" s="20"/>
      <c r="Q1450" s="19"/>
    </row>
    <row r="1451" spans="5:17" x14ac:dyDescent="0.3">
      <c r="E1451" s="20"/>
      <c r="H1451" s="19"/>
      <c r="N1451" s="20"/>
      <c r="Q1451" s="19"/>
    </row>
    <row r="1452" spans="5:17" x14ac:dyDescent="0.3">
      <c r="E1452" s="20"/>
      <c r="H1452" s="19"/>
      <c r="N1452" s="20"/>
      <c r="Q1452" s="19"/>
    </row>
    <row r="1453" spans="5:17" x14ac:dyDescent="0.3">
      <c r="E1453" s="20"/>
      <c r="H1453" s="19"/>
      <c r="N1453" s="20"/>
      <c r="Q1453" s="19"/>
    </row>
    <row r="1454" spans="5:17" x14ac:dyDescent="0.3">
      <c r="E1454" s="20"/>
      <c r="H1454" s="19"/>
      <c r="N1454" s="20"/>
      <c r="Q1454" s="19"/>
    </row>
    <row r="1455" spans="5:17" x14ac:dyDescent="0.3">
      <c r="E1455" s="20"/>
      <c r="H1455" s="19"/>
      <c r="N1455" s="20"/>
      <c r="Q1455" s="19"/>
    </row>
    <row r="1456" spans="5:17" x14ac:dyDescent="0.3">
      <c r="E1456" s="20"/>
      <c r="H1456" s="19"/>
      <c r="N1456" s="20"/>
      <c r="Q1456" s="19"/>
    </row>
    <row r="1457" spans="5:17" x14ac:dyDescent="0.3">
      <c r="E1457" s="20"/>
      <c r="H1457" s="19"/>
      <c r="N1457" s="20"/>
      <c r="Q1457" s="19"/>
    </row>
    <row r="1458" spans="5:17" x14ac:dyDescent="0.3">
      <c r="E1458" s="20"/>
      <c r="H1458" s="19"/>
      <c r="N1458" s="20"/>
      <c r="Q1458" s="19"/>
    </row>
    <row r="1459" spans="5:17" x14ac:dyDescent="0.3">
      <c r="E1459" s="20"/>
      <c r="H1459" s="19"/>
      <c r="N1459" s="20"/>
      <c r="Q1459" s="19"/>
    </row>
    <row r="1460" spans="5:17" x14ac:dyDescent="0.3">
      <c r="E1460" s="20"/>
      <c r="H1460" s="19"/>
      <c r="N1460" s="20"/>
      <c r="Q1460" s="19"/>
    </row>
    <row r="1461" spans="5:17" x14ac:dyDescent="0.3">
      <c r="E1461" s="20"/>
      <c r="H1461" s="19"/>
      <c r="N1461" s="20"/>
      <c r="Q1461" s="19"/>
    </row>
    <row r="1462" spans="5:17" x14ac:dyDescent="0.3">
      <c r="E1462" s="20"/>
      <c r="H1462" s="19"/>
      <c r="N1462" s="20"/>
      <c r="Q1462" s="19"/>
    </row>
    <row r="1463" spans="5:17" x14ac:dyDescent="0.3">
      <c r="E1463" s="20"/>
      <c r="H1463" s="19"/>
      <c r="N1463" s="20"/>
      <c r="Q1463" s="19"/>
    </row>
    <row r="1464" spans="5:17" x14ac:dyDescent="0.3">
      <c r="E1464" s="20"/>
      <c r="H1464" s="19"/>
      <c r="N1464" s="20"/>
      <c r="Q1464" s="19"/>
    </row>
    <row r="1465" spans="5:17" x14ac:dyDescent="0.3">
      <c r="E1465" s="20"/>
      <c r="H1465" s="19"/>
      <c r="N1465" s="20"/>
      <c r="Q1465" s="19"/>
    </row>
    <row r="1466" spans="5:17" x14ac:dyDescent="0.3">
      <c r="E1466" s="20"/>
      <c r="H1466" s="19"/>
      <c r="N1466" s="20"/>
      <c r="Q1466" s="19"/>
    </row>
    <row r="1467" spans="5:17" x14ac:dyDescent="0.3">
      <c r="E1467" s="20"/>
      <c r="H1467" s="19"/>
      <c r="N1467" s="20"/>
      <c r="Q1467" s="19"/>
    </row>
    <row r="1468" spans="5:17" x14ac:dyDescent="0.3">
      <c r="E1468" s="20"/>
      <c r="H1468" s="19"/>
      <c r="N1468" s="20"/>
      <c r="Q1468" s="19"/>
    </row>
    <row r="1469" spans="5:17" x14ac:dyDescent="0.3">
      <c r="E1469" s="20"/>
      <c r="H1469" s="19"/>
      <c r="N1469" s="20"/>
      <c r="Q1469" s="19"/>
    </row>
    <row r="1470" spans="5:17" x14ac:dyDescent="0.3">
      <c r="E1470" s="20"/>
      <c r="H1470" s="19"/>
      <c r="N1470" s="20"/>
      <c r="Q1470" s="19"/>
    </row>
    <row r="1471" spans="5:17" x14ac:dyDescent="0.3">
      <c r="E1471" s="20"/>
      <c r="H1471" s="19"/>
      <c r="N1471" s="20"/>
      <c r="Q1471" s="19"/>
    </row>
    <row r="1472" spans="5:17" x14ac:dyDescent="0.3">
      <c r="E1472" s="20"/>
      <c r="H1472" s="19"/>
      <c r="N1472" s="20"/>
      <c r="Q1472" s="19"/>
    </row>
    <row r="1473" spans="5:17" x14ac:dyDescent="0.3">
      <c r="E1473" s="20"/>
      <c r="H1473" s="19"/>
      <c r="N1473" s="20"/>
      <c r="Q1473" s="19"/>
    </row>
    <row r="1474" spans="5:17" x14ac:dyDescent="0.3">
      <c r="E1474" s="20"/>
      <c r="H1474" s="19"/>
      <c r="N1474" s="20"/>
      <c r="Q1474" s="19"/>
    </row>
    <row r="1475" spans="5:17" x14ac:dyDescent="0.3">
      <c r="E1475" s="20"/>
      <c r="H1475" s="19"/>
      <c r="N1475" s="20"/>
      <c r="Q1475" s="19"/>
    </row>
    <row r="1476" spans="5:17" x14ac:dyDescent="0.3">
      <c r="E1476" s="20"/>
      <c r="H1476" s="19"/>
      <c r="N1476" s="20"/>
      <c r="Q1476" s="19"/>
    </row>
    <row r="1477" spans="5:17" x14ac:dyDescent="0.3">
      <c r="E1477" s="20"/>
      <c r="H1477" s="19"/>
      <c r="N1477" s="20"/>
      <c r="Q1477" s="19"/>
    </row>
    <row r="1478" spans="5:17" x14ac:dyDescent="0.3">
      <c r="E1478" s="20"/>
      <c r="H1478" s="19"/>
      <c r="N1478" s="20"/>
      <c r="Q1478" s="19"/>
    </row>
    <row r="1479" spans="5:17" x14ac:dyDescent="0.3">
      <c r="E1479" s="20"/>
      <c r="H1479" s="19"/>
      <c r="N1479" s="20"/>
      <c r="Q1479" s="19"/>
    </row>
    <row r="1480" spans="5:17" x14ac:dyDescent="0.3">
      <c r="E1480" s="20"/>
      <c r="H1480" s="19"/>
      <c r="N1480" s="20"/>
      <c r="Q1480" s="19"/>
    </row>
    <row r="1481" spans="5:17" x14ac:dyDescent="0.3">
      <c r="E1481" s="20"/>
      <c r="H1481" s="19"/>
      <c r="N1481" s="20"/>
      <c r="Q1481" s="19"/>
    </row>
    <row r="1482" spans="5:17" x14ac:dyDescent="0.3">
      <c r="E1482" s="20"/>
      <c r="H1482" s="19"/>
      <c r="N1482" s="20"/>
      <c r="Q1482" s="19"/>
    </row>
    <row r="1483" spans="5:17" x14ac:dyDescent="0.3">
      <c r="E1483" s="20"/>
      <c r="H1483" s="19"/>
      <c r="N1483" s="20"/>
      <c r="Q1483" s="19"/>
    </row>
    <row r="1484" spans="5:17" x14ac:dyDescent="0.3">
      <c r="E1484" s="20"/>
      <c r="H1484" s="19"/>
      <c r="N1484" s="20"/>
      <c r="Q1484" s="19"/>
    </row>
    <row r="1485" spans="5:17" x14ac:dyDescent="0.3">
      <c r="E1485" s="20"/>
      <c r="H1485" s="19"/>
      <c r="N1485" s="20"/>
      <c r="Q1485" s="19"/>
    </row>
    <row r="1486" spans="5:17" x14ac:dyDescent="0.3">
      <c r="E1486" s="20"/>
      <c r="H1486" s="19"/>
      <c r="N1486" s="20"/>
      <c r="Q1486" s="19"/>
    </row>
    <row r="1487" spans="5:17" x14ac:dyDescent="0.3">
      <c r="E1487" s="20"/>
      <c r="H1487" s="19"/>
      <c r="N1487" s="20"/>
      <c r="Q1487" s="19"/>
    </row>
    <row r="1488" spans="5:17" x14ac:dyDescent="0.3">
      <c r="E1488" s="20"/>
      <c r="H1488" s="19"/>
      <c r="N1488" s="20"/>
      <c r="Q1488" s="19"/>
    </row>
    <row r="1489" spans="5:17" x14ac:dyDescent="0.3">
      <c r="E1489" s="20"/>
      <c r="H1489" s="19"/>
      <c r="N1489" s="20"/>
      <c r="Q1489" s="19"/>
    </row>
    <row r="1490" spans="5:17" x14ac:dyDescent="0.3">
      <c r="E1490" s="20"/>
      <c r="H1490" s="19"/>
      <c r="N1490" s="20"/>
      <c r="Q1490" s="19"/>
    </row>
    <row r="1491" spans="5:17" x14ac:dyDescent="0.3">
      <c r="E1491" s="20"/>
      <c r="H1491" s="19"/>
      <c r="N1491" s="20"/>
      <c r="Q1491" s="19"/>
    </row>
    <row r="1492" spans="5:17" x14ac:dyDescent="0.3">
      <c r="E1492" s="20"/>
      <c r="H1492" s="19"/>
      <c r="N1492" s="20"/>
      <c r="Q1492" s="19"/>
    </row>
    <row r="1493" spans="5:17" x14ac:dyDescent="0.3">
      <c r="E1493" s="20"/>
      <c r="H1493" s="19"/>
      <c r="N1493" s="20"/>
      <c r="Q1493" s="19"/>
    </row>
    <row r="1494" spans="5:17" x14ac:dyDescent="0.3">
      <c r="E1494" s="20"/>
      <c r="H1494" s="19"/>
      <c r="N1494" s="20"/>
      <c r="Q1494" s="19"/>
    </row>
    <row r="1495" spans="5:17" x14ac:dyDescent="0.3">
      <c r="E1495" s="20"/>
      <c r="H1495" s="19"/>
      <c r="N1495" s="20"/>
      <c r="Q1495" s="19"/>
    </row>
    <row r="1496" spans="5:17" x14ac:dyDescent="0.3">
      <c r="E1496" s="20"/>
      <c r="H1496" s="19"/>
      <c r="N1496" s="20"/>
      <c r="Q1496" s="19"/>
    </row>
    <row r="1497" spans="5:17" x14ac:dyDescent="0.3">
      <c r="E1497" s="20"/>
      <c r="H1497" s="19"/>
      <c r="N1497" s="20"/>
      <c r="Q1497" s="19"/>
    </row>
    <row r="1498" spans="5:17" x14ac:dyDescent="0.3">
      <c r="E1498" s="20"/>
      <c r="H1498" s="19"/>
      <c r="N1498" s="20"/>
      <c r="Q1498" s="19"/>
    </row>
    <row r="1499" spans="5:17" x14ac:dyDescent="0.3">
      <c r="E1499" s="20"/>
      <c r="H1499" s="19"/>
      <c r="N1499" s="20"/>
      <c r="Q1499" s="19"/>
    </row>
    <row r="1500" spans="5:17" x14ac:dyDescent="0.3">
      <c r="E1500" s="20"/>
      <c r="H1500" s="19"/>
      <c r="N1500" s="20"/>
      <c r="Q1500" s="19"/>
    </row>
    <row r="1501" spans="5:17" x14ac:dyDescent="0.3">
      <c r="E1501" s="20"/>
      <c r="H1501" s="19"/>
      <c r="N1501" s="20"/>
      <c r="Q1501" s="19"/>
    </row>
    <row r="1502" spans="5:17" x14ac:dyDescent="0.3">
      <c r="E1502" s="20"/>
      <c r="H1502" s="19"/>
      <c r="N1502" s="20"/>
      <c r="Q1502" s="19"/>
    </row>
    <row r="1503" spans="5:17" x14ac:dyDescent="0.3">
      <c r="E1503" s="20"/>
      <c r="H1503" s="19"/>
      <c r="N1503" s="20"/>
      <c r="Q1503" s="19"/>
    </row>
    <row r="1504" spans="5:17" x14ac:dyDescent="0.3">
      <c r="E1504" s="20"/>
      <c r="H1504" s="19"/>
      <c r="N1504" s="20"/>
      <c r="Q1504" s="19"/>
    </row>
    <row r="1505" spans="5:17" x14ac:dyDescent="0.3">
      <c r="E1505" s="20"/>
      <c r="H1505" s="19"/>
      <c r="N1505" s="20"/>
      <c r="Q1505" s="19"/>
    </row>
    <row r="1506" spans="5:17" x14ac:dyDescent="0.3">
      <c r="E1506" s="20"/>
      <c r="H1506" s="19"/>
      <c r="N1506" s="20"/>
      <c r="Q1506" s="19"/>
    </row>
    <row r="1507" spans="5:17" x14ac:dyDescent="0.3">
      <c r="E1507" s="20"/>
      <c r="H1507" s="19"/>
      <c r="N1507" s="20"/>
      <c r="Q1507" s="19"/>
    </row>
    <row r="1508" spans="5:17" x14ac:dyDescent="0.3">
      <c r="E1508" s="20"/>
      <c r="H1508" s="19"/>
      <c r="N1508" s="20"/>
      <c r="Q1508" s="19"/>
    </row>
    <row r="1509" spans="5:17" x14ac:dyDescent="0.3">
      <c r="E1509" s="20"/>
      <c r="H1509" s="19"/>
      <c r="N1509" s="20"/>
      <c r="Q1509" s="19"/>
    </row>
    <row r="1510" spans="5:17" x14ac:dyDescent="0.3">
      <c r="E1510" s="20"/>
      <c r="H1510" s="19"/>
      <c r="N1510" s="20"/>
      <c r="Q1510" s="19"/>
    </row>
    <row r="1511" spans="5:17" x14ac:dyDescent="0.3">
      <c r="E1511" s="20"/>
      <c r="H1511" s="19"/>
      <c r="N1511" s="20"/>
      <c r="Q1511" s="19"/>
    </row>
    <row r="1512" spans="5:17" x14ac:dyDescent="0.3">
      <c r="E1512" s="20"/>
      <c r="H1512" s="19"/>
      <c r="N1512" s="20"/>
      <c r="Q1512" s="19"/>
    </row>
    <row r="1513" spans="5:17" x14ac:dyDescent="0.3">
      <c r="E1513" s="20"/>
      <c r="H1513" s="19"/>
      <c r="N1513" s="20"/>
      <c r="Q1513" s="19"/>
    </row>
    <row r="1514" spans="5:17" x14ac:dyDescent="0.3">
      <c r="E1514" s="20"/>
      <c r="H1514" s="19"/>
      <c r="N1514" s="20"/>
      <c r="Q1514" s="19"/>
    </row>
    <row r="1515" spans="5:17" x14ac:dyDescent="0.3">
      <c r="E1515" s="20"/>
      <c r="H1515" s="19"/>
      <c r="N1515" s="20"/>
      <c r="Q1515" s="19"/>
    </row>
    <row r="1516" spans="5:17" x14ac:dyDescent="0.3">
      <c r="E1516" s="20"/>
      <c r="H1516" s="19"/>
      <c r="N1516" s="20"/>
      <c r="Q1516" s="19"/>
    </row>
    <row r="1517" spans="5:17" x14ac:dyDescent="0.3">
      <c r="E1517" s="20"/>
      <c r="H1517" s="19"/>
      <c r="N1517" s="20"/>
      <c r="Q1517" s="19"/>
    </row>
    <row r="1518" spans="5:17" x14ac:dyDescent="0.3">
      <c r="E1518" s="20"/>
      <c r="H1518" s="19"/>
      <c r="N1518" s="20"/>
      <c r="Q1518" s="19"/>
    </row>
    <row r="1519" spans="5:17" x14ac:dyDescent="0.3">
      <c r="E1519" s="20"/>
      <c r="H1519" s="19"/>
      <c r="N1519" s="20"/>
      <c r="Q1519" s="19"/>
    </row>
    <row r="1520" spans="5:17" x14ac:dyDescent="0.3">
      <c r="E1520" s="20"/>
      <c r="H1520" s="19"/>
      <c r="N1520" s="20"/>
      <c r="Q1520" s="19"/>
    </row>
    <row r="1521" spans="5:17" x14ac:dyDescent="0.3">
      <c r="E1521" s="20"/>
      <c r="H1521" s="19"/>
      <c r="N1521" s="20"/>
      <c r="Q1521" s="19"/>
    </row>
    <row r="1522" spans="5:17" x14ac:dyDescent="0.3">
      <c r="E1522" s="20"/>
      <c r="H1522" s="19"/>
      <c r="N1522" s="20"/>
      <c r="Q1522" s="19"/>
    </row>
    <row r="1523" spans="5:17" x14ac:dyDescent="0.3">
      <c r="E1523" s="20"/>
      <c r="H1523" s="19"/>
      <c r="N1523" s="20"/>
      <c r="Q1523" s="19"/>
    </row>
    <row r="1524" spans="5:17" x14ac:dyDescent="0.3">
      <c r="E1524" s="20"/>
      <c r="H1524" s="19"/>
      <c r="N1524" s="20"/>
      <c r="Q1524" s="19"/>
    </row>
    <row r="1525" spans="5:17" x14ac:dyDescent="0.3">
      <c r="E1525" s="20"/>
      <c r="H1525" s="19"/>
      <c r="N1525" s="20"/>
      <c r="Q1525" s="19"/>
    </row>
    <row r="1526" spans="5:17" x14ac:dyDescent="0.3">
      <c r="E1526" s="20"/>
      <c r="H1526" s="19"/>
      <c r="N1526" s="20"/>
      <c r="Q1526" s="19"/>
    </row>
    <row r="1527" spans="5:17" x14ac:dyDescent="0.3">
      <c r="E1527" s="20"/>
      <c r="H1527" s="19"/>
      <c r="N1527" s="20"/>
      <c r="Q1527" s="19"/>
    </row>
    <row r="1528" spans="5:17" x14ac:dyDescent="0.3">
      <c r="E1528" s="20"/>
      <c r="H1528" s="19"/>
      <c r="N1528" s="20"/>
      <c r="Q1528" s="19"/>
    </row>
    <row r="1529" spans="5:17" x14ac:dyDescent="0.3">
      <c r="E1529" s="20"/>
      <c r="H1529" s="19"/>
      <c r="N1529" s="20"/>
      <c r="Q1529" s="19"/>
    </row>
    <row r="1530" spans="5:17" x14ac:dyDescent="0.3">
      <c r="E1530" s="20"/>
      <c r="H1530" s="19"/>
      <c r="N1530" s="20"/>
      <c r="Q1530" s="19"/>
    </row>
    <row r="1531" spans="5:17" x14ac:dyDescent="0.3">
      <c r="E1531" s="20"/>
      <c r="H1531" s="19"/>
      <c r="N1531" s="20"/>
      <c r="Q1531" s="19"/>
    </row>
    <row r="1532" spans="5:17" x14ac:dyDescent="0.3">
      <c r="E1532" s="20"/>
      <c r="H1532" s="19"/>
      <c r="N1532" s="20"/>
      <c r="Q1532" s="19"/>
    </row>
    <row r="1533" spans="5:17" x14ac:dyDescent="0.3">
      <c r="E1533" s="20"/>
      <c r="H1533" s="19"/>
      <c r="N1533" s="20"/>
      <c r="Q1533" s="19"/>
    </row>
    <row r="1534" spans="5:17" x14ac:dyDescent="0.3">
      <c r="E1534" s="20"/>
      <c r="H1534" s="19"/>
      <c r="N1534" s="20"/>
      <c r="Q1534" s="19"/>
    </row>
    <row r="1535" spans="5:17" x14ac:dyDescent="0.3">
      <c r="E1535" s="20"/>
      <c r="H1535" s="19"/>
      <c r="N1535" s="20"/>
      <c r="Q1535" s="19"/>
    </row>
    <row r="1536" spans="5:17" x14ac:dyDescent="0.3">
      <c r="E1536" s="20"/>
      <c r="H1536" s="19"/>
      <c r="N1536" s="20"/>
      <c r="Q1536" s="19"/>
    </row>
    <row r="1537" spans="5:17" x14ac:dyDescent="0.3">
      <c r="E1537" s="20"/>
      <c r="H1537" s="19"/>
      <c r="N1537" s="20"/>
      <c r="Q1537" s="19"/>
    </row>
    <row r="1538" spans="5:17" x14ac:dyDescent="0.3">
      <c r="E1538" s="20"/>
      <c r="H1538" s="19"/>
      <c r="N1538" s="20"/>
      <c r="Q1538" s="19"/>
    </row>
    <row r="1539" spans="5:17" x14ac:dyDescent="0.3">
      <c r="E1539" s="20"/>
      <c r="H1539" s="19"/>
      <c r="N1539" s="20"/>
      <c r="Q1539" s="19"/>
    </row>
    <row r="1540" spans="5:17" x14ac:dyDescent="0.3">
      <c r="E1540" s="20"/>
      <c r="H1540" s="19"/>
      <c r="N1540" s="20"/>
      <c r="Q1540" s="19"/>
    </row>
    <row r="1541" spans="5:17" x14ac:dyDescent="0.3">
      <c r="E1541" s="20"/>
      <c r="H1541" s="19"/>
      <c r="N1541" s="20"/>
      <c r="Q1541" s="19"/>
    </row>
    <row r="1542" spans="5:17" x14ac:dyDescent="0.3">
      <c r="E1542" s="20"/>
      <c r="H1542" s="19"/>
      <c r="N1542" s="20"/>
      <c r="Q1542" s="19"/>
    </row>
    <row r="1543" spans="5:17" x14ac:dyDescent="0.3">
      <c r="E1543" s="20"/>
      <c r="H1543" s="19"/>
      <c r="N1543" s="20"/>
      <c r="Q1543" s="19"/>
    </row>
    <row r="1544" spans="5:17" x14ac:dyDescent="0.3">
      <c r="E1544" s="20"/>
      <c r="H1544" s="19"/>
      <c r="N1544" s="20"/>
      <c r="Q1544" s="19"/>
    </row>
    <row r="1545" spans="5:17" x14ac:dyDescent="0.3">
      <c r="E1545" s="20"/>
      <c r="H1545" s="19"/>
      <c r="N1545" s="20"/>
      <c r="Q1545" s="19"/>
    </row>
    <row r="1546" spans="5:17" x14ac:dyDescent="0.3">
      <c r="E1546" s="20"/>
      <c r="H1546" s="19"/>
      <c r="N1546" s="20"/>
      <c r="Q1546" s="19"/>
    </row>
    <row r="1547" spans="5:17" x14ac:dyDescent="0.3">
      <c r="E1547" s="20"/>
      <c r="H1547" s="19"/>
      <c r="N1547" s="20"/>
      <c r="Q1547" s="19"/>
    </row>
    <row r="1548" spans="5:17" x14ac:dyDescent="0.3">
      <c r="E1548" s="20"/>
      <c r="H1548" s="19"/>
      <c r="N1548" s="20"/>
      <c r="Q1548" s="19"/>
    </row>
    <row r="1549" spans="5:17" x14ac:dyDescent="0.3">
      <c r="E1549" s="20"/>
      <c r="H1549" s="19"/>
      <c r="N1549" s="20"/>
      <c r="Q1549" s="19"/>
    </row>
    <row r="1550" spans="5:17" x14ac:dyDescent="0.3">
      <c r="E1550" s="20"/>
      <c r="H1550" s="19"/>
      <c r="N1550" s="20"/>
      <c r="Q1550" s="19"/>
    </row>
    <row r="1551" spans="5:17" x14ac:dyDescent="0.3">
      <c r="E1551" s="20"/>
      <c r="H1551" s="19"/>
      <c r="N1551" s="20"/>
      <c r="Q1551" s="19"/>
    </row>
    <row r="1552" spans="5:17" x14ac:dyDescent="0.3">
      <c r="E1552" s="20"/>
      <c r="H1552" s="19"/>
      <c r="N1552" s="20"/>
      <c r="Q1552" s="19"/>
    </row>
    <row r="1553" spans="5:17" x14ac:dyDescent="0.3">
      <c r="E1553" s="20"/>
      <c r="H1553" s="19"/>
      <c r="N1553" s="20"/>
      <c r="Q1553" s="19"/>
    </row>
    <row r="1554" spans="5:17" x14ac:dyDescent="0.3">
      <c r="E1554" s="20"/>
      <c r="H1554" s="19"/>
      <c r="N1554" s="20"/>
      <c r="Q1554" s="19"/>
    </row>
    <row r="1555" spans="5:17" x14ac:dyDescent="0.3">
      <c r="E1555" s="20"/>
      <c r="H1555" s="19"/>
      <c r="N1555" s="20"/>
      <c r="Q1555" s="19"/>
    </row>
    <row r="1556" spans="5:17" x14ac:dyDescent="0.3">
      <c r="E1556" s="20"/>
      <c r="H1556" s="19"/>
      <c r="N1556" s="20"/>
      <c r="Q1556" s="19"/>
    </row>
    <row r="1557" spans="5:17" x14ac:dyDescent="0.3">
      <c r="E1557" s="20"/>
      <c r="H1557" s="19"/>
      <c r="N1557" s="20"/>
      <c r="Q1557" s="19"/>
    </row>
    <row r="1558" spans="5:17" x14ac:dyDescent="0.3">
      <c r="E1558" s="20"/>
      <c r="H1558" s="19"/>
      <c r="N1558" s="20"/>
      <c r="Q1558" s="19"/>
    </row>
    <row r="1559" spans="5:17" x14ac:dyDescent="0.3">
      <c r="E1559" s="20"/>
      <c r="H1559" s="19"/>
      <c r="N1559" s="20"/>
      <c r="Q1559" s="19"/>
    </row>
    <row r="1560" spans="5:17" x14ac:dyDescent="0.3">
      <c r="E1560" s="20"/>
      <c r="H1560" s="19"/>
      <c r="N1560" s="20"/>
      <c r="Q1560" s="19"/>
    </row>
    <row r="1561" spans="5:17" x14ac:dyDescent="0.3">
      <c r="E1561" s="20"/>
      <c r="H1561" s="19"/>
      <c r="N1561" s="20"/>
      <c r="Q1561" s="19"/>
    </row>
    <row r="1562" spans="5:17" x14ac:dyDescent="0.3">
      <c r="E1562" s="20"/>
      <c r="H1562" s="19"/>
      <c r="N1562" s="20"/>
      <c r="Q1562" s="19"/>
    </row>
    <row r="1563" spans="5:17" x14ac:dyDescent="0.3">
      <c r="E1563" s="20"/>
      <c r="H1563" s="19"/>
      <c r="N1563" s="20"/>
      <c r="Q1563" s="19"/>
    </row>
    <row r="1564" spans="5:17" x14ac:dyDescent="0.3">
      <c r="E1564" s="20"/>
      <c r="H1564" s="19"/>
      <c r="N1564" s="20"/>
      <c r="Q1564" s="19"/>
    </row>
    <row r="1565" spans="5:17" x14ac:dyDescent="0.3">
      <c r="E1565" s="20"/>
      <c r="H1565" s="19"/>
      <c r="N1565" s="20"/>
      <c r="Q1565" s="19"/>
    </row>
    <row r="1566" spans="5:17" x14ac:dyDescent="0.3">
      <c r="E1566" s="20"/>
      <c r="H1566" s="19"/>
      <c r="N1566" s="20"/>
      <c r="Q1566" s="19"/>
    </row>
    <row r="1567" spans="5:17" x14ac:dyDescent="0.3">
      <c r="E1567" s="20"/>
      <c r="H1567" s="19"/>
      <c r="N1567" s="20"/>
      <c r="Q1567" s="19"/>
    </row>
    <row r="1568" spans="5:17" x14ac:dyDescent="0.3">
      <c r="E1568" s="20"/>
      <c r="H1568" s="19"/>
      <c r="N1568" s="20"/>
      <c r="Q1568" s="19"/>
    </row>
    <row r="1569" spans="5:17" x14ac:dyDescent="0.3">
      <c r="E1569" s="20"/>
      <c r="H1569" s="19"/>
      <c r="N1569" s="20"/>
      <c r="Q1569" s="19"/>
    </row>
    <row r="1570" spans="5:17" x14ac:dyDescent="0.3">
      <c r="E1570" s="20"/>
      <c r="H1570" s="19"/>
      <c r="N1570" s="20"/>
      <c r="Q1570" s="19"/>
    </row>
    <row r="1571" spans="5:17" x14ac:dyDescent="0.3">
      <c r="E1571" s="20"/>
      <c r="H1571" s="19"/>
      <c r="N1571" s="20"/>
      <c r="Q1571" s="19"/>
    </row>
    <row r="1572" spans="5:17" x14ac:dyDescent="0.3">
      <c r="E1572" s="20"/>
      <c r="H1572" s="19"/>
      <c r="N1572" s="20"/>
      <c r="Q1572" s="19"/>
    </row>
    <row r="1573" spans="5:17" x14ac:dyDescent="0.3">
      <c r="E1573" s="20"/>
      <c r="H1573" s="19"/>
      <c r="N1573" s="20"/>
      <c r="Q1573" s="19"/>
    </row>
    <row r="1574" spans="5:17" x14ac:dyDescent="0.3">
      <c r="E1574" s="20"/>
      <c r="H1574" s="19"/>
      <c r="N1574" s="20"/>
      <c r="Q1574" s="19"/>
    </row>
    <row r="1575" spans="5:17" x14ac:dyDescent="0.3">
      <c r="E1575" s="20"/>
      <c r="H1575" s="19"/>
      <c r="N1575" s="20"/>
      <c r="Q1575" s="19"/>
    </row>
    <row r="1576" spans="5:17" x14ac:dyDescent="0.3">
      <c r="E1576" s="20"/>
      <c r="H1576" s="19"/>
      <c r="N1576" s="20"/>
      <c r="Q1576" s="19"/>
    </row>
    <row r="1577" spans="5:17" x14ac:dyDescent="0.3">
      <c r="E1577" s="20"/>
      <c r="H1577" s="19"/>
      <c r="N1577" s="20"/>
      <c r="Q1577" s="19"/>
    </row>
    <row r="1578" spans="5:17" x14ac:dyDescent="0.3">
      <c r="E1578" s="20"/>
      <c r="H1578" s="19"/>
      <c r="N1578" s="20"/>
      <c r="Q1578" s="19"/>
    </row>
    <row r="1579" spans="5:17" x14ac:dyDescent="0.3">
      <c r="E1579" s="20"/>
      <c r="H1579" s="19"/>
      <c r="N1579" s="20"/>
      <c r="Q1579" s="19"/>
    </row>
    <row r="1580" spans="5:17" x14ac:dyDescent="0.3">
      <c r="E1580" s="20"/>
      <c r="H1580" s="19"/>
      <c r="N1580" s="20"/>
      <c r="Q1580" s="19"/>
    </row>
    <row r="1581" spans="5:17" x14ac:dyDescent="0.3">
      <c r="E1581" s="20"/>
      <c r="H1581" s="19"/>
      <c r="N1581" s="20"/>
      <c r="Q1581" s="19"/>
    </row>
    <row r="1582" spans="5:17" x14ac:dyDescent="0.3">
      <c r="E1582" s="20"/>
      <c r="H1582" s="19"/>
      <c r="N1582" s="20"/>
      <c r="Q1582" s="19"/>
    </row>
    <row r="1583" spans="5:17" x14ac:dyDescent="0.3">
      <c r="E1583" s="20"/>
      <c r="H1583" s="19"/>
      <c r="N1583" s="20"/>
      <c r="Q1583" s="19"/>
    </row>
    <row r="1584" spans="5:17" x14ac:dyDescent="0.3">
      <c r="E1584" s="20"/>
      <c r="H1584" s="19"/>
      <c r="N1584" s="20"/>
      <c r="Q1584" s="19"/>
    </row>
    <row r="1585" spans="5:17" x14ac:dyDescent="0.3">
      <c r="E1585" s="20"/>
      <c r="H1585" s="19"/>
      <c r="N1585" s="20"/>
      <c r="Q1585" s="19"/>
    </row>
    <row r="1586" spans="5:17" x14ac:dyDescent="0.3">
      <c r="E1586" s="20"/>
      <c r="H1586" s="19"/>
      <c r="N1586" s="20"/>
      <c r="Q1586" s="19"/>
    </row>
    <row r="1587" spans="5:17" x14ac:dyDescent="0.3">
      <c r="E1587" s="20"/>
      <c r="H1587" s="19"/>
      <c r="N1587" s="20"/>
      <c r="Q1587" s="19"/>
    </row>
    <row r="1588" spans="5:17" x14ac:dyDescent="0.3">
      <c r="E1588" s="20"/>
      <c r="H1588" s="19"/>
      <c r="N1588" s="20"/>
      <c r="Q1588" s="19"/>
    </row>
    <row r="1589" spans="5:17" x14ac:dyDescent="0.3">
      <c r="E1589" s="20"/>
      <c r="H1589" s="19"/>
      <c r="N1589" s="20"/>
      <c r="Q1589" s="19"/>
    </row>
    <row r="1590" spans="5:17" x14ac:dyDescent="0.3">
      <c r="E1590" s="20"/>
      <c r="H1590" s="19"/>
      <c r="N1590" s="20"/>
      <c r="Q1590" s="19"/>
    </row>
    <row r="1591" spans="5:17" x14ac:dyDescent="0.3">
      <c r="E1591" s="20"/>
      <c r="H1591" s="19"/>
      <c r="N1591" s="20"/>
      <c r="Q1591" s="19"/>
    </row>
    <row r="1592" spans="5:17" x14ac:dyDescent="0.3">
      <c r="E1592" s="20"/>
      <c r="H1592" s="19"/>
      <c r="N1592" s="20"/>
      <c r="Q1592" s="19"/>
    </row>
    <row r="1593" spans="5:17" x14ac:dyDescent="0.3">
      <c r="E1593" s="20"/>
      <c r="H1593" s="19"/>
      <c r="N1593" s="20"/>
      <c r="Q1593" s="19"/>
    </row>
    <row r="1594" spans="5:17" x14ac:dyDescent="0.3">
      <c r="E1594" s="20"/>
      <c r="H1594" s="19"/>
      <c r="N1594" s="20"/>
      <c r="Q1594" s="19"/>
    </row>
    <row r="1595" spans="5:17" x14ac:dyDescent="0.3">
      <c r="E1595" s="20"/>
      <c r="H1595" s="19"/>
      <c r="N1595" s="20"/>
      <c r="Q1595" s="19"/>
    </row>
    <row r="1596" spans="5:17" x14ac:dyDescent="0.3">
      <c r="E1596" s="20"/>
      <c r="H1596" s="19"/>
      <c r="N1596" s="20"/>
      <c r="Q1596" s="19"/>
    </row>
    <row r="1597" spans="5:17" x14ac:dyDescent="0.3">
      <c r="E1597" s="20"/>
      <c r="H1597" s="19"/>
      <c r="N1597" s="20"/>
      <c r="Q1597" s="19"/>
    </row>
    <row r="1598" spans="5:17" x14ac:dyDescent="0.3">
      <c r="E1598" s="20"/>
      <c r="H1598" s="19"/>
      <c r="N1598" s="20"/>
      <c r="Q1598" s="19"/>
    </row>
    <row r="1599" spans="5:17" x14ac:dyDescent="0.3">
      <c r="E1599" s="20"/>
      <c r="H1599" s="19"/>
      <c r="N1599" s="20"/>
      <c r="Q1599" s="19"/>
    </row>
    <row r="1600" spans="5:17" x14ac:dyDescent="0.3">
      <c r="E1600" s="20"/>
      <c r="H1600" s="19"/>
      <c r="N1600" s="20"/>
      <c r="Q1600" s="19"/>
    </row>
    <row r="1601" spans="5:17" x14ac:dyDescent="0.3">
      <c r="E1601" s="20"/>
      <c r="H1601" s="19"/>
      <c r="N1601" s="20"/>
      <c r="Q1601" s="19"/>
    </row>
    <row r="1602" spans="5:17" x14ac:dyDescent="0.3">
      <c r="E1602" s="20"/>
      <c r="H1602" s="19"/>
      <c r="N1602" s="20"/>
      <c r="Q1602" s="19"/>
    </row>
    <row r="1603" spans="5:17" x14ac:dyDescent="0.3">
      <c r="E1603" s="20"/>
      <c r="H1603" s="19"/>
      <c r="N1603" s="20"/>
      <c r="Q1603" s="19"/>
    </row>
    <row r="1604" spans="5:17" x14ac:dyDescent="0.3">
      <c r="E1604" s="20"/>
      <c r="H1604" s="19"/>
      <c r="N1604" s="20"/>
      <c r="Q1604" s="19"/>
    </row>
    <row r="1605" spans="5:17" x14ac:dyDescent="0.3">
      <c r="E1605" s="20"/>
      <c r="H1605" s="19"/>
      <c r="N1605" s="20"/>
      <c r="Q1605" s="19"/>
    </row>
    <row r="1606" spans="5:17" x14ac:dyDescent="0.3">
      <c r="E1606" s="20"/>
      <c r="H1606" s="19"/>
      <c r="N1606" s="20"/>
      <c r="Q1606" s="19"/>
    </row>
    <row r="1607" spans="5:17" x14ac:dyDescent="0.3">
      <c r="E1607" s="20"/>
      <c r="H1607" s="19"/>
      <c r="N1607" s="20"/>
      <c r="Q1607" s="19"/>
    </row>
    <row r="1608" spans="5:17" x14ac:dyDescent="0.3">
      <c r="E1608" s="20"/>
      <c r="H1608" s="19"/>
      <c r="N1608" s="20"/>
      <c r="Q1608" s="19"/>
    </row>
    <row r="1609" spans="5:17" x14ac:dyDescent="0.3">
      <c r="E1609" s="20"/>
      <c r="H1609" s="19"/>
      <c r="N1609" s="20"/>
      <c r="Q1609" s="19"/>
    </row>
    <row r="1610" spans="5:17" x14ac:dyDescent="0.3">
      <c r="E1610" s="20"/>
      <c r="H1610" s="19"/>
      <c r="N1610" s="20"/>
      <c r="Q1610" s="19"/>
    </row>
    <row r="1611" spans="5:17" x14ac:dyDescent="0.3">
      <c r="E1611" s="20"/>
      <c r="H1611" s="19"/>
      <c r="N1611" s="20"/>
      <c r="Q1611" s="19"/>
    </row>
    <row r="1612" spans="5:17" x14ac:dyDescent="0.3">
      <c r="E1612" s="20"/>
      <c r="H1612" s="19"/>
      <c r="N1612" s="20"/>
      <c r="Q1612" s="19"/>
    </row>
    <row r="1613" spans="5:17" x14ac:dyDescent="0.3">
      <c r="E1613" s="20"/>
      <c r="H1613" s="19"/>
      <c r="N1613" s="20"/>
      <c r="Q1613" s="19"/>
    </row>
    <row r="1614" spans="5:17" x14ac:dyDescent="0.3">
      <c r="E1614" s="20"/>
      <c r="H1614" s="19"/>
      <c r="N1614" s="20"/>
      <c r="Q1614" s="19"/>
    </row>
    <row r="1615" spans="5:17" x14ac:dyDescent="0.3">
      <c r="E1615" s="20"/>
      <c r="H1615" s="19"/>
      <c r="N1615" s="20"/>
      <c r="Q1615" s="19"/>
    </row>
    <row r="1616" spans="5:17" x14ac:dyDescent="0.3">
      <c r="E1616" s="20"/>
      <c r="H1616" s="19"/>
      <c r="N1616" s="20"/>
      <c r="Q1616" s="19"/>
    </row>
    <row r="1617" spans="5:17" x14ac:dyDescent="0.3">
      <c r="E1617" s="20"/>
      <c r="H1617" s="19"/>
      <c r="N1617" s="20"/>
      <c r="Q1617" s="19"/>
    </row>
    <row r="1618" spans="5:17" x14ac:dyDescent="0.3">
      <c r="E1618" s="20"/>
      <c r="H1618" s="19"/>
      <c r="N1618" s="20"/>
      <c r="Q1618" s="19"/>
    </row>
    <row r="1619" spans="5:17" x14ac:dyDescent="0.3">
      <c r="E1619" s="20"/>
      <c r="H1619" s="19"/>
      <c r="N1619" s="20"/>
      <c r="Q1619" s="19"/>
    </row>
    <row r="1620" spans="5:17" x14ac:dyDescent="0.3">
      <c r="E1620" s="20"/>
      <c r="H1620" s="19"/>
      <c r="N1620" s="20"/>
      <c r="Q1620" s="19"/>
    </row>
    <row r="1621" spans="5:17" x14ac:dyDescent="0.3">
      <c r="E1621" s="20"/>
      <c r="H1621" s="19"/>
      <c r="N1621" s="20"/>
      <c r="Q1621" s="19"/>
    </row>
    <row r="1622" spans="5:17" x14ac:dyDescent="0.3">
      <c r="E1622" s="20"/>
      <c r="H1622" s="19"/>
      <c r="N1622" s="20"/>
      <c r="Q1622" s="19"/>
    </row>
    <row r="1623" spans="5:17" x14ac:dyDescent="0.3">
      <c r="E1623" s="20"/>
      <c r="H1623" s="19"/>
      <c r="N1623" s="20"/>
      <c r="Q1623" s="19"/>
    </row>
    <row r="1624" spans="5:17" x14ac:dyDescent="0.3">
      <c r="E1624" s="20"/>
      <c r="H1624" s="19"/>
      <c r="N1624" s="20"/>
      <c r="Q1624" s="19"/>
    </row>
    <row r="1625" spans="5:17" x14ac:dyDescent="0.3">
      <c r="E1625" s="20"/>
      <c r="H1625" s="19"/>
      <c r="N1625" s="20"/>
      <c r="Q1625" s="19"/>
    </row>
    <row r="1626" spans="5:17" x14ac:dyDescent="0.3">
      <c r="E1626" s="20"/>
      <c r="H1626" s="19"/>
      <c r="N1626" s="20"/>
      <c r="Q1626" s="19"/>
    </row>
    <row r="1627" spans="5:17" x14ac:dyDescent="0.3">
      <c r="E1627" s="20"/>
      <c r="H1627" s="19"/>
      <c r="N1627" s="20"/>
      <c r="Q1627" s="19"/>
    </row>
    <row r="1628" spans="5:17" x14ac:dyDescent="0.3">
      <c r="E1628" s="20"/>
      <c r="H1628" s="19"/>
      <c r="N1628" s="20"/>
      <c r="Q1628" s="19"/>
    </row>
    <row r="1629" spans="5:17" x14ac:dyDescent="0.3">
      <c r="E1629" s="20"/>
      <c r="H1629" s="19"/>
      <c r="N1629" s="20"/>
      <c r="Q1629" s="19"/>
    </row>
    <row r="1630" spans="5:17" x14ac:dyDescent="0.3">
      <c r="E1630" s="20"/>
      <c r="H1630" s="19"/>
      <c r="N1630" s="20"/>
      <c r="Q1630" s="19"/>
    </row>
    <row r="1631" spans="5:17" x14ac:dyDescent="0.3">
      <c r="E1631" s="20"/>
      <c r="H1631" s="19"/>
      <c r="N1631" s="20"/>
      <c r="Q1631" s="19"/>
    </row>
    <row r="1632" spans="5:17" x14ac:dyDescent="0.3">
      <c r="E1632" s="20"/>
      <c r="H1632" s="19"/>
      <c r="N1632" s="20"/>
      <c r="Q1632" s="19"/>
    </row>
    <row r="1633" spans="5:17" x14ac:dyDescent="0.3">
      <c r="E1633" s="20"/>
      <c r="H1633" s="19"/>
      <c r="N1633" s="20"/>
      <c r="Q1633" s="19"/>
    </row>
    <row r="1634" spans="5:17" x14ac:dyDescent="0.3">
      <c r="E1634" s="20"/>
      <c r="H1634" s="19"/>
      <c r="N1634" s="20"/>
      <c r="Q1634" s="19"/>
    </row>
    <row r="1635" spans="5:17" x14ac:dyDescent="0.3">
      <c r="E1635" s="20"/>
      <c r="H1635" s="19"/>
      <c r="N1635" s="20"/>
      <c r="Q1635" s="19"/>
    </row>
    <row r="1636" spans="5:17" x14ac:dyDescent="0.3">
      <c r="E1636" s="20"/>
      <c r="H1636" s="19"/>
      <c r="N1636" s="20"/>
      <c r="Q1636" s="19"/>
    </row>
    <row r="1637" spans="5:17" x14ac:dyDescent="0.3">
      <c r="E1637" s="20"/>
      <c r="H1637" s="19"/>
      <c r="N1637" s="20"/>
      <c r="Q1637" s="19"/>
    </row>
    <row r="1638" spans="5:17" x14ac:dyDescent="0.3">
      <c r="E1638" s="20"/>
      <c r="H1638" s="19"/>
      <c r="N1638" s="20"/>
      <c r="Q1638" s="19"/>
    </row>
    <row r="1639" spans="5:17" x14ac:dyDescent="0.3">
      <c r="E1639" s="20"/>
      <c r="H1639" s="19"/>
      <c r="N1639" s="20"/>
      <c r="Q1639" s="19"/>
    </row>
    <row r="1640" spans="5:17" x14ac:dyDescent="0.3">
      <c r="E1640" s="20"/>
      <c r="H1640" s="19"/>
      <c r="N1640" s="20"/>
      <c r="Q1640" s="19"/>
    </row>
    <row r="1641" spans="5:17" x14ac:dyDescent="0.3">
      <c r="E1641" s="20"/>
      <c r="H1641" s="19"/>
      <c r="N1641" s="20"/>
      <c r="Q1641" s="19"/>
    </row>
    <row r="1642" spans="5:17" x14ac:dyDescent="0.3">
      <c r="E1642" s="20"/>
      <c r="H1642" s="19"/>
      <c r="N1642" s="20"/>
      <c r="Q1642" s="19"/>
    </row>
    <row r="1643" spans="5:17" x14ac:dyDescent="0.3">
      <c r="E1643" s="20"/>
      <c r="H1643" s="19"/>
      <c r="N1643" s="20"/>
      <c r="Q1643" s="19"/>
    </row>
    <row r="1644" spans="5:17" x14ac:dyDescent="0.3">
      <c r="E1644" s="20"/>
      <c r="H1644" s="19"/>
      <c r="N1644" s="20"/>
      <c r="Q1644" s="19"/>
    </row>
    <row r="1645" spans="5:17" x14ac:dyDescent="0.3">
      <c r="E1645" s="20"/>
      <c r="H1645" s="19"/>
      <c r="N1645" s="20"/>
      <c r="Q1645" s="19"/>
    </row>
    <row r="1646" spans="5:17" x14ac:dyDescent="0.3">
      <c r="E1646" s="20"/>
      <c r="H1646" s="19"/>
      <c r="N1646" s="20"/>
      <c r="Q1646" s="19"/>
    </row>
    <row r="1647" spans="5:17" x14ac:dyDescent="0.3">
      <c r="E1647" s="20"/>
      <c r="H1647" s="19"/>
      <c r="N1647" s="20"/>
      <c r="Q1647" s="19"/>
    </row>
    <row r="1648" spans="5:17" x14ac:dyDescent="0.3">
      <c r="E1648" s="20"/>
      <c r="H1648" s="19"/>
      <c r="N1648" s="20"/>
      <c r="Q1648" s="19"/>
    </row>
    <row r="1649" spans="5:17" x14ac:dyDescent="0.3">
      <c r="E1649" s="20"/>
      <c r="H1649" s="19"/>
      <c r="N1649" s="20"/>
      <c r="Q1649" s="19"/>
    </row>
    <row r="1650" spans="5:17" x14ac:dyDescent="0.3">
      <c r="E1650" s="20"/>
      <c r="H1650" s="19"/>
      <c r="N1650" s="20"/>
      <c r="Q1650" s="19"/>
    </row>
    <row r="1651" spans="5:17" x14ac:dyDescent="0.3">
      <c r="E1651" s="20"/>
      <c r="H1651" s="19"/>
      <c r="N1651" s="20"/>
      <c r="Q1651" s="19"/>
    </row>
    <row r="1652" spans="5:17" x14ac:dyDescent="0.3">
      <c r="E1652" s="20"/>
      <c r="H1652" s="19"/>
      <c r="N1652" s="20"/>
      <c r="Q1652" s="19"/>
    </row>
    <row r="1653" spans="5:17" x14ac:dyDescent="0.3">
      <c r="E1653" s="20"/>
      <c r="H1653" s="19"/>
      <c r="N1653" s="20"/>
      <c r="Q1653" s="19"/>
    </row>
    <row r="1654" spans="5:17" x14ac:dyDescent="0.3">
      <c r="E1654" s="20"/>
      <c r="H1654" s="19"/>
      <c r="N1654" s="20"/>
      <c r="Q1654" s="19"/>
    </row>
    <row r="1655" spans="5:17" x14ac:dyDescent="0.3">
      <c r="E1655" s="20"/>
      <c r="H1655" s="19"/>
      <c r="N1655" s="20"/>
      <c r="Q1655" s="19"/>
    </row>
    <row r="1656" spans="5:17" x14ac:dyDescent="0.3">
      <c r="E1656" s="20"/>
      <c r="H1656" s="19"/>
      <c r="N1656" s="20"/>
      <c r="Q1656" s="19"/>
    </row>
    <row r="1657" spans="5:17" x14ac:dyDescent="0.3">
      <c r="E1657" s="20"/>
      <c r="H1657" s="19"/>
      <c r="N1657" s="20"/>
      <c r="Q1657" s="19"/>
    </row>
    <row r="1658" spans="5:17" x14ac:dyDescent="0.3">
      <c r="E1658" s="20"/>
      <c r="H1658" s="19"/>
      <c r="N1658" s="20"/>
      <c r="Q1658" s="19"/>
    </row>
    <row r="1659" spans="5:17" x14ac:dyDescent="0.3">
      <c r="E1659" s="20"/>
      <c r="H1659" s="19"/>
      <c r="N1659" s="20"/>
      <c r="Q1659" s="19"/>
    </row>
    <row r="1660" spans="5:17" x14ac:dyDescent="0.3">
      <c r="E1660" s="20"/>
      <c r="H1660" s="19"/>
      <c r="N1660" s="20"/>
      <c r="Q1660" s="19"/>
    </row>
    <row r="1661" spans="5:17" x14ac:dyDescent="0.3">
      <c r="E1661" s="20"/>
      <c r="H1661" s="19"/>
      <c r="N1661" s="20"/>
      <c r="Q1661" s="19"/>
    </row>
    <row r="1662" spans="5:17" x14ac:dyDescent="0.3">
      <c r="E1662" s="20"/>
      <c r="H1662" s="19"/>
      <c r="N1662" s="20"/>
      <c r="Q1662" s="19"/>
    </row>
    <row r="1663" spans="5:17" x14ac:dyDescent="0.3">
      <c r="E1663" s="20"/>
      <c r="H1663" s="19"/>
      <c r="N1663" s="20"/>
      <c r="Q1663" s="19"/>
    </row>
    <row r="1664" spans="5:17" x14ac:dyDescent="0.3">
      <c r="E1664" s="20"/>
      <c r="H1664" s="19"/>
      <c r="N1664" s="20"/>
      <c r="Q1664" s="19"/>
    </row>
    <row r="1665" spans="5:17" x14ac:dyDescent="0.3">
      <c r="E1665" s="20"/>
      <c r="H1665" s="19"/>
      <c r="N1665" s="20"/>
      <c r="Q1665" s="19"/>
    </row>
    <row r="1666" spans="5:17" x14ac:dyDescent="0.3">
      <c r="E1666" s="20"/>
      <c r="H1666" s="19"/>
      <c r="N1666" s="20"/>
      <c r="Q1666" s="19"/>
    </row>
    <row r="1667" spans="5:17" x14ac:dyDescent="0.3">
      <c r="E1667" s="20"/>
      <c r="H1667" s="19"/>
      <c r="N1667" s="20"/>
      <c r="Q1667" s="19"/>
    </row>
    <row r="1668" spans="5:17" x14ac:dyDescent="0.3">
      <c r="E1668" s="20"/>
      <c r="H1668" s="19"/>
      <c r="N1668" s="20"/>
      <c r="Q1668" s="19"/>
    </row>
    <row r="1669" spans="5:17" x14ac:dyDescent="0.3">
      <c r="E1669" s="20"/>
      <c r="H1669" s="19"/>
      <c r="N1669" s="20"/>
      <c r="Q1669" s="19"/>
    </row>
    <row r="1670" spans="5:17" x14ac:dyDescent="0.3">
      <c r="E1670" s="20"/>
      <c r="H1670" s="19"/>
      <c r="N1670" s="20"/>
      <c r="Q1670" s="19"/>
    </row>
    <row r="1671" spans="5:17" x14ac:dyDescent="0.3">
      <c r="E1671" s="20"/>
      <c r="H1671" s="19"/>
      <c r="N1671" s="20"/>
      <c r="Q1671" s="19"/>
    </row>
    <row r="1672" spans="5:17" x14ac:dyDescent="0.3">
      <c r="E1672" s="20"/>
      <c r="H1672" s="19"/>
      <c r="N1672" s="20"/>
      <c r="Q1672" s="19"/>
    </row>
    <row r="1673" spans="5:17" x14ac:dyDescent="0.3">
      <c r="E1673" s="20"/>
      <c r="H1673" s="19"/>
      <c r="N1673" s="20"/>
      <c r="Q1673" s="19"/>
    </row>
    <row r="1674" spans="5:17" x14ac:dyDescent="0.3">
      <c r="E1674" s="20"/>
      <c r="H1674" s="19"/>
      <c r="N1674" s="20"/>
      <c r="Q1674" s="19"/>
    </row>
    <row r="1675" spans="5:17" x14ac:dyDescent="0.3">
      <c r="E1675" s="20"/>
      <c r="H1675" s="19"/>
      <c r="N1675" s="20"/>
      <c r="Q1675" s="19"/>
    </row>
    <row r="1676" spans="5:17" x14ac:dyDescent="0.3">
      <c r="E1676" s="20"/>
      <c r="H1676" s="19"/>
      <c r="N1676" s="20"/>
      <c r="Q1676" s="19"/>
    </row>
    <row r="1677" spans="5:17" x14ac:dyDescent="0.3">
      <c r="E1677" s="20"/>
      <c r="H1677" s="19"/>
      <c r="N1677" s="20"/>
      <c r="Q1677" s="19"/>
    </row>
    <row r="1678" spans="5:17" x14ac:dyDescent="0.3">
      <c r="E1678" s="20"/>
      <c r="H1678" s="19"/>
      <c r="N1678" s="20"/>
      <c r="Q1678" s="19"/>
    </row>
    <row r="1679" spans="5:17" x14ac:dyDescent="0.3">
      <c r="E1679" s="20"/>
      <c r="H1679" s="19"/>
      <c r="N1679" s="20"/>
      <c r="Q1679" s="19"/>
    </row>
    <row r="1680" spans="5:17" x14ac:dyDescent="0.3">
      <c r="E1680" s="20"/>
      <c r="H1680" s="19"/>
      <c r="N1680" s="20"/>
      <c r="Q1680" s="19"/>
    </row>
    <row r="1681" spans="5:17" x14ac:dyDescent="0.3">
      <c r="E1681" s="20"/>
      <c r="H1681" s="19"/>
      <c r="N1681" s="20"/>
      <c r="Q1681" s="19"/>
    </row>
    <row r="1682" spans="5:17" x14ac:dyDescent="0.3">
      <c r="E1682" s="20"/>
      <c r="H1682" s="19"/>
      <c r="N1682" s="20"/>
      <c r="Q1682" s="19"/>
    </row>
    <row r="1683" spans="5:17" x14ac:dyDescent="0.3">
      <c r="E1683" s="20"/>
      <c r="H1683" s="19"/>
      <c r="N1683" s="20"/>
      <c r="Q1683" s="19"/>
    </row>
    <row r="1684" spans="5:17" x14ac:dyDescent="0.3">
      <c r="E1684" s="20"/>
      <c r="H1684" s="19"/>
      <c r="N1684" s="20"/>
      <c r="Q1684" s="19"/>
    </row>
    <row r="1685" spans="5:17" x14ac:dyDescent="0.3">
      <c r="E1685" s="20"/>
      <c r="H1685" s="19"/>
      <c r="N1685" s="20"/>
      <c r="Q1685" s="19"/>
    </row>
    <row r="1686" spans="5:17" x14ac:dyDescent="0.3">
      <c r="E1686" s="20"/>
      <c r="H1686" s="19"/>
      <c r="N1686" s="20"/>
      <c r="Q1686" s="19"/>
    </row>
    <row r="1687" spans="5:17" x14ac:dyDescent="0.3">
      <c r="E1687" s="20"/>
      <c r="H1687" s="19"/>
      <c r="N1687" s="20"/>
      <c r="Q1687" s="19"/>
    </row>
    <row r="1688" spans="5:17" x14ac:dyDescent="0.3">
      <c r="E1688" s="20"/>
      <c r="H1688" s="19"/>
      <c r="N1688" s="20"/>
      <c r="Q1688" s="19"/>
    </row>
    <row r="1689" spans="5:17" x14ac:dyDescent="0.3">
      <c r="E1689" s="20"/>
      <c r="H1689" s="19"/>
      <c r="N1689" s="20"/>
      <c r="Q1689" s="19"/>
    </row>
    <row r="1690" spans="5:17" x14ac:dyDescent="0.3">
      <c r="E1690" s="20"/>
      <c r="H1690" s="19"/>
      <c r="N1690" s="20"/>
      <c r="Q1690" s="19"/>
    </row>
    <row r="1691" spans="5:17" x14ac:dyDescent="0.3">
      <c r="E1691" s="20"/>
      <c r="H1691" s="19"/>
      <c r="N1691" s="20"/>
      <c r="Q1691" s="19"/>
    </row>
    <row r="1692" spans="5:17" x14ac:dyDescent="0.3">
      <c r="E1692" s="20"/>
      <c r="H1692" s="19"/>
      <c r="N1692" s="20"/>
      <c r="Q1692" s="19"/>
    </row>
    <row r="1693" spans="5:17" x14ac:dyDescent="0.3">
      <c r="E1693" s="20"/>
      <c r="H1693" s="19"/>
      <c r="N1693" s="20"/>
      <c r="Q1693" s="19"/>
    </row>
    <row r="1694" spans="5:17" x14ac:dyDescent="0.3">
      <c r="E1694" s="20"/>
      <c r="H1694" s="19"/>
      <c r="N1694" s="20"/>
      <c r="Q1694" s="19"/>
    </row>
    <row r="1695" spans="5:17" x14ac:dyDescent="0.3">
      <c r="E1695" s="20"/>
      <c r="H1695" s="19"/>
      <c r="N1695" s="20"/>
      <c r="Q1695" s="19"/>
    </row>
    <row r="1696" spans="5:17" x14ac:dyDescent="0.3">
      <c r="E1696" s="20"/>
      <c r="H1696" s="19"/>
      <c r="N1696" s="20"/>
      <c r="Q1696" s="19"/>
    </row>
    <row r="1697" spans="5:17" x14ac:dyDescent="0.3">
      <c r="E1697" s="20"/>
      <c r="H1697" s="19"/>
      <c r="N1697" s="20"/>
      <c r="Q1697" s="19"/>
    </row>
    <row r="1698" spans="5:17" x14ac:dyDescent="0.3">
      <c r="E1698" s="20"/>
      <c r="H1698" s="19"/>
      <c r="N1698" s="20"/>
      <c r="Q1698" s="19"/>
    </row>
    <row r="1699" spans="5:17" x14ac:dyDescent="0.3">
      <c r="E1699" s="20"/>
      <c r="H1699" s="19"/>
      <c r="N1699" s="20"/>
      <c r="Q1699" s="19"/>
    </row>
    <row r="1700" spans="5:17" x14ac:dyDescent="0.3">
      <c r="E1700" s="20"/>
      <c r="H1700" s="19"/>
      <c r="N1700" s="20"/>
      <c r="Q1700" s="19"/>
    </row>
    <row r="1701" spans="5:17" x14ac:dyDescent="0.3">
      <c r="E1701" s="20"/>
      <c r="H1701" s="19"/>
      <c r="N1701" s="20"/>
      <c r="Q1701" s="19"/>
    </row>
    <row r="1702" spans="5:17" x14ac:dyDescent="0.3">
      <c r="E1702" s="20"/>
      <c r="H1702" s="19"/>
      <c r="N1702" s="20"/>
      <c r="Q1702" s="19"/>
    </row>
    <row r="1703" spans="5:17" x14ac:dyDescent="0.3">
      <c r="E1703" s="20"/>
      <c r="H1703" s="19"/>
      <c r="N1703" s="20"/>
      <c r="Q1703" s="19"/>
    </row>
    <row r="1704" spans="5:17" x14ac:dyDescent="0.3">
      <c r="E1704" s="20"/>
      <c r="H1704" s="19"/>
      <c r="N1704" s="20"/>
      <c r="Q1704" s="19"/>
    </row>
    <row r="1705" spans="5:17" x14ac:dyDescent="0.3">
      <c r="E1705" s="20"/>
      <c r="H1705" s="19"/>
      <c r="N1705" s="20"/>
      <c r="Q1705" s="19"/>
    </row>
    <row r="1706" spans="5:17" x14ac:dyDescent="0.3">
      <c r="E1706" s="20"/>
      <c r="H1706" s="19"/>
      <c r="N1706" s="20"/>
      <c r="Q1706" s="19"/>
    </row>
    <row r="1707" spans="5:17" x14ac:dyDescent="0.3">
      <c r="E1707" s="20"/>
      <c r="H1707" s="19"/>
      <c r="N1707" s="20"/>
      <c r="Q1707" s="19"/>
    </row>
    <row r="1708" spans="5:17" x14ac:dyDescent="0.3">
      <c r="E1708" s="20"/>
      <c r="H1708" s="19"/>
      <c r="N1708" s="20"/>
      <c r="Q1708" s="19"/>
    </row>
    <row r="1709" spans="5:17" x14ac:dyDescent="0.3">
      <c r="E1709" s="20"/>
      <c r="H1709" s="19"/>
      <c r="N1709" s="20"/>
      <c r="Q1709" s="19"/>
    </row>
    <row r="1710" spans="5:17" x14ac:dyDescent="0.3">
      <c r="E1710" s="20"/>
      <c r="H1710" s="19"/>
      <c r="N1710" s="20"/>
      <c r="Q1710" s="19"/>
    </row>
    <row r="1711" spans="5:17" x14ac:dyDescent="0.3">
      <c r="E1711" s="20"/>
      <c r="H1711" s="19"/>
      <c r="N1711" s="20"/>
      <c r="Q1711" s="19"/>
    </row>
    <row r="1712" spans="5:17" x14ac:dyDescent="0.3">
      <c r="E1712" s="20"/>
      <c r="H1712" s="19"/>
      <c r="N1712" s="20"/>
      <c r="Q1712" s="19"/>
    </row>
    <row r="1713" spans="5:17" x14ac:dyDescent="0.3">
      <c r="E1713" s="20"/>
      <c r="H1713" s="19"/>
      <c r="N1713" s="20"/>
      <c r="Q1713" s="19"/>
    </row>
    <row r="1714" spans="5:17" x14ac:dyDescent="0.3">
      <c r="E1714" s="20"/>
      <c r="H1714" s="19"/>
      <c r="N1714" s="20"/>
      <c r="Q1714" s="19"/>
    </row>
    <row r="1715" spans="5:17" x14ac:dyDescent="0.3">
      <c r="E1715" s="20"/>
      <c r="H1715" s="19"/>
      <c r="N1715" s="20"/>
      <c r="Q1715" s="19"/>
    </row>
    <row r="1716" spans="5:17" x14ac:dyDescent="0.3">
      <c r="E1716" s="20"/>
      <c r="H1716" s="19"/>
      <c r="N1716" s="20"/>
      <c r="Q1716" s="19"/>
    </row>
    <row r="1717" spans="5:17" x14ac:dyDescent="0.3">
      <c r="E1717" s="20"/>
      <c r="H1717" s="19"/>
      <c r="N1717" s="20"/>
      <c r="Q1717" s="19"/>
    </row>
    <row r="1718" spans="5:17" x14ac:dyDescent="0.3">
      <c r="E1718" s="20"/>
      <c r="H1718" s="19"/>
      <c r="N1718" s="20"/>
      <c r="Q1718" s="19"/>
    </row>
    <row r="1719" spans="5:17" x14ac:dyDescent="0.3">
      <c r="E1719" s="20"/>
      <c r="H1719" s="19"/>
      <c r="N1719" s="20"/>
      <c r="Q1719" s="19"/>
    </row>
    <row r="1720" spans="5:17" x14ac:dyDescent="0.3">
      <c r="E1720" s="20"/>
      <c r="H1720" s="19"/>
      <c r="N1720" s="20"/>
      <c r="Q1720" s="19"/>
    </row>
    <row r="1721" spans="5:17" x14ac:dyDescent="0.3">
      <c r="E1721" s="20"/>
      <c r="H1721" s="19"/>
      <c r="N1721" s="20"/>
      <c r="Q1721" s="19"/>
    </row>
    <row r="1722" spans="5:17" x14ac:dyDescent="0.3">
      <c r="E1722" s="20"/>
      <c r="H1722" s="19"/>
      <c r="N1722" s="20"/>
      <c r="Q1722" s="19"/>
    </row>
    <row r="1723" spans="5:17" x14ac:dyDescent="0.3">
      <c r="E1723" s="20"/>
      <c r="H1723" s="19"/>
      <c r="N1723" s="20"/>
      <c r="Q1723" s="19"/>
    </row>
    <row r="1724" spans="5:17" x14ac:dyDescent="0.3">
      <c r="E1724" s="20"/>
      <c r="H1724" s="19"/>
      <c r="N1724" s="20"/>
      <c r="Q1724" s="19"/>
    </row>
    <row r="1725" spans="5:17" x14ac:dyDescent="0.3">
      <c r="E1725" s="20"/>
      <c r="H1725" s="19"/>
      <c r="N1725" s="20"/>
      <c r="Q1725" s="19"/>
    </row>
    <row r="1726" spans="5:17" x14ac:dyDescent="0.3">
      <c r="E1726" s="20"/>
      <c r="H1726" s="19"/>
      <c r="N1726" s="20"/>
      <c r="Q1726" s="19"/>
    </row>
    <row r="1727" spans="5:17" x14ac:dyDescent="0.3">
      <c r="E1727" s="20"/>
      <c r="H1727" s="19"/>
      <c r="N1727" s="20"/>
      <c r="Q1727" s="19"/>
    </row>
    <row r="1728" spans="5:17" x14ac:dyDescent="0.3">
      <c r="E1728" s="20"/>
      <c r="H1728" s="19"/>
      <c r="N1728" s="20"/>
      <c r="Q1728" s="19"/>
    </row>
    <row r="1729" spans="5:17" x14ac:dyDescent="0.3">
      <c r="E1729" s="20"/>
      <c r="H1729" s="19"/>
      <c r="N1729" s="20"/>
      <c r="Q1729" s="19"/>
    </row>
    <row r="1730" spans="5:17" x14ac:dyDescent="0.3">
      <c r="E1730" s="20"/>
      <c r="H1730" s="19"/>
      <c r="N1730" s="20"/>
      <c r="Q1730" s="19"/>
    </row>
    <row r="1731" spans="5:17" x14ac:dyDescent="0.3">
      <c r="E1731" s="20"/>
      <c r="H1731" s="19"/>
      <c r="N1731" s="20"/>
      <c r="Q1731" s="19"/>
    </row>
    <row r="1732" spans="5:17" x14ac:dyDescent="0.3">
      <c r="E1732" s="20"/>
      <c r="H1732" s="19"/>
      <c r="N1732" s="20"/>
      <c r="Q1732" s="19"/>
    </row>
    <row r="1733" spans="5:17" x14ac:dyDescent="0.3">
      <c r="E1733" s="20"/>
      <c r="H1733" s="19"/>
      <c r="N1733" s="20"/>
      <c r="Q1733" s="19"/>
    </row>
    <row r="1734" spans="5:17" x14ac:dyDescent="0.3">
      <c r="E1734" s="20"/>
      <c r="H1734" s="19"/>
      <c r="N1734" s="20"/>
      <c r="Q1734" s="19"/>
    </row>
    <row r="1735" spans="5:17" x14ac:dyDescent="0.3">
      <c r="E1735" s="20"/>
      <c r="H1735" s="19"/>
      <c r="N1735" s="20"/>
      <c r="Q1735" s="19"/>
    </row>
    <row r="1736" spans="5:17" x14ac:dyDescent="0.3">
      <c r="E1736" s="20"/>
      <c r="H1736" s="19"/>
      <c r="N1736" s="20"/>
      <c r="Q1736" s="19"/>
    </row>
    <row r="1737" spans="5:17" x14ac:dyDescent="0.3">
      <c r="E1737" s="20"/>
      <c r="H1737" s="19"/>
      <c r="N1737" s="20"/>
      <c r="Q1737" s="19"/>
    </row>
    <row r="1738" spans="5:17" x14ac:dyDescent="0.3">
      <c r="E1738" s="20"/>
      <c r="H1738" s="19"/>
      <c r="N1738" s="20"/>
      <c r="Q1738" s="19"/>
    </row>
    <row r="1739" spans="5:17" x14ac:dyDescent="0.3">
      <c r="E1739" s="20"/>
      <c r="H1739" s="19"/>
      <c r="N1739" s="20"/>
      <c r="Q1739" s="19"/>
    </row>
    <row r="1740" spans="5:17" x14ac:dyDescent="0.3">
      <c r="E1740" s="20"/>
      <c r="H1740" s="19"/>
      <c r="N1740" s="20"/>
      <c r="Q1740" s="19"/>
    </row>
    <row r="1741" spans="5:17" x14ac:dyDescent="0.3">
      <c r="E1741" s="20"/>
      <c r="H1741" s="19"/>
      <c r="N1741" s="20"/>
      <c r="Q1741" s="19"/>
    </row>
    <row r="1742" spans="5:17" x14ac:dyDescent="0.3">
      <c r="E1742" s="20"/>
      <c r="H1742" s="19"/>
      <c r="N1742" s="20"/>
      <c r="Q1742" s="19"/>
    </row>
    <row r="1743" spans="5:17" x14ac:dyDescent="0.3">
      <c r="E1743" s="20"/>
      <c r="H1743" s="19"/>
      <c r="N1743" s="20"/>
      <c r="Q1743" s="19"/>
    </row>
    <row r="1744" spans="5:17" x14ac:dyDescent="0.3">
      <c r="E1744" s="20"/>
      <c r="H1744" s="19"/>
      <c r="N1744" s="20"/>
      <c r="Q1744" s="19"/>
    </row>
    <row r="1745" spans="5:17" x14ac:dyDescent="0.3">
      <c r="E1745" s="20"/>
      <c r="H1745" s="19"/>
      <c r="N1745" s="20"/>
      <c r="Q1745" s="19"/>
    </row>
    <row r="1746" spans="5:17" x14ac:dyDescent="0.3">
      <c r="E1746" s="20"/>
      <c r="H1746" s="19"/>
      <c r="N1746" s="20"/>
      <c r="Q1746" s="19"/>
    </row>
    <row r="1747" spans="5:17" x14ac:dyDescent="0.3">
      <c r="E1747" s="20"/>
      <c r="H1747" s="19"/>
      <c r="N1747" s="20"/>
      <c r="Q1747" s="19"/>
    </row>
    <row r="1748" spans="5:17" x14ac:dyDescent="0.3">
      <c r="E1748" s="20"/>
      <c r="H1748" s="19"/>
      <c r="N1748" s="20"/>
      <c r="Q1748" s="19"/>
    </row>
    <row r="1749" spans="5:17" x14ac:dyDescent="0.3">
      <c r="E1749" s="20"/>
      <c r="H1749" s="19"/>
      <c r="N1749" s="20"/>
      <c r="Q1749" s="19"/>
    </row>
    <row r="1750" spans="5:17" x14ac:dyDescent="0.3">
      <c r="E1750" s="20"/>
      <c r="H1750" s="19"/>
      <c r="N1750" s="20"/>
      <c r="Q1750" s="19"/>
    </row>
    <row r="1751" spans="5:17" x14ac:dyDescent="0.3">
      <c r="E1751" s="20"/>
      <c r="H1751" s="19"/>
      <c r="N1751" s="20"/>
      <c r="Q1751" s="19"/>
    </row>
    <row r="1752" spans="5:17" x14ac:dyDescent="0.3">
      <c r="E1752" s="20"/>
      <c r="H1752" s="19"/>
      <c r="N1752" s="20"/>
      <c r="Q1752" s="19"/>
    </row>
    <row r="1753" spans="5:17" x14ac:dyDescent="0.3">
      <c r="E1753" s="20"/>
      <c r="H1753" s="19"/>
      <c r="N1753" s="20"/>
      <c r="Q1753" s="19"/>
    </row>
    <row r="1754" spans="5:17" x14ac:dyDescent="0.3">
      <c r="E1754" s="20"/>
      <c r="H1754" s="19"/>
      <c r="N1754" s="20"/>
      <c r="Q1754" s="19"/>
    </row>
    <row r="1755" spans="5:17" x14ac:dyDescent="0.3">
      <c r="E1755" s="20"/>
      <c r="H1755" s="19"/>
      <c r="N1755" s="20"/>
      <c r="Q1755" s="19"/>
    </row>
    <row r="1756" spans="5:17" x14ac:dyDescent="0.3">
      <c r="E1756" s="20"/>
      <c r="H1756" s="19"/>
      <c r="N1756" s="20"/>
      <c r="Q1756" s="19"/>
    </row>
    <row r="1757" spans="5:17" x14ac:dyDescent="0.3">
      <c r="E1757" s="20"/>
      <c r="H1757" s="19"/>
      <c r="N1757" s="20"/>
      <c r="Q1757" s="19"/>
    </row>
    <row r="1758" spans="5:17" x14ac:dyDescent="0.3">
      <c r="E1758" s="20"/>
      <c r="H1758" s="19"/>
      <c r="N1758" s="20"/>
      <c r="Q1758" s="19"/>
    </row>
    <row r="1759" spans="5:17" x14ac:dyDescent="0.3">
      <c r="E1759" s="20"/>
      <c r="H1759" s="19"/>
      <c r="N1759" s="20"/>
      <c r="Q1759" s="19"/>
    </row>
    <row r="1760" spans="5:17" x14ac:dyDescent="0.3">
      <c r="E1760" s="20"/>
      <c r="H1760" s="19"/>
      <c r="N1760" s="20"/>
      <c r="Q1760" s="19"/>
    </row>
    <row r="1761" spans="5:17" x14ac:dyDescent="0.3">
      <c r="E1761" s="20"/>
      <c r="H1761" s="19"/>
      <c r="N1761" s="20"/>
      <c r="Q1761" s="19"/>
    </row>
    <row r="1762" spans="5:17" x14ac:dyDescent="0.3">
      <c r="E1762" s="20"/>
      <c r="H1762" s="19"/>
      <c r="N1762" s="20"/>
      <c r="Q1762" s="19"/>
    </row>
    <row r="1763" spans="5:17" x14ac:dyDescent="0.3">
      <c r="E1763" s="20"/>
      <c r="H1763" s="19"/>
      <c r="N1763" s="20"/>
      <c r="Q1763" s="19"/>
    </row>
    <row r="1764" spans="5:17" x14ac:dyDescent="0.3">
      <c r="E1764" s="20"/>
      <c r="H1764" s="19"/>
      <c r="N1764" s="20"/>
      <c r="Q1764" s="19"/>
    </row>
    <row r="1765" spans="5:17" x14ac:dyDescent="0.3">
      <c r="E1765" s="20"/>
      <c r="H1765" s="19"/>
      <c r="N1765" s="20"/>
      <c r="Q1765" s="19"/>
    </row>
    <row r="1766" spans="5:17" x14ac:dyDescent="0.3">
      <c r="E1766" s="20"/>
      <c r="H1766" s="19"/>
      <c r="N1766" s="20"/>
      <c r="Q1766" s="19"/>
    </row>
    <row r="1767" spans="5:17" x14ac:dyDescent="0.3">
      <c r="E1767" s="20"/>
      <c r="H1767" s="19"/>
      <c r="N1767" s="20"/>
      <c r="Q1767" s="19"/>
    </row>
    <row r="1768" spans="5:17" x14ac:dyDescent="0.3">
      <c r="E1768" s="20"/>
      <c r="H1768" s="19"/>
      <c r="N1768" s="20"/>
      <c r="Q1768" s="19"/>
    </row>
    <row r="1769" spans="5:17" x14ac:dyDescent="0.3">
      <c r="E1769" s="20"/>
      <c r="H1769" s="19"/>
      <c r="N1769" s="20"/>
      <c r="Q1769" s="19"/>
    </row>
    <row r="1770" spans="5:17" x14ac:dyDescent="0.3">
      <c r="E1770" s="20"/>
      <c r="H1770" s="19"/>
      <c r="N1770" s="20"/>
      <c r="Q1770" s="19"/>
    </row>
    <row r="1771" spans="5:17" x14ac:dyDescent="0.3">
      <c r="E1771" s="20"/>
      <c r="H1771" s="19"/>
      <c r="N1771" s="20"/>
      <c r="Q1771" s="19"/>
    </row>
    <row r="1772" spans="5:17" x14ac:dyDescent="0.3">
      <c r="E1772" s="20"/>
      <c r="H1772" s="19"/>
      <c r="N1772" s="20"/>
      <c r="Q1772" s="19"/>
    </row>
    <row r="1773" spans="5:17" x14ac:dyDescent="0.3">
      <c r="E1773" s="20"/>
      <c r="H1773" s="19"/>
      <c r="N1773" s="20"/>
      <c r="Q1773" s="19"/>
    </row>
    <row r="1774" spans="5:17" x14ac:dyDescent="0.3">
      <c r="E1774" s="20"/>
      <c r="H1774" s="19"/>
      <c r="N1774" s="20"/>
      <c r="Q1774" s="19"/>
    </row>
    <row r="1775" spans="5:17" x14ac:dyDescent="0.3">
      <c r="E1775" s="20"/>
      <c r="H1775" s="19"/>
      <c r="N1775" s="20"/>
      <c r="Q1775" s="19"/>
    </row>
    <row r="1776" spans="5:17" x14ac:dyDescent="0.3">
      <c r="E1776" s="20"/>
      <c r="H1776" s="19"/>
      <c r="N1776" s="20"/>
      <c r="Q1776" s="19"/>
    </row>
    <row r="1777" spans="5:17" x14ac:dyDescent="0.3">
      <c r="E1777" s="20"/>
      <c r="H1777" s="19"/>
      <c r="N1777" s="20"/>
      <c r="Q1777" s="19"/>
    </row>
    <row r="1778" spans="5:17" x14ac:dyDescent="0.3">
      <c r="E1778" s="20"/>
      <c r="H1778" s="19"/>
      <c r="N1778" s="20"/>
      <c r="Q1778" s="19"/>
    </row>
    <row r="1779" spans="5:17" x14ac:dyDescent="0.3">
      <c r="E1779" s="20"/>
      <c r="H1779" s="19"/>
      <c r="N1779" s="20"/>
      <c r="Q1779" s="19"/>
    </row>
    <row r="1780" spans="5:17" x14ac:dyDescent="0.3">
      <c r="E1780" s="20"/>
      <c r="H1780" s="19"/>
      <c r="N1780" s="20"/>
      <c r="Q1780" s="19"/>
    </row>
    <row r="1781" spans="5:17" x14ac:dyDescent="0.3">
      <c r="E1781" s="20"/>
      <c r="H1781" s="19"/>
      <c r="N1781" s="20"/>
      <c r="Q1781" s="19"/>
    </row>
    <row r="1782" spans="5:17" x14ac:dyDescent="0.3">
      <c r="E1782" s="20"/>
      <c r="H1782" s="19"/>
      <c r="N1782" s="20"/>
      <c r="Q1782" s="19"/>
    </row>
    <row r="1783" spans="5:17" x14ac:dyDescent="0.3">
      <c r="E1783" s="20"/>
      <c r="H1783" s="19"/>
      <c r="N1783" s="20"/>
      <c r="Q1783" s="19"/>
    </row>
    <row r="1784" spans="5:17" x14ac:dyDescent="0.3">
      <c r="E1784" s="20"/>
      <c r="H1784" s="19"/>
      <c r="N1784" s="20"/>
      <c r="Q1784" s="19"/>
    </row>
    <row r="1785" spans="5:17" x14ac:dyDescent="0.3">
      <c r="E1785" s="20"/>
      <c r="H1785" s="19"/>
      <c r="N1785" s="20"/>
      <c r="Q1785" s="19"/>
    </row>
    <row r="1786" spans="5:17" x14ac:dyDescent="0.3">
      <c r="E1786" s="20"/>
      <c r="H1786" s="19"/>
      <c r="N1786" s="20"/>
      <c r="Q1786" s="19"/>
    </row>
    <row r="1787" spans="5:17" x14ac:dyDescent="0.3">
      <c r="E1787" s="20"/>
      <c r="H1787" s="19"/>
      <c r="N1787" s="20"/>
      <c r="Q1787" s="19"/>
    </row>
    <row r="1788" spans="5:17" x14ac:dyDescent="0.3">
      <c r="E1788" s="20"/>
      <c r="H1788" s="19"/>
      <c r="N1788" s="20"/>
      <c r="Q1788" s="19"/>
    </row>
    <row r="1789" spans="5:17" x14ac:dyDescent="0.3">
      <c r="E1789" s="20"/>
      <c r="H1789" s="19"/>
      <c r="N1789" s="20"/>
      <c r="Q1789" s="19"/>
    </row>
    <row r="1790" spans="5:17" x14ac:dyDescent="0.3">
      <c r="E1790" s="20"/>
      <c r="H1790" s="19"/>
      <c r="N1790" s="20"/>
      <c r="Q1790" s="19"/>
    </row>
    <row r="1791" spans="5:17" x14ac:dyDescent="0.3">
      <c r="E1791" s="20"/>
      <c r="H1791" s="19"/>
      <c r="N1791" s="20"/>
      <c r="Q1791" s="19"/>
    </row>
    <row r="1792" spans="5:17" x14ac:dyDescent="0.3">
      <c r="E1792" s="20"/>
      <c r="H1792" s="19"/>
      <c r="N1792" s="20"/>
      <c r="Q1792" s="19"/>
    </row>
    <row r="1793" spans="5:17" x14ac:dyDescent="0.3">
      <c r="E1793" s="20"/>
      <c r="H1793" s="19"/>
      <c r="N1793" s="20"/>
      <c r="Q1793" s="19"/>
    </row>
    <row r="1794" spans="5:17" x14ac:dyDescent="0.3">
      <c r="E1794" s="20"/>
      <c r="H1794" s="19"/>
      <c r="N1794" s="20"/>
      <c r="Q1794" s="19"/>
    </row>
    <row r="1795" spans="5:17" x14ac:dyDescent="0.3">
      <c r="E1795" s="20"/>
      <c r="H1795" s="19"/>
      <c r="N1795" s="20"/>
      <c r="Q1795" s="19"/>
    </row>
    <row r="1796" spans="5:17" x14ac:dyDescent="0.3">
      <c r="E1796" s="20"/>
      <c r="H1796" s="19"/>
      <c r="N1796" s="20"/>
      <c r="Q1796" s="19"/>
    </row>
    <row r="1797" spans="5:17" x14ac:dyDescent="0.3">
      <c r="E1797" s="20"/>
      <c r="H1797" s="19"/>
      <c r="N1797" s="20"/>
      <c r="Q1797" s="19"/>
    </row>
    <row r="1798" spans="5:17" x14ac:dyDescent="0.3">
      <c r="E1798" s="20"/>
      <c r="H1798" s="19"/>
      <c r="N1798" s="20"/>
      <c r="Q1798" s="19"/>
    </row>
    <row r="1799" spans="5:17" x14ac:dyDescent="0.3">
      <c r="E1799" s="20"/>
      <c r="H1799" s="19"/>
      <c r="N1799" s="20"/>
      <c r="Q1799" s="19"/>
    </row>
    <row r="1800" spans="5:17" x14ac:dyDescent="0.3">
      <c r="E1800" s="20"/>
      <c r="H1800" s="19"/>
      <c r="N1800" s="20"/>
      <c r="Q1800" s="19"/>
    </row>
    <row r="1801" spans="5:17" x14ac:dyDescent="0.3">
      <c r="E1801" s="20"/>
      <c r="H1801" s="19"/>
      <c r="N1801" s="20"/>
      <c r="Q1801" s="19"/>
    </row>
    <row r="1802" spans="5:17" x14ac:dyDescent="0.3">
      <c r="E1802" s="20"/>
      <c r="H1802" s="19"/>
      <c r="N1802" s="20"/>
      <c r="Q1802" s="19"/>
    </row>
    <row r="1803" spans="5:17" x14ac:dyDescent="0.3">
      <c r="E1803" s="20"/>
      <c r="H1803" s="19"/>
      <c r="N1803" s="20"/>
      <c r="Q1803" s="19"/>
    </row>
    <row r="1804" spans="5:17" x14ac:dyDescent="0.3">
      <c r="E1804" s="20"/>
      <c r="H1804" s="19"/>
      <c r="N1804" s="20"/>
      <c r="Q1804" s="19"/>
    </row>
    <row r="1805" spans="5:17" x14ac:dyDescent="0.3">
      <c r="E1805" s="20"/>
      <c r="H1805" s="19"/>
      <c r="N1805" s="20"/>
      <c r="Q1805" s="19"/>
    </row>
    <row r="1806" spans="5:17" x14ac:dyDescent="0.3">
      <c r="E1806" s="20"/>
      <c r="H1806" s="19"/>
      <c r="N1806" s="20"/>
      <c r="Q1806" s="19"/>
    </row>
    <row r="1807" spans="5:17" x14ac:dyDescent="0.3">
      <c r="E1807" s="20"/>
      <c r="H1807" s="19"/>
      <c r="N1807" s="20"/>
      <c r="Q1807" s="19"/>
    </row>
    <row r="1808" spans="5:17" x14ac:dyDescent="0.3">
      <c r="E1808" s="20"/>
      <c r="H1808" s="19"/>
      <c r="N1808" s="20"/>
      <c r="Q1808" s="19"/>
    </row>
    <row r="1809" spans="5:17" x14ac:dyDescent="0.3">
      <c r="E1809" s="20"/>
      <c r="H1809" s="19"/>
      <c r="N1809" s="20"/>
      <c r="Q1809" s="19"/>
    </row>
    <row r="1810" spans="5:17" x14ac:dyDescent="0.3">
      <c r="E1810" s="20"/>
      <c r="H1810" s="19"/>
      <c r="N1810" s="20"/>
      <c r="Q1810" s="19"/>
    </row>
    <row r="1811" spans="5:17" x14ac:dyDescent="0.3">
      <c r="E1811" s="20"/>
      <c r="H1811" s="19"/>
      <c r="N1811" s="20"/>
      <c r="Q1811" s="19"/>
    </row>
    <row r="1812" spans="5:17" x14ac:dyDescent="0.3">
      <c r="E1812" s="20"/>
      <c r="H1812" s="19"/>
      <c r="N1812" s="20"/>
      <c r="Q1812" s="19"/>
    </row>
    <row r="1813" spans="5:17" x14ac:dyDescent="0.3">
      <c r="E1813" s="20"/>
      <c r="H1813" s="19"/>
      <c r="N1813" s="20"/>
      <c r="Q1813" s="19"/>
    </row>
    <row r="1814" spans="5:17" x14ac:dyDescent="0.3">
      <c r="E1814" s="20"/>
      <c r="H1814" s="19"/>
      <c r="N1814" s="20"/>
      <c r="Q1814" s="19"/>
    </row>
    <row r="1815" spans="5:17" x14ac:dyDescent="0.3">
      <c r="E1815" s="20"/>
      <c r="H1815" s="19"/>
      <c r="N1815" s="20"/>
      <c r="Q1815" s="19"/>
    </row>
    <row r="1816" spans="5:17" x14ac:dyDescent="0.3">
      <c r="E1816" s="20"/>
      <c r="H1816" s="19"/>
      <c r="N1816" s="20"/>
      <c r="Q1816" s="19"/>
    </row>
    <row r="1817" spans="5:17" x14ac:dyDescent="0.3">
      <c r="E1817" s="20"/>
      <c r="H1817" s="19"/>
      <c r="N1817" s="20"/>
      <c r="Q1817" s="19"/>
    </row>
    <row r="1818" spans="5:17" x14ac:dyDescent="0.3">
      <c r="E1818" s="20"/>
      <c r="H1818" s="19"/>
      <c r="N1818" s="20"/>
      <c r="Q1818" s="19"/>
    </row>
    <row r="1819" spans="5:17" x14ac:dyDescent="0.3">
      <c r="E1819" s="20"/>
      <c r="H1819" s="19"/>
      <c r="N1819" s="20"/>
      <c r="Q1819" s="19"/>
    </row>
    <row r="1820" spans="5:17" x14ac:dyDescent="0.3">
      <c r="E1820" s="20"/>
      <c r="H1820" s="19"/>
      <c r="N1820" s="20"/>
      <c r="Q1820" s="19"/>
    </row>
    <row r="1821" spans="5:17" x14ac:dyDescent="0.3">
      <c r="E1821" s="20"/>
      <c r="H1821" s="19"/>
      <c r="N1821" s="20"/>
      <c r="Q1821" s="19"/>
    </row>
    <row r="1822" spans="5:17" x14ac:dyDescent="0.3">
      <c r="E1822" s="20"/>
      <c r="H1822" s="19"/>
      <c r="N1822" s="20"/>
      <c r="Q1822" s="19"/>
    </row>
    <row r="1823" spans="5:17" x14ac:dyDescent="0.3">
      <c r="E1823" s="20"/>
      <c r="H1823" s="19"/>
      <c r="N1823" s="20"/>
      <c r="Q1823" s="19"/>
    </row>
    <row r="1824" spans="5:17" x14ac:dyDescent="0.3">
      <c r="E1824" s="20"/>
      <c r="H1824" s="19"/>
      <c r="N1824" s="20"/>
      <c r="Q1824" s="19"/>
    </row>
    <row r="1825" spans="5:17" x14ac:dyDescent="0.3">
      <c r="E1825" s="20"/>
      <c r="H1825" s="19"/>
      <c r="N1825" s="20"/>
      <c r="Q1825" s="19"/>
    </row>
    <row r="1826" spans="5:17" x14ac:dyDescent="0.3">
      <c r="E1826" s="20"/>
      <c r="H1826" s="19"/>
      <c r="N1826" s="20"/>
      <c r="Q1826" s="19"/>
    </row>
    <row r="1827" spans="5:17" x14ac:dyDescent="0.3">
      <c r="E1827" s="20"/>
      <c r="H1827" s="19"/>
      <c r="N1827" s="20"/>
      <c r="Q1827" s="19"/>
    </row>
    <row r="1828" spans="5:17" x14ac:dyDescent="0.3">
      <c r="E1828" s="20"/>
      <c r="H1828" s="19"/>
      <c r="N1828" s="20"/>
      <c r="Q1828" s="19"/>
    </row>
    <row r="1829" spans="5:17" x14ac:dyDescent="0.3">
      <c r="E1829" s="20"/>
      <c r="H1829" s="19"/>
      <c r="N1829" s="20"/>
      <c r="Q1829" s="19"/>
    </row>
    <row r="1830" spans="5:17" x14ac:dyDescent="0.3">
      <c r="E1830" s="20"/>
      <c r="H1830" s="19"/>
      <c r="N1830" s="20"/>
      <c r="Q1830" s="19"/>
    </row>
    <row r="1831" spans="5:17" x14ac:dyDescent="0.3">
      <c r="E1831" s="20"/>
      <c r="H1831" s="19"/>
      <c r="N1831" s="20"/>
      <c r="Q1831" s="19"/>
    </row>
    <row r="1832" spans="5:17" x14ac:dyDescent="0.3">
      <c r="E1832" s="20"/>
      <c r="H1832" s="19"/>
      <c r="N1832" s="20"/>
      <c r="Q1832" s="19"/>
    </row>
    <row r="1833" spans="5:17" x14ac:dyDescent="0.3">
      <c r="E1833" s="20"/>
      <c r="H1833" s="19"/>
      <c r="N1833" s="20"/>
      <c r="Q1833" s="19"/>
    </row>
    <row r="1834" spans="5:17" x14ac:dyDescent="0.3">
      <c r="E1834" s="20"/>
      <c r="H1834" s="19"/>
      <c r="N1834" s="20"/>
      <c r="Q1834" s="19"/>
    </row>
    <row r="1835" spans="5:17" x14ac:dyDescent="0.3">
      <c r="E1835" s="20"/>
      <c r="H1835" s="19"/>
      <c r="N1835" s="20"/>
      <c r="Q1835" s="19"/>
    </row>
    <row r="1836" spans="5:17" x14ac:dyDescent="0.3">
      <c r="E1836" s="20"/>
      <c r="H1836" s="19"/>
      <c r="N1836" s="20"/>
      <c r="Q1836" s="19"/>
    </row>
    <row r="1837" spans="5:17" x14ac:dyDescent="0.3">
      <c r="E1837" s="20"/>
      <c r="H1837" s="19"/>
      <c r="N1837" s="20"/>
      <c r="Q1837" s="19"/>
    </row>
    <row r="1838" spans="5:17" x14ac:dyDescent="0.3">
      <c r="E1838" s="20"/>
      <c r="H1838" s="19"/>
      <c r="N1838" s="20"/>
      <c r="Q1838" s="19"/>
    </row>
    <row r="1839" spans="5:17" x14ac:dyDescent="0.3">
      <c r="E1839" s="20"/>
      <c r="H1839" s="19"/>
      <c r="N1839" s="20"/>
      <c r="Q1839" s="19"/>
    </row>
    <row r="1840" spans="5:17" x14ac:dyDescent="0.3">
      <c r="E1840" s="20"/>
      <c r="H1840" s="19"/>
      <c r="N1840" s="20"/>
      <c r="Q1840" s="19"/>
    </row>
    <row r="1841" spans="5:17" x14ac:dyDescent="0.3">
      <c r="E1841" s="20"/>
      <c r="H1841" s="19"/>
      <c r="N1841" s="20"/>
      <c r="Q1841" s="19"/>
    </row>
    <row r="1842" spans="5:17" x14ac:dyDescent="0.3">
      <c r="E1842" s="20"/>
      <c r="H1842" s="19"/>
      <c r="N1842" s="20"/>
      <c r="Q1842" s="19"/>
    </row>
    <row r="1843" spans="5:17" x14ac:dyDescent="0.3">
      <c r="E1843" s="20"/>
      <c r="H1843" s="19"/>
      <c r="N1843" s="20"/>
      <c r="Q1843" s="19"/>
    </row>
    <row r="1844" spans="5:17" x14ac:dyDescent="0.3">
      <c r="E1844" s="20"/>
      <c r="H1844" s="19"/>
      <c r="N1844" s="20"/>
      <c r="Q1844" s="19"/>
    </row>
    <row r="1845" spans="5:17" x14ac:dyDescent="0.3">
      <c r="E1845" s="20"/>
      <c r="H1845" s="19"/>
      <c r="N1845" s="20"/>
      <c r="Q1845" s="19"/>
    </row>
    <row r="1846" spans="5:17" x14ac:dyDescent="0.3">
      <c r="E1846" s="20"/>
      <c r="H1846" s="19"/>
      <c r="N1846" s="20"/>
      <c r="Q1846" s="19"/>
    </row>
    <row r="1847" spans="5:17" x14ac:dyDescent="0.3">
      <c r="E1847" s="20"/>
      <c r="H1847" s="19"/>
      <c r="N1847" s="20"/>
      <c r="Q1847" s="19"/>
    </row>
    <row r="1848" spans="5:17" x14ac:dyDescent="0.3">
      <c r="E1848" s="20"/>
      <c r="H1848" s="19"/>
      <c r="N1848" s="20"/>
      <c r="Q1848" s="19"/>
    </row>
    <row r="1849" spans="5:17" x14ac:dyDescent="0.3">
      <c r="E1849" s="20"/>
      <c r="H1849" s="19"/>
      <c r="N1849" s="20"/>
      <c r="Q1849" s="19"/>
    </row>
    <row r="1850" spans="5:17" x14ac:dyDescent="0.3">
      <c r="E1850" s="20"/>
      <c r="H1850" s="19"/>
      <c r="N1850" s="20"/>
      <c r="Q1850" s="19"/>
    </row>
    <row r="1851" spans="5:17" x14ac:dyDescent="0.3">
      <c r="E1851" s="20"/>
      <c r="H1851" s="19"/>
      <c r="N1851" s="20"/>
      <c r="Q1851" s="19"/>
    </row>
    <row r="1852" spans="5:17" x14ac:dyDescent="0.3">
      <c r="E1852" s="20"/>
      <c r="H1852" s="19"/>
      <c r="N1852" s="20"/>
      <c r="Q1852" s="19"/>
    </row>
    <row r="1853" spans="5:17" x14ac:dyDescent="0.3">
      <c r="E1853" s="20"/>
      <c r="H1853" s="19"/>
      <c r="N1853" s="20"/>
      <c r="Q1853" s="19"/>
    </row>
    <row r="1854" spans="5:17" x14ac:dyDescent="0.3">
      <c r="E1854" s="20"/>
      <c r="H1854" s="19"/>
      <c r="N1854" s="20"/>
      <c r="Q1854" s="19"/>
    </row>
    <row r="1855" spans="5:17" x14ac:dyDescent="0.3">
      <c r="E1855" s="20"/>
      <c r="H1855" s="19"/>
      <c r="N1855" s="20"/>
      <c r="Q1855" s="19"/>
    </row>
    <row r="1856" spans="5:17" x14ac:dyDescent="0.3">
      <c r="E1856" s="20"/>
      <c r="H1856" s="19"/>
      <c r="N1856" s="20"/>
      <c r="Q1856" s="19"/>
    </row>
    <row r="1857" spans="5:17" x14ac:dyDescent="0.3">
      <c r="E1857" s="20"/>
      <c r="H1857" s="19"/>
      <c r="N1857" s="20"/>
      <c r="Q1857" s="19"/>
    </row>
    <row r="1858" spans="5:17" x14ac:dyDescent="0.3">
      <c r="E1858" s="20"/>
      <c r="H1858" s="19"/>
      <c r="N1858" s="20"/>
      <c r="Q1858" s="19"/>
    </row>
    <row r="1859" spans="5:17" x14ac:dyDescent="0.3">
      <c r="E1859" s="20"/>
      <c r="H1859" s="19"/>
      <c r="N1859" s="20"/>
      <c r="Q1859" s="19"/>
    </row>
    <row r="1860" spans="5:17" x14ac:dyDescent="0.3">
      <c r="E1860" s="20"/>
      <c r="H1860" s="19"/>
      <c r="N1860" s="20"/>
      <c r="Q1860" s="19"/>
    </row>
    <row r="1861" spans="5:17" x14ac:dyDescent="0.3">
      <c r="E1861" s="20"/>
      <c r="H1861" s="19"/>
      <c r="N1861" s="20"/>
      <c r="Q1861" s="19"/>
    </row>
    <row r="1862" spans="5:17" x14ac:dyDescent="0.3">
      <c r="E1862" s="20"/>
      <c r="H1862" s="19"/>
      <c r="N1862" s="20"/>
      <c r="Q1862" s="19"/>
    </row>
    <row r="1863" spans="5:17" x14ac:dyDescent="0.3">
      <c r="E1863" s="20"/>
      <c r="H1863" s="19"/>
      <c r="N1863" s="20"/>
      <c r="Q1863" s="19"/>
    </row>
    <row r="1864" spans="5:17" x14ac:dyDescent="0.3">
      <c r="E1864" s="20"/>
      <c r="H1864" s="19"/>
      <c r="N1864" s="20"/>
      <c r="Q1864" s="19"/>
    </row>
    <row r="1865" spans="5:17" x14ac:dyDescent="0.3">
      <c r="E1865" s="20"/>
      <c r="H1865" s="19"/>
      <c r="N1865" s="20"/>
      <c r="Q1865" s="19"/>
    </row>
    <row r="1866" spans="5:17" x14ac:dyDescent="0.3">
      <c r="E1866" s="20"/>
      <c r="H1866" s="19"/>
      <c r="N1866" s="20"/>
      <c r="Q1866" s="19"/>
    </row>
    <row r="1867" spans="5:17" x14ac:dyDescent="0.3">
      <c r="E1867" s="20"/>
      <c r="H1867" s="19"/>
      <c r="N1867" s="20"/>
      <c r="Q1867" s="19"/>
    </row>
    <row r="1868" spans="5:17" x14ac:dyDescent="0.3">
      <c r="E1868" s="20"/>
      <c r="H1868" s="19"/>
      <c r="N1868" s="20"/>
      <c r="Q1868" s="19"/>
    </row>
    <row r="1869" spans="5:17" x14ac:dyDescent="0.3">
      <c r="E1869" s="20"/>
      <c r="H1869" s="19"/>
      <c r="N1869" s="20"/>
      <c r="Q1869" s="19"/>
    </row>
    <row r="1870" spans="5:17" x14ac:dyDescent="0.3">
      <c r="E1870" s="20"/>
      <c r="H1870" s="19"/>
      <c r="N1870" s="20"/>
      <c r="Q1870" s="19"/>
    </row>
    <row r="1871" spans="5:17" x14ac:dyDescent="0.3">
      <c r="E1871" s="20"/>
      <c r="H1871" s="19"/>
      <c r="N1871" s="20"/>
      <c r="Q1871" s="19"/>
    </row>
    <row r="1872" spans="5:17" x14ac:dyDescent="0.3">
      <c r="E1872" s="20"/>
      <c r="H1872" s="19"/>
      <c r="N1872" s="20"/>
      <c r="Q1872" s="19"/>
    </row>
    <row r="1873" spans="5:17" x14ac:dyDescent="0.3">
      <c r="E1873" s="20"/>
      <c r="H1873" s="19"/>
      <c r="N1873" s="20"/>
      <c r="Q1873" s="19"/>
    </row>
    <row r="1874" spans="5:17" x14ac:dyDescent="0.3">
      <c r="E1874" s="20"/>
      <c r="H1874" s="19"/>
      <c r="N1874" s="20"/>
      <c r="Q1874" s="19"/>
    </row>
    <row r="1875" spans="5:17" x14ac:dyDescent="0.3">
      <c r="E1875" s="20"/>
      <c r="H1875" s="19"/>
      <c r="N1875" s="20"/>
      <c r="Q1875" s="19"/>
    </row>
    <row r="1876" spans="5:17" x14ac:dyDescent="0.3">
      <c r="E1876" s="20"/>
      <c r="H1876" s="19"/>
      <c r="N1876" s="20"/>
      <c r="Q1876" s="19"/>
    </row>
    <row r="1877" spans="5:17" x14ac:dyDescent="0.3">
      <c r="E1877" s="20"/>
      <c r="H1877" s="19"/>
      <c r="N1877" s="20"/>
      <c r="Q1877" s="19"/>
    </row>
    <row r="1878" spans="5:17" x14ac:dyDescent="0.3">
      <c r="E1878" s="20"/>
      <c r="H1878" s="19"/>
      <c r="N1878" s="20"/>
      <c r="Q1878" s="19"/>
    </row>
    <row r="1879" spans="5:17" x14ac:dyDescent="0.3">
      <c r="E1879" s="20"/>
      <c r="H1879" s="19"/>
      <c r="N1879" s="20"/>
      <c r="Q1879" s="19"/>
    </row>
    <row r="1880" spans="5:17" x14ac:dyDescent="0.3">
      <c r="E1880" s="20"/>
      <c r="H1880" s="19"/>
      <c r="N1880" s="20"/>
      <c r="Q1880" s="19"/>
    </row>
    <row r="1881" spans="5:17" x14ac:dyDescent="0.3">
      <c r="E1881" s="20"/>
      <c r="H1881" s="19"/>
      <c r="N1881" s="20"/>
      <c r="Q1881" s="19"/>
    </row>
    <row r="1882" spans="5:17" x14ac:dyDescent="0.3">
      <c r="E1882" s="20"/>
      <c r="H1882" s="19"/>
      <c r="N1882" s="20"/>
      <c r="Q1882" s="19"/>
    </row>
    <row r="1883" spans="5:17" x14ac:dyDescent="0.3">
      <c r="E1883" s="20"/>
      <c r="H1883" s="19"/>
      <c r="N1883" s="20"/>
      <c r="Q1883" s="19"/>
    </row>
    <row r="1884" spans="5:17" x14ac:dyDescent="0.3">
      <c r="E1884" s="20"/>
      <c r="H1884" s="19"/>
      <c r="N1884" s="20"/>
      <c r="Q1884" s="19"/>
    </row>
    <row r="1885" spans="5:17" x14ac:dyDescent="0.3">
      <c r="E1885" s="20"/>
      <c r="H1885" s="19"/>
      <c r="N1885" s="20"/>
      <c r="Q1885" s="19"/>
    </row>
    <row r="1886" spans="5:17" x14ac:dyDescent="0.3">
      <c r="E1886" s="20"/>
      <c r="H1886" s="19"/>
      <c r="N1886" s="20"/>
      <c r="Q1886" s="19"/>
    </row>
    <row r="1887" spans="5:17" x14ac:dyDescent="0.3">
      <c r="E1887" s="20"/>
      <c r="H1887" s="19"/>
      <c r="N1887" s="20"/>
      <c r="Q1887" s="19"/>
    </row>
    <row r="1888" spans="5:17" x14ac:dyDescent="0.3">
      <c r="E1888" s="20"/>
      <c r="H1888" s="19"/>
      <c r="N1888" s="20"/>
      <c r="Q1888" s="19"/>
    </row>
    <row r="1889" spans="5:17" x14ac:dyDescent="0.3">
      <c r="E1889" s="20"/>
      <c r="H1889" s="19"/>
      <c r="N1889" s="20"/>
      <c r="Q1889" s="19"/>
    </row>
    <row r="1890" spans="5:17" x14ac:dyDescent="0.3">
      <c r="E1890" s="20"/>
      <c r="H1890" s="19"/>
      <c r="N1890" s="20"/>
      <c r="Q1890" s="19"/>
    </row>
    <row r="1891" spans="5:17" x14ac:dyDescent="0.3">
      <c r="E1891" s="20"/>
      <c r="H1891" s="19"/>
      <c r="N1891" s="20"/>
      <c r="Q1891" s="19"/>
    </row>
    <row r="1892" spans="5:17" x14ac:dyDescent="0.3">
      <c r="E1892" s="20"/>
      <c r="H1892" s="19"/>
      <c r="N1892" s="20"/>
      <c r="Q1892" s="19"/>
    </row>
    <row r="1893" spans="5:17" x14ac:dyDescent="0.3">
      <c r="E1893" s="20"/>
      <c r="H1893" s="19"/>
      <c r="N1893" s="20"/>
      <c r="Q1893" s="19"/>
    </row>
    <row r="1894" spans="5:17" x14ac:dyDescent="0.3">
      <c r="E1894" s="20"/>
      <c r="H1894" s="19"/>
      <c r="N1894" s="20"/>
      <c r="Q1894" s="19"/>
    </row>
    <row r="1895" spans="5:17" x14ac:dyDescent="0.3">
      <c r="E1895" s="20"/>
      <c r="H1895" s="19"/>
      <c r="N1895" s="20"/>
      <c r="Q1895" s="19"/>
    </row>
    <row r="1896" spans="5:17" x14ac:dyDescent="0.3">
      <c r="E1896" s="20"/>
      <c r="H1896" s="19"/>
      <c r="N1896" s="20"/>
      <c r="Q1896" s="19"/>
    </row>
    <row r="1897" spans="5:17" x14ac:dyDescent="0.3">
      <c r="E1897" s="20"/>
      <c r="H1897" s="19"/>
      <c r="N1897" s="20"/>
      <c r="Q1897" s="19"/>
    </row>
    <row r="1898" spans="5:17" x14ac:dyDescent="0.3">
      <c r="E1898" s="20"/>
      <c r="H1898" s="19"/>
      <c r="N1898" s="20"/>
      <c r="Q1898" s="19"/>
    </row>
    <row r="1899" spans="5:17" x14ac:dyDescent="0.3">
      <c r="E1899" s="20"/>
      <c r="H1899" s="19"/>
      <c r="N1899" s="20"/>
      <c r="Q1899" s="19"/>
    </row>
    <row r="1900" spans="5:17" x14ac:dyDescent="0.3">
      <c r="E1900" s="20"/>
      <c r="H1900" s="19"/>
      <c r="N1900" s="20"/>
      <c r="Q1900" s="19"/>
    </row>
    <row r="1901" spans="5:17" x14ac:dyDescent="0.3">
      <c r="E1901" s="20"/>
      <c r="H1901" s="19"/>
      <c r="N1901" s="20"/>
      <c r="Q1901" s="19"/>
    </row>
    <row r="1902" spans="5:17" x14ac:dyDescent="0.3">
      <c r="E1902" s="20"/>
      <c r="H1902" s="19"/>
      <c r="N1902" s="20"/>
      <c r="Q1902" s="19"/>
    </row>
    <row r="1903" spans="5:17" x14ac:dyDescent="0.3">
      <c r="E1903" s="20"/>
      <c r="H1903" s="19"/>
      <c r="N1903" s="20"/>
      <c r="Q1903" s="19"/>
    </row>
    <row r="1904" spans="5:17" x14ac:dyDescent="0.3">
      <c r="E1904" s="20"/>
      <c r="H1904" s="19"/>
      <c r="N1904" s="20"/>
      <c r="Q1904" s="19"/>
    </row>
    <row r="1905" spans="5:17" x14ac:dyDescent="0.3">
      <c r="E1905" s="20"/>
      <c r="H1905" s="19"/>
      <c r="N1905" s="20"/>
      <c r="Q1905" s="19"/>
    </row>
    <row r="1906" spans="5:17" x14ac:dyDescent="0.3">
      <c r="E1906" s="20"/>
      <c r="H1906" s="19"/>
      <c r="N1906" s="20"/>
      <c r="Q1906" s="19"/>
    </row>
    <row r="1907" spans="5:17" x14ac:dyDescent="0.3">
      <c r="E1907" s="20"/>
      <c r="H1907" s="19"/>
      <c r="N1907" s="20"/>
      <c r="Q1907" s="19"/>
    </row>
    <row r="1908" spans="5:17" x14ac:dyDescent="0.3">
      <c r="E1908" s="20"/>
      <c r="H1908" s="19"/>
      <c r="N1908" s="20"/>
      <c r="Q1908" s="19"/>
    </row>
    <row r="1909" spans="5:17" x14ac:dyDescent="0.3">
      <c r="E1909" s="20"/>
      <c r="H1909" s="19"/>
      <c r="N1909" s="20"/>
      <c r="Q1909" s="19"/>
    </row>
    <row r="1910" spans="5:17" x14ac:dyDescent="0.3">
      <c r="E1910" s="20"/>
      <c r="H1910" s="19"/>
      <c r="N1910" s="20"/>
      <c r="Q1910" s="19"/>
    </row>
    <row r="1911" spans="5:17" x14ac:dyDescent="0.3">
      <c r="E1911" s="20"/>
      <c r="H1911" s="19"/>
      <c r="N1911" s="20"/>
      <c r="Q1911" s="19"/>
    </row>
    <row r="1912" spans="5:17" x14ac:dyDescent="0.3">
      <c r="E1912" s="20"/>
      <c r="H1912" s="19"/>
      <c r="N1912" s="20"/>
      <c r="Q1912" s="19"/>
    </row>
    <row r="1913" spans="5:17" x14ac:dyDescent="0.3">
      <c r="E1913" s="20"/>
      <c r="H1913" s="19"/>
      <c r="N1913" s="20"/>
      <c r="Q1913" s="19"/>
    </row>
    <row r="1914" spans="5:17" x14ac:dyDescent="0.3">
      <c r="E1914" s="20"/>
      <c r="H1914" s="19"/>
      <c r="N1914" s="20"/>
      <c r="Q1914" s="19"/>
    </row>
    <row r="1915" spans="5:17" x14ac:dyDescent="0.3">
      <c r="E1915" s="20"/>
      <c r="H1915" s="19"/>
      <c r="N1915" s="20"/>
      <c r="Q1915" s="19"/>
    </row>
    <row r="1916" spans="5:17" x14ac:dyDescent="0.3">
      <c r="E1916" s="20"/>
      <c r="H1916" s="19"/>
      <c r="N1916" s="20"/>
      <c r="Q1916" s="19"/>
    </row>
    <row r="1917" spans="5:17" x14ac:dyDescent="0.3">
      <c r="E1917" s="20"/>
      <c r="H1917" s="19"/>
      <c r="N1917" s="20"/>
      <c r="Q1917" s="19"/>
    </row>
    <row r="1918" spans="5:17" x14ac:dyDescent="0.3">
      <c r="E1918" s="20"/>
      <c r="H1918" s="19"/>
      <c r="N1918" s="20"/>
      <c r="Q1918" s="19"/>
    </row>
    <row r="1919" spans="5:17" x14ac:dyDescent="0.3">
      <c r="E1919" s="20"/>
      <c r="H1919" s="19"/>
      <c r="N1919" s="20"/>
      <c r="Q1919" s="19"/>
    </row>
    <row r="1920" spans="5:17" x14ac:dyDescent="0.3">
      <c r="E1920" s="20"/>
      <c r="H1920" s="19"/>
      <c r="N1920" s="20"/>
      <c r="Q1920" s="19"/>
    </row>
    <row r="1921" spans="5:17" x14ac:dyDescent="0.3">
      <c r="E1921" s="20"/>
      <c r="H1921" s="19"/>
      <c r="N1921" s="20"/>
      <c r="Q1921" s="19"/>
    </row>
    <row r="1922" spans="5:17" x14ac:dyDescent="0.3">
      <c r="E1922" s="20"/>
      <c r="H1922" s="19"/>
      <c r="N1922" s="20"/>
      <c r="Q1922" s="19"/>
    </row>
    <row r="1923" spans="5:17" x14ac:dyDescent="0.3">
      <c r="E1923" s="20"/>
      <c r="H1923" s="19"/>
      <c r="N1923" s="20"/>
      <c r="Q1923" s="19"/>
    </row>
    <row r="1924" spans="5:17" x14ac:dyDescent="0.3">
      <c r="E1924" s="20"/>
      <c r="H1924" s="19"/>
      <c r="N1924" s="20"/>
      <c r="Q1924" s="19"/>
    </row>
    <row r="1925" spans="5:17" x14ac:dyDescent="0.3">
      <c r="E1925" s="20"/>
      <c r="H1925" s="19"/>
      <c r="N1925" s="20"/>
      <c r="Q1925" s="19"/>
    </row>
    <row r="1926" spans="5:17" x14ac:dyDescent="0.3">
      <c r="E1926" s="20"/>
      <c r="H1926" s="19"/>
      <c r="N1926" s="20"/>
      <c r="Q1926" s="19"/>
    </row>
    <row r="1927" spans="5:17" x14ac:dyDescent="0.3">
      <c r="E1927" s="20"/>
      <c r="H1927" s="19"/>
      <c r="N1927" s="20"/>
      <c r="Q1927" s="19"/>
    </row>
    <row r="1928" spans="5:17" x14ac:dyDescent="0.3">
      <c r="E1928" s="20"/>
      <c r="H1928" s="19"/>
      <c r="N1928" s="20"/>
      <c r="Q1928" s="19"/>
    </row>
    <row r="1929" spans="5:17" x14ac:dyDescent="0.3">
      <c r="E1929" s="20"/>
      <c r="H1929" s="19"/>
      <c r="N1929" s="20"/>
      <c r="Q1929" s="19"/>
    </row>
    <row r="1930" spans="5:17" x14ac:dyDescent="0.3">
      <c r="E1930" s="20"/>
      <c r="H1930" s="19"/>
      <c r="N1930" s="20"/>
      <c r="Q1930" s="19"/>
    </row>
    <row r="1931" spans="5:17" x14ac:dyDescent="0.3">
      <c r="E1931" s="20"/>
      <c r="H1931" s="19"/>
      <c r="N1931" s="20"/>
      <c r="Q1931" s="19"/>
    </row>
    <row r="1932" spans="5:17" x14ac:dyDescent="0.3">
      <c r="E1932" s="20"/>
      <c r="H1932" s="19"/>
      <c r="N1932" s="20"/>
      <c r="Q1932" s="19"/>
    </row>
    <row r="1933" spans="5:17" x14ac:dyDescent="0.3">
      <c r="E1933" s="20"/>
      <c r="H1933" s="19"/>
      <c r="N1933" s="20"/>
      <c r="Q1933" s="19"/>
    </row>
    <row r="1934" spans="5:17" x14ac:dyDescent="0.3">
      <c r="E1934" s="20"/>
      <c r="H1934" s="19"/>
      <c r="N1934" s="20"/>
      <c r="Q1934" s="19"/>
    </row>
    <row r="1935" spans="5:17" x14ac:dyDescent="0.3">
      <c r="E1935" s="20"/>
      <c r="H1935" s="19"/>
      <c r="N1935" s="20"/>
      <c r="Q1935" s="19"/>
    </row>
    <row r="1936" spans="5:17" x14ac:dyDescent="0.3">
      <c r="E1936" s="20"/>
      <c r="H1936" s="19"/>
      <c r="N1936" s="20"/>
      <c r="Q1936" s="19"/>
    </row>
    <row r="1937" spans="5:17" x14ac:dyDescent="0.3">
      <c r="E1937" s="20"/>
      <c r="H1937" s="19"/>
      <c r="N1937" s="20"/>
      <c r="Q1937" s="19"/>
    </row>
    <row r="1938" spans="5:17" x14ac:dyDescent="0.3">
      <c r="E1938" s="20"/>
      <c r="H1938" s="19"/>
      <c r="N1938" s="20"/>
      <c r="Q1938" s="19"/>
    </row>
    <row r="1939" spans="5:17" x14ac:dyDescent="0.3">
      <c r="E1939" s="20"/>
      <c r="H1939" s="19"/>
      <c r="N1939" s="20"/>
      <c r="Q1939" s="19"/>
    </row>
    <row r="1940" spans="5:17" x14ac:dyDescent="0.3">
      <c r="E1940" s="20"/>
      <c r="H1940" s="19"/>
      <c r="N1940" s="20"/>
      <c r="Q1940" s="19"/>
    </row>
    <row r="1941" spans="5:17" x14ac:dyDescent="0.3">
      <c r="E1941" s="20"/>
      <c r="H1941" s="19"/>
      <c r="N1941" s="20"/>
      <c r="Q1941" s="19"/>
    </row>
    <row r="1942" spans="5:17" x14ac:dyDescent="0.3">
      <c r="E1942" s="20"/>
      <c r="H1942" s="19"/>
      <c r="N1942" s="20"/>
      <c r="Q1942" s="19"/>
    </row>
    <row r="1943" spans="5:17" x14ac:dyDescent="0.3">
      <c r="E1943" s="20"/>
      <c r="H1943" s="19"/>
      <c r="N1943" s="20"/>
      <c r="Q1943" s="19"/>
    </row>
    <row r="1944" spans="5:17" x14ac:dyDescent="0.3">
      <c r="E1944" s="20"/>
      <c r="H1944" s="19"/>
      <c r="N1944" s="20"/>
      <c r="Q1944" s="19"/>
    </row>
    <row r="1945" spans="5:17" x14ac:dyDescent="0.3">
      <c r="E1945" s="20"/>
      <c r="H1945" s="19"/>
      <c r="N1945" s="20"/>
      <c r="Q1945" s="19"/>
    </row>
    <row r="1946" spans="5:17" x14ac:dyDescent="0.3">
      <c r="E1946" s="20"/>
      <c r="H1946" s="19"/>
      <c r="N1946" s="20"/>
      <c r="Q1946" s="19"/>
    </row>
    <row r="1947" spans="5:17" x14ac:dyDescent="0.3">
      <c r="E1947" s="20"/>
      <c r="H1947" s="19"/>
      <c r="N1947" s="20"/>
      <c r="Q1947" s="19"/>
    </row>
    <row r="1948" spans="5:17" x14ac:dyDescent="0.3">
      <c r="E1948" s="20"/>
      <c r="H1948" s="19"/>
      <c r="N1948" s="20"/>
      <c r="Q1948" s="19"/>
    </row>
    <row r="1949" spans="5:17" x14ac:dyDescent="0.3">
      <c r="E1949" s="20"/>
      <c r="H1949" s="19"/>
      <c r="N1949" s="20"/>
      <c r="Q1949" s="19"/>
    </row>
    <row r="1950" spans="5:17" x14ac:dyDescent="0.3">
      <c r="E1950" s="20"/>
      <c r="H1950" s="19"/>
      <c r="N1950" s="20"/>
      <c r="Q1950" s="19"/>
    </row>
    <row r="1951" spans="5:17" x14ac:dyDescent="0.3">
      <c r="E1951" s="20"/>
      <c r="H1951" s="19"/>
      <c r="N1951" s="20"/>
      <c r="Q1951" s="19"/>
    </row>
    <row r="1952" spans="5:17" x14ac:dyDescent="0.3">
      <c r="E1952" s="20"/>
      <c r="H1952" s="19"/>
      <c r="N1952" s="20"/>
      <c r="Q1952" s="19"/>
    </row>
    <row r="1953" spans="5:17" x14ac:dyDescent="0.3">
      <c r="E1953" s="20"/>
      <c r="H1953" s="19"/>
      <c r="N1953" s="20"/>
      <c r="Q1953" s="19"/>
    </row>
    <row r="1954" spans="5:17" x14ac:dyDescent="0.3">
      <c r="E1954" s="20"/>
      <c r="H1954" s="19"/>
      <c r="N1954" s="20"/>
      <c r="Q1954" s="19"/>
    </row>
    <row r="1955" spans="5:17" x14ac:dyDescent="0.3">
      <c r="E1955" s="20"/>
      <c r="H1955" s="19"/>
      <c r="N1955" s="20"/>
      <c r="Q1955" s="19"/>
    </row>
    <row r="1956" spans="5:17" x14ac:dyDescent="0.3">
      <c r="E1956" s="20"/>
      <c r="H1956" s="19"/>
      <c r="N1956" s="20"/>
      <c r="Q1956" s="19"/>
    </row>
    <row r="1957" spans="5:17" x14ac:dyDescent="0.3">
      <c r="E1957" s="20"/>
      <c r="H1957" s="19"/>
      <c r="N1957" s="20"/>
      <c r="Q1957" s="19"/>
    </row>
    <row r="1958" spans="5:17" x14ac:dyDescent="0.3">
      <c r="E1958" s="20"/>
      <c r="H1958" s="19"/>
      <c r="N1958" s="20"/>
      <c r="Q1958" s="19"/>
    </row>
    <row r="1959" spans="5:17" x14ac:dyDescent="0.3">
      <c r="E1959" s="20"/>
      <c r="H1959" s="19"/>
      <c r="N1959" s="20"/>
      <c r="Q1959" s="19"/>
    </row>
    <row r="1960" spans="5:17" x14ac:dyDescent="0.3">
      <c r="E1960" s="20"/>
      <c r="H1960" s="19"/>
      <c r="N1960" s="20"/>
      <c r="Q1960" s="19"/>
    </row>
    <row r="1961" spans="5:17" x14ac:dyDescent="0.3">
      <c r="E1961" s="20"/>
      <c r="H1961" s="19"/>
      <c r="N1961" s="20"/>
      <c r="Q1961" s="19"/>
    </row>
    <row r="1962" spans="5:17" x14ac:dyDescent="0.3">
      <c r="E1962" s="20"/>
      <c r="H1962" s="19"/>
      <c r="N1962" s="20"/>
      <c r="Q1962" s="19"/>
    </row>
    <row r="1963" spans="5:17" x14ac:dyDescent="0.3">
      <c r="E1963" s="20"/>
      <c r="H1963" s="19"/>
      <c r="N1963" s="20"/>
      <c r="Q1963" s="19"/>
    </row>
    <row r="1964" spans="5:17" x14ac:dyDescent="0.3">
      <c r="E1964" s="20"/>
      <c r="H1964" s="19"/>
      <c r="N1964" s="20"/>
      <c r="Q1964" s="19"/>
    </row>
    <row r="1965" spans="5:17" x14ac:dyDescent="0.3">
      <c r="E1965" s="20"/>
      <c r="H1965" s="19"/>
      <c r="N1965" s="20"/>
      <c r="Q1965" s="19"/>
    </row>
    <row r="1966" spans="5:17" x14ac:dyDescent="0.3">
      <c r="E1966" s="20"/>
      <c r="H1966" s="19"/>
      <c r="N1966" s="20"/>
      <c r="Q1966" s="19"/>
    </row>
    <row r="1967" spans="5:17" x14ac:dyDescent="0.3">
      <c r="E1967" s="20"/>
      <c r="H1967" s="19"/>
      <c r="N1967" s="20"/>
      <c r="Q1967" s="19"/>
    </row>
    <row r="1968" spans="5:17" x14ac:dyDescent="0.3">
      <c r="E1968" s="20"/>
      <c r="H1968" s="19"/>
      <c r="N1968" s="20"/>
      <c r="Q1968" s="19"/>
    </row>
    <row r="1969" spans="5:17" x14ac:dyDescent="0.3">
      <c r="E1969" s="20"/>
      <c r="H1969" s="19"/>
      <c r="N1969" s="20"/>
      <c r="Q1969" s="19"/>
    </row>
    <row r="1970" spans="5:17" x14ac:dyDescent="0.3">
      <c r="E1970" s="20"/>
      <c r="H1970" s="19"/>
      <c r="N1970" s="20"/>
      <c r="Q1970" s="19"/>
    </row>
    <row r="1971" spans="5:17" x14ac:dyDescent="0.3">
      <c r="E1971" s="20"/>
      <c r="H1971" s="19"/>
      <c r="N1971" s="20"/>
      <c r="Q1971" s="19"/>
    </row>
    <row r="1972" spans="5:17" x14ac:dyDescent="0.3">
      <c r="E1972" s="20"/>
      <c r="H1972" s="19"/>
      <c r="N1972" s="20"/>
      <c r="Q1972" s="19"/>
    </row>
    <row r="1973" spans="5:17" x14ac:dyDescent="0.3">
      <c r="E1973" s="20"/>
      <c r="H1973" s="19"/>
      <c r="N1973" s="20"/>
      <c r="Q1973" s="19"/>
    </row>
    <row r="1974" spans="5:17" x14ac:dyDescent="0.3">
      <c r="E1974" s="20"/>
      <c r="H1974" s="19"/>
      <c r="N1974" s="20"/>
      <c r="Q1974" s="19"/>
    </row>
    <row r="1975" spans="5:17" x14ac:dyDescent="0.3">
      <c r="E1975" s="20"/>
      <c r="H1975" s="19"/>
      <c r="N1975" s="20"/>
      <c r="Q1975" s="19"/>
    </row>
    <row r="1976" spans="5:17" x14ac:dyDescent="0.3">
      <c r="E1976" s="20"/>
      <c r="H1976" s="19"/>
      <c r="N1976" s="20"/>
      <c r="Q1976" s="19"/>
    </row>
    <row r="1977" spans="5:17" x14ac:dyDescent="0.3">
      <c r="E1977" s="20"/>
      <c r="H1977" s="19"/>
      <c r="N1977" s="20"/>
      <c r="Q1977" s="19"/>
    </row>
    <row r="1978" spans="5:17" x14ac:dyDescent="0.3">
      <c r="E1978" s="20"/>
      <c r="H1978" s="19"/>
      <c r="N1978" s="20"/>
      <c r="Q1978" s="19"/>
    </row>
    <row r="1979" spans="5:17" x14ac:dyDescent="0.3">
      <c r="E1979" s="20"/>
      <c r="H1979" s="19"/>
      <c r="N1979" s="20"/>
      <c r="Q1979" s="19"/>
    </row>
    <row r="1980" spans="5:17" x14ac:dyDescent="0.3">
      <c r="E1980" s="20"/>
      <c r="H1980" s="19"/>
      <c r="N1980" s="20"/>
      <c r="Q1980" s="19"/>
    </row>
    <row r="1981" spans="5:17" x14ac:dyDescent="0.3">
      <c r="E1981" s="20"/>
      <c r="H1981" s="19"/>
      <c r="N1981" s="20"/>
      <c r="Q1981" s="19"/>
    </row>
    <row r="1982" spans="5:17" x14ac:dyDescent="0.3">
      <c r="E1982" s="20"/>
      <c r="H1982" s="19"/>
      <c r="N1982" s="20"/>
      <c r="Q1982" s="19"/>
    </row>
    <row r="1983" spans="5:17" x14ac:dyDescent="0.3">
      <c r="E1983" s="20"/>
      <c r="H1983" s="19"/>
      <c r="N1983" s="20"/>
      <c r="Q1983" s="19"/>
    </row>
    <row r="1984" spans="5:17" x14ac:dyDescent="0.3">
      <c r="E1984" s="20"/>
      <c r="H1984" s="19"/>
      <c r="N1984" s="20"/>
      <c r="Q1984" s="19"/>
    </row>
    <row r="1985" spans="5:17" x14ac:dyDescent="0.3">
      <c r="E1985" s="20"/>
      <c r="H1985" s="19"/>
      <c r="N1985" s="20"/>
      <c r="Q1985" s="19"/>
    </row>
    <row r="1986" spans="5:17" x14ac:dyDescent="0.3">
      <c r="E1986" s="20"/>
      <c r="H1986" s="19"/>
      <c r="N1986" s="20"/>
      <c r="Q1986" s="19"/>
    </row>
    <row r="1987" spans="5:17" x14ac:dyDescent="0.3">
      <c r="E1987" s="20"/>
      <c r="H1987" s="19"/>
      <c r="N1987" s="20"/>
      <c r="Q1987" s="19"/>
    </row>
    <row r="1988" spans="5:17" x14ac:dyDescent="0.3">
      <c r="E1988" s="20"/>
      <c r="H1988" s="19"/>
      <c r="N1988" s="20"/>
      <c r="Q1988" s="19"/>
    </row>
    <row r="1989" spans="5:17" x14ac:dyDescent="0.3">
      <c r="E1989" s="20"/>
      <c r="H1989" s="19"/>
      <c r="N1989" s="20"/>
      <c r="Q1989" s="19"/>
    </row>
    <row r="1990" spans="5:17" x14ac:dyDescent="0.3">
      <c r="E1990" s="20"/>
      <c r="H1990" s="19"/>
      <c r="N1990" s="20"/>
      <c r="Q1990" s="19"/>
    </row>
    <row r="1991" spans="5:17" x14ac:dyDescent="0.3">
      <c r="E1991" s="20"/>
      <c r="H1991" s="19"/>
      <c r="N1991" s="20"/>
      <c r="Q1991" s="19"/>
    </row>
    <row r="1992" spans="5:17" x14ac:dyDescent="0.3">
      <c r="E1992" s="20"/>
      <c r="H1992" s="19"/>
      <c r="N1992" s="20"/>
      <c r="Q1992" s="19"/>
    </row>
    <row r="1993" spans="5:17" x14ac:dyDescent="0.3">
      <c r="E1993" s="20"/>
      <c r="H1993" s="19"/>
      <c r="N1993" s="20"/>
      <c r="Q1993" s="19"/>
    </row>
    <row r="1994" spans="5:17" x14ac:dyDescent="0.3">
      <c r="E1994" s="20"/>
      <c r="H1994" s="19"/>
      <c r="N1994" s="20"/>
      <c r="Q1994" s="19"/>
    </row>
    <row r="1995" spans="5:17" x14ac:dyDescent="0.3">
      <c r="E1995" s="20"/>
      <c r="H1995" s="19"/>
      <c r="N1995" s="20"/>
      <c r="Q1995" s="19"/>
    </row>
    <row r="1996" spans="5:17" x14ac:dyDescent="0.3">
      <c r="E1996" s="20"/>
      <c r="H1996" s="19"/>
      <c r="N1996" s="20"/>
      <c r="Q1996" s="19"/>
    </row>
    <row r="1997" spans="5:17" x14ac:dyDescent="0.3">
      <c r="E1997" s="20"/>
      <c r="H1997" s="19"/>
      <c r="N1997" s="20"/>
      <c r="Q1997" s="19"/>
    </row>
    <row r="1998" spans="5:17" x14ac:dyDescent="0.3">
      <c r="E1998" s="20"/>
      <c r="H1998" s="19"/>
      <c r="N1998" s="20"/>
      <c r="Q1998" s="19"/>
    </row>
    <row r="1999" spans="5:17" x14ac:dyDescent="0.3">
      <c r="E1999" s="20"/>
      <c r="H1999" s="19"/>
      <c r="N1999" s="20"/>
      <c r="Q1999" s="19"/>
    </row>
    <row r="2000" spans="5:17" x14ac:dyDescent="0.3">
      <c r="E2000" s="20"/>
      <c r="H2000" s="19"/>
      <c r="N2000" s="20"/>
      <c r="Q2000" s="19"/>
    </row>
    <row r="2001" spans="5:17" x14ac:dyDescent="0.3">
      <c r="E2001" s="20"/>
      <c r="H2001" s="19"/>
      <c r="N2001" s="20"/>
      <c r="Q2001" s="19"/>
    </row>
    <row r="2002" spans="5:17" x14ac:dyDescent="0.3">
      <c r="E2002" s="20"/>
      <c r="H2002" s="19"/>
      <c r="N2002" s="20"/>
      <c r="Q2002" s="19"/>
    </row>
    <row r="2003" spans="5:17" x14ac:dyDescent="0.3">
      <c r="E2003" s="20"/>
      <c r="H2003" s="19"/>
      <c r="N2003" s="20"/>
      <c r="Q2003" s="19"/>
    </row>
    <row r="2004" spans="5:17" x14ac:dyDescent="0.3">
      <c r="E2004" s="20"/>
      <c r="H2004" s="19"/>
      <c r="N2004" s="20"/>
      <c r="Q2004" s="19"/>
    </row>
    <row r="2005" spans="5:17" x14ac:dyDescent="0.3">
      <c r="E2005" s="20"/>
      <c r="H2005" s="19"/>
      <c r="N2005" s="20"/>
      <c r="Q2005" s="19"/>
    </row>
    <row r="2006" spans="5:17" x14ac:dyDescent="0.3">
      <c r="E2006" s="20"/>
      <c r="H2006" s="19"/>
      <c r="N2006" s="20"/>
      <c r="Q2006" s="19"/>
    </row>
    <row r="2007" spans="5:17" x14ac:dyDescent="0.3">
      <c r="E2007" s="20"/>
      <c r="H2007" s="19"/>
      <c r="N2007" s="20"/>
      <c r="Q2007" s="19"/>
    </row>
    <row r="2008" spans="5:17" x14ac:dyDescent="0.3">
      <c r="E2008" s="20"/>
      <c r="H2008" s="19"/>
      <c r="N2008" s="20"/>
      <c r="Q2008" s="19"/>
    </row>
    <row r="2009" spans="5:17" x14ac:dyDescent="0.3">
      <c r="E2009" s="20"/>
      <c r="H2009" s="19"/>
      <c r="N2009" s="20"/>
      <c r="Q2009" s="19"/>
    </row>
    <row r="2010" spans="5:17" x14ac:dyDescent="0.3">
      <c r="E2010" s="20"/>
      <c r="H2010" s="19"/>
      <c r="N2010" s="20"/>
      <c r="Q2010" s="19"/>
    </row>
    <row r="2011" spans="5:17" x14ac:dyDescent="0.3">
      <c r="E2011" s="20"/>
      <c r="H2011" s="19"/>
      <c r="N2011" s="20"/>
      <c r="Q2011" s="19"/>
    </row>
    <row r="2012" spans="5:17" x14ac:dyDescent="0.3">
      <c r="E2012" s="20"/>
      <c r="H2012" s="19"/>
      <c r="N2012" s="20"/>
      <c r="Q2012" s="19"/>
    </row>
    <row r="2013" spans="5:17" x14ac:dyDescent="0.3">
      <c r="E2013" s="20"/>
      <c r="H2013" s="19"/>
      <c r="N2013" s="20"/>
      <c r="Q2013" s="19"/>
    </row>
    <row r="2014" spans="5:17" x14ac:dyDescent="0.3">
      <c r="E2014" s="20"/>
      <c r="H2014" s="19"/>
      <c r="N2014" s="20"/>
      <c r="Q2014" s="19"/>
    </row>
    <row r="2015" spans="5:17" x14ac:dyDescent="0.3">
      <c r="E2015" s="20"/>
      <c r="H2015" s="19"/>
      <c r="N2015" s="20"/>
      <c r="Q2015" s="19"/>
    </row>
    <row r="2016" spans="5:17" x14ac:dyDescent="0.3">
      <c r="E2016" s="20"/>
      <c r="H2016" s="19"/>
      <c r="N2016" s="20"/>
      <c r="Q2016" s="19"/>
    </row>
    <row r="2017" spans="5:17" x14ac:dyDescent="0.3">
      <c r="E2017" s="20"/>
      <c r="H2017" s="19"/>
      <c r="N2017" s="20"/>
      <c r="Q2017" s="19"/>
    </row>
    <row r="2018" spans="5:17" x14ac:dyDescent="0.3">
      <c r="E2018" s="20"/>
      <c r="H2018" s="19"/>
      <c r="N2018" s="20"/>
      <c r="Q2018" s="19"/>
    </row>
    <row r="2019" spans="5:17" x14ac:dyDescent="0.3">
      <c r="E2019" s="20"/>
      <c r="H2019" s="19"/>
      <c r="N2019" s="20"/>
      <c r="Q2019" s="19"/>
    </row>
    <row r="2020" spans="5:17" x14ac:dyDescent="0.3">
      <c r="E2020" s="20"/>
      <c r="H2020" s="19"/>
      <c r="N2020" s="20"/>
      <c r="Q2020" s="19"/>
    </row>
    <row r="2021" spans="5:17" x14ac:dyDescent="0.3">
      <c r="E2021" s="20"/>
      <c r="H2021" s="19"/>
      <c r="N2021" s="20"/>
      <c r="Q2021" s="19"/>
    </row>
    <row r="2022" spans="5:17" x14ac:dyDescent="0.3">
      <c r="E2022" s="20"/>
      <c r="H2022" s="19"/>
      <c r="N2022" s="20"/>
      <c r="Q2022" s="19"/>
    </row>
    <row r="2023" spans="5:17" x14ac:dyDescent="0.3">
      <c r="E2023" s="20"/>
      <c r="H2023" s="19"/>
      <c r="N2023" s="20"/>
      <c r="Q2023" s="19"/>
    </row>
    <row r="2024" spans="5:17" x14ac:dyDescent="0.3">
      <c r="E2024" s="20"/>
      <c r="H2024" s="19"/>
      <c r="N2024" s="20"/>
      <c r="Q2024" s="19"/>
    </row>
    <row r="2025" spans="5:17" x14ac:dyDescent="0.3">
      <c r="E2025" s="20"/>
      <c r="H2025" s="19"/>
      <c r="N2025" s="20"/>
      <c r="Q2025" s="19"/>
    </row>
    <row r="2026" spans="5:17" x14ac:dyDescent="0.3">
      <c r="E2026" s="20"/>
      <c r="H2026" s="19"/>
      <c r="N2026" s="20"/>
      <c r="Q2026" s="19"/>
    </row>
    <row r="2027" spans="5:17" x14ac:dyDescent="0.3">
      <c r="E2027" s="20"/>
      <c r="H2027" s="19"/>
      <c r="N2027" s="20"/>
      <c r="Q2027" s="19"/>
    </row>
    <row r="2028" spans="5:17" x14ac:dyDescent="0.3">
      <c r="E2028" s="20"/>
      <c r="H2028" s="19"/>
      <c r="N2028" s="20"/>
      <c r="Q2028" s="19"/>
    </row>
    <row r="2029" spans="5:17" x14ac:dyDescent="0.3">
      <c r="E2029" s="20"/>
      <c r="H2029" s="19"/>
      <c r="N2029" s="20"/>
      <c r="Q2029" s="19"/>
    </row>
    <row r="2030" spans="5:17" x14ac:dyDescent="0.3">
      <c r="E2030" s="20"/>
      <c r="H2030" s="19"/>
      <c r="N2030" s="20"/>
      <c r="Q2030" s="19"/>
    </row>
    <row r="2031" spans="5:17" x14ac:dyDescent="0.3">
      <c r="E2031" s="20"/>
      <c r="H2031" s="19"/>
      <c r="N2031" s="20"/>
      <c r="Q2031" s="19"/>
    </row>
    <row r="2032" spans="5:17" x14ac:dyDescent="0.3">
      <c r="E2032" s="20"/>
      <c r="H2032" s="19"/>
      <c r="N2032" s="20"/>
      <c r="Q2032" s="19"/>
    </row>
    <row r="2033" spans="5:17" x14ac:dyDescent="0.3">
      <c r="E2033" s="20"/>
      <c r="H2033" s="19"/>
      <c r="N2033" s="20"/>
      <c r="Q2033" s="19"/>
    </row>
    <row r="2034" spans="5:17" x14ac:dyDescent="0.3">
      <c r="E2034" s="20"/>
      <c r="H2034" s="19"/>
      <c r="N2034" s="20"/>
      <c r="Q2034" s="19"/>
    </row>
    <row r="2035" spans="5:17" x14ac:dyDescent="0.3">
      <c r="E2035" s="20"/>
      <c r="H2035" s="19"/>
      <c r="N2035" s="20"/>
      <c r="Q2035" s="19"/>
    </row>
    <row r="2036" spans="5:17" x14ac:dyDescent="0.3">
      <c r="E2036" s="20"/>
      <c r="H2036" s="19"/>
      <c r="N2036" s="20"/>
      <c r="Q2036" s="19"/>
    </row>
    <row r="2037" spans="5:17" x14ac:dyDescent="0.3">
      <c r="E2037" s="20"/>
      <c r="H2037" s="19"/>
      <c r="N2037" s="20"/>
      <c r="Q2037" s="19"/>
    </row>
    <row r="2038" spans="5:17" x14ac:dyDescent="0.3">
      <c r="E2038" s="20"/>
      <c r="H2038" s="19"/>
      <c r="N2038" s="20"/>
      <c r="Q2038" s="19"/>
    </row>
    <row r="2039" spans="5:17" x14ac:dyDescent="0.3">
      <c r="E2039" s="20"/>
      <c r="H2039" s="19"/>
      <c r="N2039" s="20"/>
      <c r="Q2039" s="19"/>
    </row>
    <row r="2040" spans="5:17" x14ac:dyDescent="0.3">
      <c r="E2040" s="20"/>
      <c r="H2040" s="19"/>
      <c r="N2040" s="20"/>
      <c r="Q2040" s="19"/>
    </row>
    <row r="2041" spans="5:17" x14ac:dyDescent="0.3">
      <c r="E2041" s="20"/>
      <c r="H2041" s="19"/>
      <c r="N2041" s="20"/>
      <c r="Q2041" s="19"/>
    </row>
    <row r="2042" spans="5:17" x14ac:dyDescent="0.3">
      <c r="E2042" s="20"/>
      <c r="H2042" s="19"/>
      <c r="N2042" s="20"/>
      <c r="Q2042" s="19"/>
    </row>
    <row r="2043" spans="5:17" x14ac:dyDescent="0.3">
      <c r="E2043" s="20"/>
      <c r="H2043" s="19"/>
      <c r="N2043" s="20"/>
      <c r="Q2043" s="19"/>
    </row>
    <row r="2044" spans="5:17" x14ac:dyDescent="0.3">
      <c r="E2044" s="20"/>
      <c r="H2044" s="19"/>
      <c r="N2044" s="20"/>
      <c r="Q2044" s="19"/>
    </row>
    <row r="2045" spans="5:17" x14ac:dyDescent="0.3">
      <c r="E2045" s="20"/>
      <c r="H2045" s="19"/>
      <c r="N2045" s="20"/>
      <c r="Q2045" s="19"/>
    </row>
    <row r="2046" spans="5:17" x14ac:dyDescent="0.3">
      <c r="E2046" s="20"/>
      <c r="H2046" s="19"/>
      <c r="N2046" s="20"/>
      <c r="Q2046" s="19"/>
    </row>
    <row r="2047" spans="5:17" x14ac:dyDescent="0.3">
      <c r="E2047" s="20"/>
      <c r="H2047" s="19"/>
      <c r="N2047" s="20"/>
      <c r="Q2047" s="19"/>
    </row>
    <row r="2048" spans="5:17" x14ac:dyDescent="0.3">
      <c r="E2048" s="20"/>
      <c r="H2048" s="19"/>
      <c r="N2048" s="20"/>
      <c r="Q2048" s="19"/>
    </row>
    <row r="2049" spans="5:17" x14ac:dyDescent="0.3">
      <c r="E2049" s="20"/>
      <c r="H2049" s="19"/>
      <c r="N2049" s="20"/>
      <c r="Q2049" s="19"/>
    </row>
    <row r="2050" spans="5:17" x14ac:dyDescent="0.3">
      <c r="E2050" s="20"/>
      <c r="H2050" s="19"/>
      <c r="N2050" s="20"/>
      <c r="Q2050" s="19"/>
    </row>
    <row r="2051" spans="5:17" x14ac:dyDescent="0.3">
      <c r="E2051" s="20"/>
      <c r="H2051" s="19"/>
      <c r="N2051" s="20"/>
      <c r="Q2051" s="19"/>
    </row>
    <row r="2052" spans="5:17" x14ac:dyDescent="0.3">
      <c r="E2052" s="20"/>
      <c r="H2052" s="19"/>
      <c r="N2052" s="20"/>
      <c r="Q2052" s="19"/>
    </row>
    <row r="2053" spans="5:17" x14ac:dyDescent="0.3">
      <c r="E2053" s="20"/>
      <c r="H2053" s="19"/>
      <c r="N2053" s="20"/>
      <c r="Q2053" s="19"/>
    </row>
    <row r="2054" spans="5:17" x14ac:dyDescent="0.3">
      <c r="E2054" s="20"/>
      <c r="H2054" s="19"/>
      <c r="N2054" s="20"/>
      <c r="Q2054" s="19"/>
    </row>
    <row r="2055" spans="5:17" x14ac:dyDescent="0.3">
      <c r="E2055" s="20"/>
      <c r="H2055" s="19"/>
      <c r="N2055" s="20"/>
      <c r="Q2055" s="19"/>
    </row>
    <row r="2056" spans="5:17" x14ac:dyDescent="0.3">
      <c r="E2056" s="20"/>
      <c r="H2056" s="19"/>
      <c r="N2056" s="20"/>
      <c r="Q2056" s="19"/>
    </row>
    <row r="2057" spans="5:17" x14ac:dyDescent="0.3">
      <c r="E2057" s="20"/>
      <c r="H2057" s="19"/>
      <c r="N2057" s="20"/>
      <c r="Q2057" s="19"/>
    </row>
    <row r="2058" spans="5:17" x14ac:dyDescent="0.3">
      <c r="E2058" s="20"/>
      <c r="H2058" s="19"/>
      <c r="N2058" s="20"/>
      <c r="Q2058" s="19"/>
    </row>
    <row r="2059" spans="5:17" x14ac:dyDescent="0.3">
      <c r="E2059" s="20"/>
      <c r="H2059" s="19"/>
      <c r="N2059" s="20"/>
      <c r="Q2059" s="19"/>
    </row>
    <row r="2060" spans="5:17" x14ac:dyDescent="0.3">
      <c r="E2060" s="20"/>
      <c r="H2060" s="19"/>
      <c r="N2060" s="20"/>
      <c r="Q2060" s="19"/>
    </row>
    <row r="2061" spans="5:17" x14ac:dyDescent="0.3">
      <c r="E2061" s="20"/>
      <c r="H2061" s="19"/>
      <c r="N2061" s="20"/>
      <c r="Q2061" s="19"/>
    </row>
    <row r="2062" spans="5:17" x14ac:dyDescent="0.3">
      <c r="E2062" s="20"/>
      <c r="H2062" s="19"/>
      <c r="N2062" s="20"/>
      <c r="Q2062" s="19"/>
    </row>
    <row r="2063" spans="5:17" x14ac:dyDescent="0.3">
      <c r="E2063" s="20"/>
      <c r="H2063" s="19"/>
      <c r="N2063" s="20"/>
      <c r="Q2063" s="19"/>
    </row>
    <row r="2064" spans="5:17" x14ac:dyDescent="0.3">
      <c r="E2064" s="20"/>
      <c r="H2064" s="19"/>
      <c r="N2064" s="20"/>
      <c r="Q2064" s="19"/>
    </row>
    <row r="2065" spans="5:17" x14ac:dyDescent="0.3">
      <c r="E2065" s="20"/>
      <c r="H2065" s="19"/>
      <c r="N2065" s="20"/>
      <c r="Q2065" s="19"/>
    </row>
    <row r="2066" spans="5:17" x14ac:dyDescent="0.3">
      <c r="E2066" s="20"/>
      <c r="H2066" s="19"/>
      <c r="N2066" s="20"/>
      <c r="Q2066" s="19"/>
    </row>
    <row r="2067" spans="5:17" x14ac:dyDescent="0.3">
      <c r="E2067" s="20"/>
      <c r="H2067" s="19"/>
      <c r="N2067" s="20"/>
      <c r="Q2067" s="19"/>
    </row>
    <row r="2068" spans="5:17" x14ac:dyDescent="0.3">
      <c r="E2068" s="20"/>
      <c r="H2068" s="19"/>
      <c r="N2068" s="20"/>
      <c r="Q2068" s="19"/>
    </row>
    <row r="2069" spans="5:17" x14ac:dyDescent="0.3">
      <c r="E2069" s="20"/>
      <c r="H2069" s="19"/>
      <c r="N2069" s="20"/>
      <c r="Q2069" s="19"/>
    </row>
    <row r="2070" spans="5:17" x14ac:dyDescent="0.3">
      <c r="E2070" s="20"/>
      <c r="H2070" s="19"/>
      <c r="N2070" s="20"/>
      <c r="Q2070" s="19"/>
    </row>
    <row r="2071" spans="5:17" x14ac:dyDescent="0.3">
      <c r="E2071" s="20"/>
      <c r="H2071" s="19"/>
      <c r="N2071" s="20"/>
      <c r="Q2071" s="19"/>
    </row>
    <row r="2072" spans="5:17" x14ac:dyDescent="0.3">
      <c r="E2072" s="20"/>
      <c r="H2072" s="19"/>
      <c r="N2072" s="20"/>
      <c r="Q2072" s="19"/>
    </row>
    <row r="2073" spans="5:17" x14ac:dyDescent="0.3">
      <c r="E2073" s="20"/>
      <c r="H2073" s="19"/>
      <c r="N2073" s="20"/>
      <c r="Q2073" s="19"/>
    </row>
    <row r="2074" spans="5:17" x14ac:dyDescent="0.3">
      <c r="E2074" s="20"/>
      <c r="H2074" s="19"/>
      <c r="N2074" s="20"/>
      <c r="Q2074" s="19"/>
    </row>
    <row r="2075" spans="5:17" x14ac:dyDescent="0.3">
      <c r="E2075" s="20"/>
      <c r="H2075" s="19"/>
      <c r="N2075" s="20"/>
      <c r="Q2075" s="19"/>
    </row>
    <row r="2076" spans="5:17" x14ac:dyDescent="0.3">
      <c r="E2076" s="20"/>
      <c r="H2076" s="19"/>
      <c r="N2076" s="20"/>
      <c r="Q2076" s="19"/>
    </row>
    <row r="2077" spans="5:17" x14ac:dyDescent="0.3">
      <c r="E2077" s="20"/>
      <c r="H2077" s="19"/>
      <c r="N2077" s="20"/>
      <c r="Q2077" s="19"/>
    </row>
    <row r="2078" spans="5:17" x14ac:dyDescent="0.3">
      <c r="E2078" s="20"/>
      <c r="H2078" s="19"/>
      <c r="N2078" s="20"/>
      <c r="Q2078" s="19"/>
    </row>
    <row r="2079" spans="5:17" x14ac:dyDescent="0.3">
      <c r="E2079" s="20"/>
      <c r="H2079" s="19"/>
      <c r="N2079" s="20"/>
      <c r="Q2079" s="19"/>
    </row>
    <row r="2080" spans="5:17" x14ac:dyDescent="0.3">
      <c r="E2080" s="20"/>
      <c r="H2080" s="19"/>
      <c r="N2080" s="20"/>
      <c r="Q2080" s="19"/>
    </row>
    <row r="2081" spans="5:17" x14ac:dyDescent="0.3">
      <c r="E2081" s="20"/>
      <c r="H2081" s="19"/>
      <c r="N2081" s="20"/>
      <c r="Q2081" s="19"/>
    </row>
    <row r="2082" spans="5:17" x14ac:dyDescent="0.3">
      <c r="E2082" s="20"/>
      <c r="H2082" s="19"/>
      <c r="N2082" s="20"/>
      <c r="Q2082" s="19"/>
    </row>
    <row r="2083" spans="5:17" x14ac:dyDescent="0.3">
      <c r="E2083" s="20"/>
      <c r="H2083" s="19"/>
      <c r="N2083" s="20"/>
      <c r="Q2083" s="19"/>
    </row>
    <row r="2084" spans="5:17" x14ac:dyDescent="0.3">
      <c r="E2084" s="20"/>
      <c r="H2084" s="19"/>
      <c r="N2084" s="20"/>
      <c r="Q2084" s="19"/>
    </row>
    <row r="2085" spans="5:17" x14ac:dyDescent="0.3">
      <c r="E2085" s="20"/>
      <c r="H2085" s="19"/>
      <c r="N2085" s="20"/>
      <c r="Q2085" s="19"/>
    </row>
    <row r="2086" spans="5:17" x14ac:dyDescent="0.3">
      <c r="E2086" s="20"/>
      <c r="H2086" s="19"/>
      <c r="N2086" s="20"/>
      <c r="Q2086" s="19"/>
    </row>
    <row r="2087" spans="5:17" x14ac:dyDescent="0.3">
      <c r="E2087" s="20"/>
      <c r="H2087" s="19"/>
      <c r="N2087" s="20"/>
      <c r="Q2087" s="19"/>
    </row>
    <row r="2088" spans="5:17" x14ac:dyDescent="0.3">
      <c r="E2088" s="20"/>
      <c r="H2088" s="19"/>
      <c r="N2088" s="20"/>
      <c r="Q2088" s="19"/>
    </row>
    <row r="2089" spans="5:17" x14ac:dyDescent="0.3">
      <c r="E2089" s="20"/>
      <c r="H2089" s="19"/>
      <c r="N2089" s="20"/>
      <c r="Q2089" s="19"/>
    </row>
    <row r="2090" spans="5:17" x14ac:dyDescent="0.3">
      <c r="E2090" s="20"/>
      <c r="H2090" s="19"/>
      <c r="N2090" s="20"/>
      <c r="Q2090" s="19"/>
    </row>
    <row r="2091" spans="5:17" x14ac:dyDescent="0.3">
      <c r="E2091" s="20"/>
      <c r="H2091" s="19"/>
      <c r="N2091" s="20"/>
      <c r="Q2091" s="19"/>
    </row>
    <row r="2092" spans="5:17" x14ac:dyDescent="0.3">
      <c r="E2092" s="20"/>
      <c r="H2092" s="19"/>
      <c r="N2092" s="20"/>
      <c r="Q2092" s="19"/>
    </row>
    <row r="2093" spans="5:17" x14ac:dyDescent="0.3">
      <c r="E2093" s="20"/>
      <c r="H2093" s="19"/>
      <c r="N2093" s="20"/>
      <c r="Q2093" s="19"/>
    </row>
    <row r="2094" spans="5:17" x14ac:dyDescent="0.3">
      <c r="E2094" s="20"/>
      <c r="H2094" s="19"/>
      <c r="N2094" s="20"/>
      <c r="Q2094" s="19"/>
    </row>
    <row r="2095" spans="5:17" x14ac:dyDescent="0.3">
      <c r="E2095" s="20"/>
      <c r="H2095" s="19"/>
      <c r="N2095" s="20"/>
      <c r="Q2095" s="19"/>
    </row>
    <row r="2096" spans="5:17" x14ac:dyDescent="0.3">
      <c r="E2096" s="20"/>
      <c r="H2096" s="19"/>
      <c r="N2096" s="20"/>
      <c r="Q2096" s="19"/>
    </row>
    <row r="2097" spans="5:17" x14ac:dyDescent="0.3">
      <c r="E2097" s="20"/>
      <c r="H2097" s="19"/>
      <c r="N2097" s="20"/>
      <c r="Q2097" s="19"/>
    </row>
    <row r="2098" spans="5:17" x14ac:dyDescent="0.3">
      <c r="E2098" s="20"/>
      <c r="H2098" s="19"/>
      <c r="N2098" s="20"/>
      <c r="Q2098" s="19"/>
    </row>
    <row r="2099" spans="5:17" x14ac:dyDescent="0.3">
      <c r="E2099" s="20"/>
      <c r="H2099" s="19"/>
      <c r="N2099" s="20"/>
      <c r="Q2099" s="19"/>
    </row>
    <row r="2100" spans="5:17" x14ac:dyDescent="0.3">
      <c r="E2100" s="20"/>
      <c r="H2100" s="19"/>
      <c r="N2100" s="20"/>
      <c r="Q2100" s="19"/>
    </row>
    <row r="2101" spans="5:17" x14ac:dyDescent="0.3">
      <c r="E2101" s="20"/>
      <c r="H2101" s="19"/>
      <c r="N2101" s="20"/>
      <c r="Q2101" s="19"/>
    </row>
    <row r="2102" spans="5:17" x14ac:dyDescent="0.3">
      <c r="E2102" s="20"/>
      <c r="H2102" s="19"/>
      <c r="N2102" s="20"/>
      <c r="Q2102" s="19"/>
    </row>
    <row r="2103" spans="5:17" x14ac:dyDescent="0.3">
      <c r="E2103" s="20"/>
      <c r="H2103" s="19"/>
      <c r="N2103" s="20"/>
      <c r="Q2103" s="19"/>
    </row>
    <row r="2104" spans="5:17" x14ac:dyDescent="0.3">
      <c r="E2104" s="20"/>
      <c r="H2104" s="19"/>
      <c r="N2104" s="20"/>
      <c r="Q2104" s="19"/>
    </row>
    <row r="2105" spans="5:17" x14ac:dyDescent="0.3">
      <c r="E2105" s="20"/>
      <c r="H2105" s="19"/>
      <c r="N2105" s="20"/>
      <c r="Q2105" s="19"/>
    </row>
    <row r="2106" spans="5:17" x14ac:dyDescent="0.3">
      <c r="E2106" s="20"/>
      <c r="H2106" s="19"/>
      <c r="N2106" s="20"/>
      <c r="Q2106" s="19"/>
    </row>
    <row r="2107" spans="5:17" x14ac:dyDescent="0.3">
      <c r="E2107" s="20"/>
      <c r="H2107" s="19"/>
      <c r="N2107" s="20"/>
      <c r="Q2107" s="19"/>
    </row>
    <row r="2108" spans="5:17" x14ac:dyDescent="0.3">
      <c r="E2108" s="20"/>
      <c r="H2108" s="19"/>
      <c r="N2108" s="20"/>
      <c r="Q2108" s="19"/>
    </row>
    <row r="2109" spans="5:17" x14ac:dyDescent="0.3">
      <c r="E2109" s="20"/>
      <c r="H2109" s="19"/>
      <c r="N2109" s="20"/>
      <c r="Q2109" s="19"/>
    </row>
    <row r="2110" spans="5:17" x14ac:dyDescent="0.3">
      <c r="E2110" s="20"/>
      <c r="H2110" s="19"/>
      <c r="N2110" s="20"/>
      <c r="Q2110" s="19"/>
    </row>
    <row r="2111" spans="5:17" x14ac:dyDescent="0.3">
      <c r="E2111" s="20"/>
      <c r="H2111" s="19"/>
      <c r="N2111" s="20"/>
      <c r="Q2111" s="19"/>
    </row>
    <row r="2112" spans="5:17" x14ac:dyDescent="0.3">
      <c r="E2112" s="20"/>
      <c r="H2112" s="19"/>
      <c r="N2112" s="20"/>
      <c r="Q2112" s="19"/>
    </row>
    <row r="2113" spans="5:17" x14ac:dyDescent="0.3">
      <c r="E2113" s="20"/>
      <c r="H2113" s="19"/>
      <c r="N2113" s="20"/>
      <c r="Q2113" s="19"/>
    </row>
    <row r="2114" spans="5:17" x14ac:dyDescent="0.3">
      <c r="E2114" s="20"/>
      <c r="H2114" s="19"/>
      <c r="N2114" s="20"/>
      <c r="Q2114" s="19"/>
    </row>
    <row r="2115" spans="5:17" x14ac:dyDescent="0.3">
      <c r="E2115" s="20"/>
      <c r="H2115" s="19"/>
      <c r="N2115" s="20"/>
      <c r="Q2115" s="19"/>
    </row>
    <row r="2116" spans="5:17" x14ac:dyDescent="0.3">
      <c r="E2116" s="20"/>
      <c r="H2116" s="19"/>
      <c r="N2116" s="20"/>
      <c r="Q2116" s="19"/>
    </row>
    <row r="2117" spans="5:17" x14ac:dyDescent="0.3">
      <c r="E2117" s="20"/>
      <c r="H2117" s="19"/>
      <c r="N2117" s="20"/>
      <c r="Q2117" s="19"/>
    </row>
    <row r="2118" spans="5:17" x14ac:dyDescent="0.3">
      <c r="E2118" s="20"/>
      <c r="H2118" s="19"/>
      <c r="N2118" s="20"/>
      <c r="Q2118" s="19"/>
    </row>
    <row r="2119" spans="5:17" x14ac:dyDescent="0.3">
      <c r="E2119" s="20"/>
      <c r="H2119" s="19"/>
      <c r="N2119" s="20"/>
      <c r="Q2119" s="19"/>
    </row>
    <row r="2120" spans="5:17" x14ac:dyDescent="0.3">
      <c r="E2120" s="20"/>
      <c r="H2120" s="19"/>
      <c r="N2120" s="20"/>
      <c r="Q2120" s="19"/>
    </row>
    <row r="2121" spans="5:17" x14ac:dyDescent="0.3">
      <c r="E2121" s="20"/>
      <c r="H2121" s="19"/>
      <c r="N2121" s="20"/>
      <c r="Q2121" s="19"/>
    </row>
    <row r="2122" spans="5:17" x14ac:dyDescent="0.3">
      <c r="E2122" s="20"/>
      <c r="H2122" s="19"/>
      <c r="N2122" s="20"/>
      <c r="Q2122" s="19"/>
    </row>
    <row r="2123" spans="5:17" x14ac:dyDescent="0.3">
      <c r="E2123" s="20"/>
      <c r="H2123" s="19"/>
      <c r="N2123" s="20"/>
      <c r="Q2123" s="19"/>
    </row>
    <row r="2124" spans="5:17" x14ac:dyDescent="0.3">
      <c r="E2124" s="20"/>
      <c r="H2124" s="19"/>
      <c r="N2124" s="20"/>
      <c r="Q2124" s="19"/>
    </row>
    <row r="2125" spans="5:17" x14ac:dyDescent="0.3">
      <c r="E2125" s="20"/>
      <c r="H2125" s="19"/>
      <c r="N2125" s="20"/>
      <c r="Q2125" s="19"/>
    </row>
    <row r="2126" spans="5:17" x14ac:dyDescent="0.3">
      <c r="E2126" s="20"/>
      <c r="H2126" s="19"/>
      <c r="N2126" s="20"/>
      <c r="Q2126" s="19"/>
    </row>
    <row r="2127" spans="5:17" x14ac:dyDescent="0.3">
      <c r="E2127" s="20"/>
      <c r="H2127" s="19"/>
      <c r="N2127" s="20"/>
      <c r="Q2127" s="19"/>
    </row>
    <row r="2128" spans="5:17" x14ac:dyDescent="0.3">
      <c r="E2128" s="20"/>
      <c r="H2128" s="19"/>
      <c r="N2128" s="20"/>
      <c r="Q2128" s="19"/>
    </row>
    <row r="2129" spans="5:17" x14ac:dyDescent="0.3">
      <c r="E2129" s="20"/>
      <c r="H2129" s="19"/>
      <c r="N2129" s="20"/>
      <c r="Q2129" s="19"/>
    </row>
    <row r="2130" spans="5:17" x14ac:dyDescent="0.3">
      <c r="E2130" s="20"/>
      <c r="H2130" s="19"/>
      <c r="N2130" s="20"/>
      <c r="Q2130" s="19"/>
    </row>
    <row r="2131" spans="5:17" x14ac:dyDescent="0.3">
      <c r="E2131" s="20"/>
      <c r="H2131" s="19"/>
      <c r="N2131" s="20"/>
      <c r="Q2131" s="19"/>
    </row>
    <row r="2132" spans="5:17" x14ac:dyDescent="0.3">
      <c r="E2132" s="20"/>
      <c r="H2132" s="19"/>
      <c r="N2132" s="20"/>
      <c r="Q2132" s="19"/>
    </row>
    <row r="2133" spans="5:17" x14ac:dyDescent="0.3">
      <c r="E2133" s="20"/>
      <c r="H2133" s="19"/>
      <c r="N2133" s="20"/>
      <c r="Q2133" s="19"/>
    </row>
    <row r="2134" spans="5:17" x14ac:dyDescent="0.3">
      <c r="E2134" s="20"/>
      <c r="H2134" s="19"/>
      <c r="N2134" s="20"/>
      <c r="Q2134" s="19"/>
    </row>
    <row r="2135" spans="5:17" x14ac:dyDescent="0.3">
      <c r="E2135" s="20"/>
      <c r="H2135" s="19"/>
      <c r="N2135" s="20"/>
      <c r="Q2135" s="19"/>
    </row>
    <row r="2136" spans="5:17" x14ac:dyDescent="0.3">
      <c r="E2136" s="20"/>
      <c r="H2136" s="19"/>
      <c r="N2136" s="20"/>
      <c r="Q2136" s="19"/>
    </row>
    <row r="2137" spans="5:17" x14ac:dyDescent="0.3">
      <c r="E2137" s="20"/>
      <c r="H2137" s="19"/>
      <c r="N2137" s="20"/>
      <c r="Q2137" s="19"/>
    </row>
    <row r="2138" spans="5:17" x14ac:dyDescent="0.3">
      <c r="E2138" s="20"/>
      <c r="H2138" s="19"/>
      <c r="N2138" s="20"/>
      <c r="Q2138" s="19"/>
    </row>
    <row r="2139" spans="5:17" x14ac:dyDescent="0.3">
      <c r="E2139" s="20"/>
      <c r="H2139" s="19"/>
      <c r="N2139" s="20"/>
      <c r="Q2139" s="19"/>
    </row>
    <row r="2140" spans="5:17" x14ac:dyDescent="0.3">
      <c r="E2140" s="20"/>
      <c r="H2140" s="19"/>
      <c r="N2140" s="20"/>
      <c r="Q2140" s="19"/>
    </row>
    <row r="2141" spans="5:17" x14ac:dyDescent="0.3">
      <c r="E2141" s="20"/>
      <c r="H2141" s="19"/>
      <c r="N2141" s="20"/>
      <c r="Q2141" s="19"/>
    </row>
    <row r="2142" spans="5:17" x14ac:dyDescent="0.3">
      <c r="E2142" s="20"/>
      <c r="H2142" s="19"/>
      <c r="N2142" s="20"/>
      <c r="Q2142" s="19"/>
    </row>
    <row r="2143" spans="5:17" x14ac:dyDescent="0.3">
      <c r="E2143" s="20"/>
      <c r="H2143" s="19"/>
      <c r="N2143" s="20"/>
      <c r="Q2143" s="19"/>
    </row>
    <row r="2144" spans="5:17" x14ac:dyDescent="0.3">
      <c r="E2144" s="20"/>
      <c r="H2144" s="19"/>
      <c r="N2144" s="20"/>
      <c r="Q2144" s="19"/>
    </row>
    <row r="2145" spans="5:17" x14ac:dyDescent="0.3">
      <c r="E2145" s="20"/>
      <c r="H2145" s="19"/>
      <c r="N2145" s="20"/>
      <c r="Q2145" s="19"/>
    </row>
    <row r="2146" spans="5:17" x14ac:dyDescent="0.3">
      <c r="E2146" s="20"/>
      <c r="H2146" s="19"/>
      <c r="N2146" s="20"/>
      <c r="Q2146" s="19"/>
    </row>
    <row r="2147" spans="5:17" x14ac:dyDescent="0.3">
      <c r="E2147" s="20"/>
      <c r="H2147" s="19"/>
      <c r="N2147" s="20"/>
      <c r="Q2147" s="19"/>
    </row>
    <row r="2148" spans="5:17" x14ac:dyDescent="0.3">
      <c r="E2148" s="20"/>
      <c r="H2148" s="19"/>
      <c r="N2148" s="20"/>
      <c r="Q2148" s="19"/>
    </row>
    <row r="2149" spans="5:17" x14ac:dyDescent="0.3">
      <c r="E2149" s="20"/>
      <c r="H2149" s="19"/>
      <c r="N2149" s="20"/>
      <c r="Q2149" s="19"/>
    </row>
    <row r="2150" spans="5:17" x14ac:dyDescent="0.3">
      <c r="E2150" s="20"/>
      <c r="H2150" s="19"/>
      <c r="N2150" s="20"/>
      <c r="Q2150" s="19"/>
    </row>
    <row r="2151" spans="5:17" x14ac:dyDescent="0.3">
      <c r="E2151" s="20"/>
      <c r="H2151" s="19"/>
      <c r="N2151" s="20"/>
      <c r="Q2151" s="19"/>
    </row>
    <row r="2152" spans="5:17" x14ac:dyDescent="0.3">
      <c r="E2152" s="20"/>
      <c r="H2152" s="19"/>
      <c r="N2152" s="20"/>
      <c r="Q2152" s="19"/>
    </row>
    <row r="2153" spans="5:17" x14ac:dyDescent="0.3">
      <c r="E2153" s="20"/>
      <c r="H2153" s="19"/>
      <c r="N2153" s="20"/>
      <c r="Q2153" s="19"/>
    </row>
    <row r="2154" spans="5:17" x14ac:dyDescent="0.3">
      <c r="E2154" s="20"/>
      <c r="H2154" s="19"/>
      <c r="N2154" s="20"/>
      <c r="Q2154" s="19"/>
    </row>
    <row r="2155" spans="5:17" x14ac:dyDescent="0.3">
      <c r="E2155" s="20"/>
      <c r="H2155" s="19"/>
      <c r="N2155" s="20"/>
      <c r="Q2155" s="19"/>
    </row>
    <row r="2156" spans="5:17" x14ac:dyDescent="0.3">
      <c r="E2156" s="20"/>
      <c r="H2156" s="19"/>
      <c r="N2156" s="20"/>
      <c r="Q2156" s="19"/>
    </row>
    <row r="2157" spans="5:17" x14ac:dyDescent="0.3">
      <c r="E2157" s="20"/>
      <c r="H2157" s="19"/>
      <c r="N2157" s="20"/>
      <c r="Q2157" s="19"/>
    </row>
    <row r="2158" spans="5:17" x14ac:dyDescent="0.3">
      <c r="E2158" s="20"/>
      <c r="H2158" s="19"/>
      <c r="N2158" s="20"/>
      <c r="Q2158" s="19"/>
    </row>
    <row r="2159" spans="5:17" x14ac:dyDescent="0.3">
      <c r="E2159" s="20"/>
      <c r="H2159" s="19"/>
      <c r="N2159" s="20"/>
      <c r="Q2159" s="19"/>
    </row>
    <row r="2160" spans="5:17" x14ac:dyDescent="0.3">
      <c r="E2160" s="20"/>
      <c r="H2160" s="19"/>
      <c r="N2160" s="20"/>
      <c r="Q2160" s="19"/>
    </row>
    <row r="2161" spans="5:17" x14ac:dyDescent="0.3">
      <c r="E2161" s="20"/>
      <c r="H2161" s="19"/>
      <c r="N2161" s="20"/>
      <c r="Q2161" s="19"/>
    </row>
    <row r="2162" spans="5:17" x14ac:dyDescent="0.3">
      <c r="E2162" s="20"/>
      <c r="H2162" s="19"/>
      <c r="N2162" s="20"/>
      <c r="Q2162" s="19"/>
    </row>
    <row r="2163" spans="5:17" x14ac:dyDescent="0.3">
      <c r="E2163" s="20"/>
      <c r="H2163" s="19"/>
      <c r="N2163" s="20"/>
      <c r="Q2163" s="19"/>
    </row>
    <row r="2164" spans="5:17" x14ac:dyDescent="0.3">
      <c r="E2164" s="20"/>
      <c r="H2164" s="19"/>
      <c r="N2164" s="20"/>
      <c r="Q2164" s="19"/>
    </row>
    <row r="2165" spans="5:17" x14ac:dyDescent="0.3">
      <c r="E2165" s="20"/>
      <c r="H2165" s="19"/>
      <c r="N2165" s="20"/>
      <c r="Q2165" s="19"/>
    </row>
    <row r="2166" spans="5:17" x14ac:dyDescent="0.3">
      <c r="E2166" s="20"/>
      <c r="H2166" s="19"/>
      <c r="N2166" s="20"/>
      <c r="Q2166" s="19"/>
    </row>
    <row r="2167" spans="5:17" x14ac:dyDescent="0.3">
      <c r="E2167" s="20"/>
      <c r="H2167" s="19"/>
      <c r="N2167" s="20"/>
      <c r="Q2167" s="19"/>
    </row>
    <row r="2168" spans="5:17" x14ac:dyDescent="0.3">
      <c r="E2168" s="20"/>
      <c r="H2168" s="19"/>
      <c r="N2168" s="20"/>
      <c r="Q2168" s="19"/>
    </row>
    <row r="2169" spans="5:17" x14ac:dyDescent="0.3">
      <c r="E2169" s="20"/>
      <c r="H2169" s="19"/>
      <c r="N2169" s="20"/>
      <c r="Q2169" s="19"/>
    </row>
    <row r="2170" spans="5:17" x14ac:dyDescent="0.3">
      <c r="E2170" s="20"/>
      <c r="H2170" s="19"/>
      <c r="N2170" s="20"/>
      <c r="Q2170" s="19"/>
    </row>
    <row r="2171" spans="5:17" x14ac:dyDescent="0.3">
      <c r="E2171" s="20"/>
      <c r="H2171" s="19"/>
      <c r="N2171" s="20"/>
      <c r="Q2171" s="19"/>
    </row>
    <row r="2172" spans="5:17" x14ac:dyDescent="0.3">
      <c r="E2172" s="20"/>
      <c r="H2172" s="19"/>
      <c r="N2172" s="20"/>
      <c r="Q2172" s="19"/>
    </row>
    <row r="2173" spans="5:17" x14ac:dyDescent="0.3">
      <c r="E2173" s="20"/>
      <c r="H2173" s="19"/>
      <c r="N2173" s="20"/>
      <c r="Q2173" s="19"/>
    </row>
    <row r="2174" spans="5:17" x14ac:dyDescent="0.3">
      <c r="E2174" s="20"/>
      <c r="H2174" s="19"/>
      <c r="N2174" s="20"/>
      <c r="Q2174" s="19"/>
    </row>
    <row r="2175" spans="5:17" x14ac:dyDescent="0.3">
      <c r="E2175" s="20"/>
      <c r="H2175" s="19"/>
      <c r="N2175" s="20"/>
      <c r="Q2175" s="19"/>
    </row>
    <row r="2176" spans="5:17" x14ac:dyDescent="0.3">
      <c r="E2176" s="20"/>
      <c r="H2176" s="19"/>
      <c r="N2176" s="20"/>
      <c r="Q2176" s="19"/>
    </row>
    <row r="2177" spans="5:17" x14ac:dyDescent="0.3">
      <c r="E2177" s="20"/>
      <c r="H2177" s="19"/>
      <c r="N2177" s="20"/>
      <c r="Q2177" s="19"/>
    </row>
    <row r="2178" spans="5:17" x14ac:dyDescent="0.3">
      <c r="E2178" s="20"/>
      <c r="H2178" s="19"/>
      <c r="N2178" s="20"/>
      <c r="Q2178" s="19"/>
    </row>
    <row r="2179" spans="5:17" x14ac:dyDescent="0.3">
      <c r="E2179" s="20"/>
      <c r="H2179" s="19"/>
      <c r="N2179" s="20"/>
      <c r="Q2179" s="19"/>
    </row>
    <row r="2180" spans="5:17" x14ac:dyDescent="0.3">
      <c r="E2180" s="20"/>
      <c r="H2180" s="19"/>
      <c r="N2180" s="20"/>
      <c r="Q2180" s="19"/>
    </row>
    <row r="2181" spans="5:17" x14ac:dyDescent="0.3">
      <c r="E2181" s="20"/>
      <c r="H2181" s="19"/>
      <c r="N2181" s="20"/>
      <c r="Q2181" s="19"/>
    </row>
    <row r="2182" spans="5:17" x14ac:dyDescent="0.3">
      <c r="E2182" s="20"/>
      <c r="H2182" s="19"/>
      <c r="N2182" s="20"/>
      <c r="Q2182" s="19"/>
    </row>
    <row r="2183" spans="5:17" x14ac:dyDescent="0.3">
      <c r="E2183" s="20"/>
      <c r="H2183" s="19"/>
      <c r="N2183" s="20"/>
      <c r="Q2183" s="19"/>
    </row>
    <row r="2184" spans="5:17" x14ac:dyDescent="0.3">
      <c r="E2184" s="20"/>
      <c r="H2184" s="19"/>
      <c r="N2184" s="20"/>
      <c r="Q2184" s="19"/>
    </row>
    <row r="2185" spans="5:17" x14ac:dyDescent="0.3">
      <c r="E2185" s="20"/>
      <c r="H2185" s="19"/>
      <c r="N2185" s="20"/>
      <c r="Q2185" s="19"/>
    </row>
    <row r="2186" spans="5:17" x14ac:dyDescent="0.3">
      <c r="E2186" s="20"/>
      <c r="H2186" s="19"/>
      <c r="N2186" s="20"/>
      <c r="Q2186" s="19"/>
    </row>
    <row r="2187" spans="5:17" x14ac:dyDescent="0.3">
      <c r="E2187" s="20"/>
      <c r="H2187" s="19"/>
      <c r="N2187" s="20"/>
      <c r="Q2187" s="19"/>
    </row>
    <row r="2188" spans="5:17" x14ac:dyDescent="0.3">
      <c r="E2188" s="20"/>
      <c r="H2188" s="19"/>
      <c r="N2188" s="20"/>
      <c r="Q2188" s="19"/>
    </row>
    <row r="2189" spans="5:17" x14ac:dyDescent="0.3">
      <c r="E2189" s="20"/>
      <c r="H2189" s="19"/>
      <c r="N2189" s="20"/>
      <c r="Q2189" s="19"/>
    </row>
    <row r="2190" spans="5:17" x14ac:dyDescent="0.3">
      <c r="E2190" s="20"/>
      <c r="H2190" s="19"/>
      <c r="N2190" s="20"/>
      <c r="Q2190" s="19"/>
    </row>
    <row r="2191" spans="5:17" x14ac:dyDescent="0.3">
      <c r="E2191" s="20"/>
      <c r="H2191" s="19"/>
      <c r="N2191" s="20"/>
      <c r="Q2191" s="19"/>
    </row>
    <row r="2192" spans="5:17" x14ac:dyDescent="0.3">
      <c r="E2192" s="20"/>
      <c r="H2192" s="19"/>
      <c r="N2192" s="20"/>
      <c r="Q2192" s="19"/>
    </row>
    <row r="2193" spans="5:17" x14ac:dyDescent="0.3">
      <c r="E2193" s="20"/>
      <c r="H2193" s="19"/>
      <c r="N2193" s="20"/>
      <c r="Q2193" s="19"/>
    </row>
    <row r="2194" spans="5:17" x14ac:dyDescent="0.3">
      <c r="E2194" s="20"/>
      <c r="H2194" s="19"/>
      <c r="N2194" s="20"/>
      <c r="Q2194" s="19"/>
    </row>
    <row r="2195" spans="5:17" x14ac:dyDescent="0.3">
      <c r="E2195" s="20"/>
      <c r="H2195" s="19"/>
      <c r="N2195" s="20"/>
      <c r="Q2195" s="19"/>
    </row>
    <row r="2196" spans="5:17" x14ac:dyDescent="0.3">
      <c r="E2196" s="20"/>
      <c r="H2196" s="19"/>
      <c r="N2196" s="20"/>
      <c r="Q2196" s="19"/>
    </row>
    <row r="2197" spans="5:17" x14ac:dyDescent="0.3">
      <c r="E2197" s="20"/>
      <c r="H2197" s="19"/>
      <c r="N2197" s="20"/>
      <c r="Q2197" s="19"/>
    </row>
    <row r="2198" spans="5:17" x14ac:dyDescent="0.3">
      <c r="E2198" s="20"/>
      <c r="H2198" s="19"/>
      <c r="N2198" s="20"/>
      <c r="Q2198" s="19"/>
    </row>
    <row r="2199" spans="5:17" x14ac:dyDescent="0.3">
      <c r="E2199" s="20"/>
      <c r="H2199" s="19"/>
      <c r="N2199" s="20"/>
      <c r="Q2199" s="19"/>
    </row>
    <row r="2200" spans="5:17" x14ac:dyDescent="0.3">
      <c r="E2200" s="20"/>
      <c r="H2200" s="19"/>
      <c r="N2200" s="20"/>
      <c r="Q2200" s="19"/>
    </row>
    <row r="2201" spans="5:17" x14ac:dyDescent="0.3">
      <c r="E2201" s="20"/>
      <c r="H2201" s="19"/>
      <c r="N2201" s="20"/>
      <c r="Q2201" s="19"/>
    </row>
    <row r="2202" spans="5:17" x14ac:dyDescent="0.3">
      <c r="E2202" s="20"/>
      <c r="H2202" s="19"/>
      <c r="N2202" s="20"/>
      <c r="Q2202" s="19"/>
    </row>
    <row r="2203" spans="5:17" x14ac:dyDescent="0.3">
      <c r="E2203" s="20"/>
      <c r="H2203" s="19"/>
      <c r="N2203" s="20"/>
      <c r="Q2203" s="19"/>
    </row>
    <row r="2204" spans="5:17" x14ac:dyDescent="0.3">
      <c r="E2204" s="20"/>
      <c r="H2204" s="19"/>
      <c r="N2204" s="20"/>
      <c r="Q2204" s="19"/>
    </row>
    <row r="2205" spans="5:17" x14ac:dyDescent="0.3">
      <c r="E2205" s="20"/>
      <c r="H2205" s="19"/>
      <c r="N2205" s="20"/>
      <c r="Q2205" s="19"/>
    </row>
    <row r="2206" spans="5:17" x14ac:dyDescent="0.3">
      <c r="E2206" s="20"/>
      <c r="H2206" s="19"/>
      <c r="N2206" s="20"/>
      <c r="Q2206" s="19"/>
    </row>
    <row r="2207" spans="5:17" x14ac:dyDescent="0.3">
      <c r="E2207" s="20"/>
      <c r="H2207" s="19"/>
      <c r="N2207" s="20"/>
      <c r="Q2207" s="19"/>
    </row>
    <row r="2208" spans="5:17" x14ac:dyDescent="0.3">
      <c r="E2208" s="20"/>
      <c r="H2208" s="19"/>
      <c r="N2208" s="20"/>
      <c r="Q2208" s="19"/>
    </row>
    <row r="2209" spans="5:17" x14ac:dyDescent="0.3">
      <c r="E2209" s="20"/>
      <c r="H2209" s="19"/>
      <c r="N2209" s="20"/>
      <c r="Q2209" s="19"/>
    </row>
    <row r="2210" spans="5:17" x14ac:dyDescent="0.3">
      <c r="E2210" s="20"/>
      <c r="H2210" s="19"/>
      <c r="N2210" s="20"/>
      <c r="Q2210" s="19"/>
    </row>
    <row r="2211" spans="5:17" x14ac:dyDescent="0.3">
      <c r="E2211" s="20"/>
      <c r="H2211" s="19"/>
      <c r="N2211" s="20"/>
      <c r="Q2211" s="19"/>
    </row>
    <row r="2212" spans="5:17" x14ac:dyDescent="0.3">
      <c r="E2212" s="20"/>
      <c r="H2212" s="19"/>
      <c r="N2212" s="20"/>
      <c r="Q2212" s="19"/>
    </row>
    <row r="2213" spans="5:17" x14ac:dyDescent="0.3">
      <c r="E2213" s="20"/>
      <c r="H2213" s="19"/>
      <c r="N2213" s="20"/>
      <c r="Q2213" s="19"/>
    </row>
    <row r="2214" spans="5:17" x14ac:dyDescent="0.3">
      <c r="E2214" s="20"/>
      <c r="H2214" s="19"/>
      <c r="N2214" s="20"/>
      <c r="Q2214" s="19"/>
    </row>
    <row r="2215" spans="5:17" x14ac:dyDescent="0.3">
      <c r="E2215" s="20"/>
      <c r="H2215" s="19"/>
      <c r="N2215" s="20"/>
      <c r="Q2215" s="19"/>
    </row>
    <row r="2216" spans="5:17" x14ac:dyDescent="0.3">
      <c r="E2216" s="20"/>
      <c r="H2216" s="19"/>
      <c r="N2216" s="20"/>
      <c r="Q2216" s="19"/>
    </row>
    <row r="2217" spans="5:17" x14ac:dyDescent="0.3">
      <c r="E2217" s="20"/>
      <c r="H2217" s="19"/>
      <c r="N2217" s="20"/>
      <c r="Q2217" s="19"/>
    </row>
    <row r="2218" spans="5:17" x14ac:dyDescent="0.3">
      <c r="E2218" s="20"/>
      <c r="H2218" s="19"/>
      <c r="N2218" s="20"/>
      <c r="Q2218" s="19"/>
    </row>
    <row r="2219" spans="5:17" x14ac:dyDescent="0.3">
      <c r="E2219" s="20"/>
      <c r="H2219" s="19"/>
      <c r="N2219" s="20"/>
      <c r="Q2219" s="19"/>
    </row>
    <row r="2220" spans="5:17" x14ac:dyDescent="0.3">
      <c r="E2220" s="20"/>
      <c r="H2220" s="19"/>
      <c r="N2220" s="20"/>
      <c r="Q2220" s="19"/>
    </row>
    <row r="2221" spans="5:17" x14ac:dyDescent="0.3">
      <c r="E2221" s="20"/>
      <c r="H2221" s="19"/>
      <c r="N2221" s="20"/>
      <c r="Q2221" s="19"/>
    </row>
    <row r="2222" spans="5:17" x14ac:dyDescent="0.3">
      <c r="E2222" s="20"/>
      <c r="H2222" s="19"/>
      <c r="N2222" s="20"/>
      <c r="Q2222" s="19"/>
    </row>
    <row r="2223" spans="5:17" x14ac:dyDescent="0.3">
      <c r="E2223" s="20"/>
      <c r="H2223" s="19"/>
      <c r="N2223" s="20"/>
      <c r="Q2223" s="19"/>
    </row>
    <row r="2224" spans="5:17" x14ac:dyDescent="0.3">
      <c r="E2224" s="20"/>
      <c r="H2224" s="19"/>
      <c r="N2224" s="20"/>
      <c r="Q2224" s="19"/>
    </row>
    <row r="2225" spans="5:17" x14ac:dyDescent="0.3">
      <c r="E2225" s="20"/>
      <c r="H2225" s="19"/>
      <c r="N2225" s="20"/>
      <c r="Q2225" s="19"/>
    </row>
    <row r="2226" spans="5:17" x14ac:dyDescent="0.3">
      <c r="E2226" s="20"/>
      <c r="H2226" s="19"/>
      <c r="N2226" s="20"/>
      <c r="Q2226" s="19"/>
    </row>
    <row r="2227" spans="5:17" x14ac:dyDescent="0.3">
      <c r="E2227" s="20"/>
      <c r="H2227" s="19"/>
      <c r="N2227" s="20"/>
      <c r="Q2227" s="19"/>
    </row>
    <row r="2228" spans="5:17" x14ac:dyDescent="0.3">
      <c r="E2228" s="20"/>
      <c r="H2228" s="19"/>
      <c r="N2228" s="20"/>
      <c r="Q2228" s="19"/>
    </row>
    <row r="2229" spans="5:17" x14ac:dyDescent="0.3">
      <c r="E2229" s="20"/>
      <c r="H2229" s="19"/>
      <c r="N2229" s="20"/>
      <c r="Q2229" s="19"/>
    </row>
    <row r="2230" spans="5:17" x14ac:dyDescent="0.3">
      <c r="E2230" s="20"/>
      <c r="H2230" s="19"/>
      <c r="N2230" s="20"/>
      <c r="Q2230" s="19"/>
    </row>
    <row r="2231" spans="5:17" x14ac:dyDescent="0.3">
      <c r="E2231" s="20"/>
      <c r="H2231" s="19"/>
      <c r="N2231" s="20"/>
      <c r="Q2231" s="19"/>
    </row>
    <row r="2232" spans="5:17" x14ac:dyDescent="0.3">
      <c r="E2232" s="20"/>
      <c r="H2232" s="19"/>
      <c r="N2232" s="20"/>
      <c r="Q2232" s="19"/>
    </row>
    <row r="2233" spans="5:17" x14ac:dyDescent="0.3">
      <c r="E2233" s="20"/>
      <c r="H2233" s="19"/>
      <c r="N2233" s="20"/>
      <c r="Q2233" s="19"/>
    </row>
    <row r="2234" spans="5:17" x14ac:dyDescent="0.3">
      <c r="E2234" s="20"/>
      <c r="H2234" s="19"/>
      <c r="N2234" s="20"/>
      <c r="Q2234" s="19"/>
    </row>
    <row r="2235" spans="5:17" x14ac:dyDescent="0.3">
      <c r="E2235" s="20"/>
      <c r="H2235" s="19"/>
      <c r="N2235" s="20"/>
      <c r="Q2235" s="19"/>
    </row>
    <row r="2236" spans="5:17" x14ac:dyDescent="0.3">
      <c r="E2236" s="20"/>
      <c r="H2236" s="19"/>
      <c r="N2236" s="20"/>
      <c r="Q2236" s="19"/>
    </row>
    <row r="2237" spans="5:17" x14ac:dyDescent="0.3">
      <c r="E2237" s="20"/>
      <c r="H2237" s="19"/>
      <c r="N2237" s="20"/>
      <c r="Q2237" s="19"/>
    </row>
    <row r="2238" spans="5:17" x14ac:dyDescent="0.3">
      <c r="E2238" s="20"/>
      <c r="H2238" s="19"/>
      <c r="N2238" s="20"/>
      <c r="Q2238" s="19"/>
    </row>
    <row r="2239" spans="5:17" x14ac:dyDescent="0.3">
      <c r="E2239" s="20"/>
      <c r="H2239" s="19"/>
      <c r="N2239" s="20"/>
      <c r="Q2239" s="19"/>
    </row>
    <row r="2240" spans="5:17" x14ac:dyDescent="0.3">
      <c r="E2240" s="20"/>
      <c r="H2240" s="19"/>
      <c r="N2240" s="20"/>
      <c r="Q2240" s="19"/>
    </row>
    <row r="2241" spans="5:17" x14ac:dyDescent="0.3">
      <c r="E2241" s="20"/>
      <c r="H2241" s="19"/>
      <c r="N2241" s="20"/>
      <c r="Q2241" s="19"/>
    </row>
    <row r="2242" spans="5:17" x14ac:dyDescent="0.3">
      <c r="E2242" s="20"/>
      <c r="H2242" s="19"/>
      <c r="N2242" s="20"/>
      <c r="Q2242" s="19"/>
    </row>
    <row r="2243" spans="5:17" x14ac:dyDescent="0.3">
      <c r="E2243" s="20"/>
      <c r="H2243" s="19"/>
      <c r="N2243" s="20"/>
      <c r="Q2243" s="19"/>
    </row>
    <row r="2244" spans="5:17" x14ac:dyDescent="0.3">
      <c r="E2244" s="20"/>
      <c r="H2244" s="19"/>
      <c r="N2244" s="20"/>
      <c r="Q2244" s="19"/>
    </row>
    <row r="2245" spans="5:17" x14ac:dyDescent="0.3">
      <c r="E2245" s="20"/>
      <c r="H2245" s="19"/>
      <c r="N2245" s="20"/>
      <c r="Q2245" s="19"/>
    </row>
    <row r="2246" spans="5:17" x14ac:dyDescent="0.3">
      <c r="E2246" s="20"/>
      <c r="H2246" s="19"/>
      <c r="N2246" s="20"/>
      <c r="Q2246" s="19"/>
    </row>
    <row r="2247" spans="5:17" x14ac:dyDescent="0.3">
      <c r="E2247" s="20"/>
      <c r="H2247" s="19"/>
      <c r="N2247" s="20"/>
      <c r="Q2247" s="19"/>
    </row>
    <row r="2248" spans="5:17" x14ac:dyDescent="0.3">
      <c r="E2248" s="20"/>
      <c r="H2248" s="19"/>
      <c r="N2248" s="20"/>
      <c r="Q2248" s="19"/>
    </row>
    <row r="2249" spans="5:17" x14ac:dyDescent="0.3">
      <c r="E2249" s="20"/>
      <c r="H2249" s="19"/>
      <c r="N2249" s="20"/>
      <c r="Q2249" s="19"/>
    </row>
    <row r="2250" spans="5:17" x14ac:dyDescent="0.3">
      <c r="E2250" s="20"/>
      <c r="H2250" s="19"/>
      <c r="N2250" s="20"/>
      <c r="Q2250" s="19"/>
    </row>
    <row r="2251" spans="5:17" x14ac:dyDescent="0.3">
      <c r="E2251" s="20"/>
      <c r="H2251" s="19"/>
      <c r="N2251" s="20"/>
      <c r="Q2251" s="19"/>
    </row>
    <row r="2252" spans="5:17" x14ac:dyDescent="0.3">
      <c r="E2252" s="20"/>
      <c r="H2252" s="19"/>
      <c r="N2252" s="20"/>
      <c r="Q2252" s="19"/>
    </row>
    <row r="2253" spans="5:17" x14ac:dyDescent="0.3">
      <c r="E2253" s="20"/>
      <c r="H2253" s="19"/>
      <c r="N2253" s="20"/>
      <c r="Q2253" s="19"/>
    </row>
    <row r="2254" spans="5:17" x14ac:dyDescent="0.3">
      <c r="E2254" s="20"/>
      <c r="H2254" s="19"/>
      <c r="N2254" s="20"/>
      <c r="Q2254" s="19"/>
    </row>
    <row r="2255" spans="5:17" x14ac:dyDescent="0.3">
      <c r="E2255" s="20"/>
      <c r="H2255" s="19"/>
      <c r="N2255" s="20"/>
      <c r="Q2255" s="19"/>
    </row>
    <row r="2256" spans="5:17" x14ac:dyDescent="0.3">
      <c r="E2256" s="20"/>
      <c r="H2256" s="19"/>
      <c r="N2256" s="20"/>
      <c r="Q2256" s="19"/>
    </row>
    <row r="2257" spans="5:17" x14ac:dyDescent="0.3">
      <c r="E2257" s="20"/>
      <c r="H2257" s="19"/>
      <c r="N2257" s="20"/>
      <c r="Q2257" s="19"/>
    </row>
    <row r="2258" spans="5:17" x14ac:dyDescent="0.3">
      <c r="E2258" s="20"/>
      <c r="H2258" s="19"/>
      <c r="N2258" s="20"/>
      <c r="Q2258" s="19"/>
    </row>
    <row r="2259" spans="5:17" x14ac:dyDescent="0.3">
      <c r="E2259" s="20"/>
      <c r="H2259" s="19"/>
      <c r="N2259" s="20"/>
      <c r="Q2259" s="19"/>
    </row>
    <row r="2260" spans="5:17" x14ac:dyDescent="0.3">
      <c r="E2260" s="20"/>
      <c r="H2260" s="19"/>
      <c r="N2260" s="20"/>
      <c r="Q2260" s="19"/>
    </row>
    <row r="2261" spans="5:17" x14ac:dyDescent="0.3">
      <c r="E2261" s="20"/>
      <c r="H2261" s="19"/>
      <c r="N2261" s="20"/>
      <c r="Q2261" s="19"/>
    </row>
    <row r="2262" spans="5:17" x14ac:dyDescent="0.3">
      <c r="E2262" s="20"/>
      <c r="H2262" s="19"/>
      <c r="N2262" s="20"/>
      <c r="Q2262" s="19"/>
    </row>
    <row r="2263" spans="5:17" x14ac:dyDescent="0.3">
      <c r="E2263" s="20"/>
      <c r="H2263" s="19"/>
      <c r="N2263" s="20"/>
      <c r="Q2263" s="19"/>
    </row>
    <row r="2264" spans="5:17" x14ac:dyDescent="0.3">
      <c r="E2264" s="20"/>
      <c r="H2264" s="19"/>
      <c r="N2264" s="20"/>
      <c r="Q2264" s="19"/>
    </row>
    <row r="2265" spans="5:17" x14ac:dyDescent="0.3">
      <c r="E2265" s="20"/>
      <c r="H2265" s="19"/>
      <c r="N2265" s="20"/>
      <c r="Q2265" s="19"/>
    </row>
    <row r="2266" spans="5:17" x14ac:dyDescent="0.3">
      <c r="E2266" s="20"/>
      <c r="H2266" s="19"/>
      <c r="N2266" s="20"/>
      <c r="Q2266" s="19"/>
    </row>
    <row r="2267" spans="5:17" x14ac:dyDescent="0.3">
      <c r="E2267" s="20"/>
      <c r="H2267" s="19"/>
      <c r="N2267" s="20"/>
      <c r="Q2267" s="19"/>
    </row>
    <row r="2268" spans="5:17" x14ac:dyDescent="0.3">
      <c r="E2268" s="20"/>
      <c r="H2268" s="19"/>
      <c r="N2268" s="20"/>
      <c r="Q2268" s="19"/>
    </row>
    <row r="2269" spans="5:17" x14ac:dyDescent="0.3">
      <c r="E2269" s="20"/>
      <c r="H2269" s="19"/>
      <c r="N2269" s="20"/>
      <c r="Q2269" s="19"/>
    </row>
    <row r="2270" spans="5:17" x14ac:dyDescent="0.3">
      <c r="E2270" s="20"/>
      <c r="H2270" s="19"/>
      <c r="N2270" s="20"/>
      <c r="Q2270" s="19"/>
    </row>
    <row r="2271" spans="5:17" x14ac:dyDescent="0.3">
      <c r="E2271" s="20"/>
      <c r="H2271" s="19"/>
      <c r="N2271" s="20"/>
      <c r="Q2271" s="19"/>
    </row>
    <row r="2272" spans="5:17" x14ac:dyDescent="0.3">
      <c r="E2272" s="20"/>
      <c r="H2272" s="19"/>
      <c r="N2272" s="20"/>
      <c r="Q2272" s="19"/>
    </row>
    <row r="2273" spans="5:17" x14ac:dyDescent="0.3">
      <c r="E2273" s="20"/>
      <c r="H2273" s="19"/>
      <c r="N2273" s="20"/>
      <c r="Q2273" s="19"/>
    </row>
    <row r="2274" spans="5:17" x14ac:dyDescent="0.3">
      <c r="E2274" s="20"/>
      <c r="H2274" s="19"/>
      <c r="N2274" s="20"/>
      <c r="Q2274" s="19"/>
    </row>
    <row r="2275" spans="5:17" x14ac:dyDescent="0.3">
      <c r="E2275" s="20"/>
      <c r="H2275" s="19"/>
      <c r="N2275" s="20"/>
      <c r="Q2275" s="19"/>
    </row>
    <row r="2276" spans="5:17" x14ac:dyDescent="0.3">
      <c r="E2276" s="20"/>
      <c r="H2276" s="19"/>
      <c r="N2276" s="20"/>
      <c r="Q2276" s="19"/>
    </row>
    <row r="2277" spans="5:17" x14ac:dyDescent="0.3">
      <c r="E2277" s="20"/>
      <c r="H2277" s="19"/>
      <c r="N2277" s="20"/>
      <c r="Q2277" s="19"/>
    </row>
    <row r="2278" spans="5:17" x14ac:dyDescent="0.3">
      <c r="E2278" s="20"/>
      <c r="H2278" s="19"/>
      <c r="N2278" s="20"/>
      <c r="Q2278" s="19"/>
    </row>
    <row r="2279" spans="5:17" x14ac:dyDescent="0.3">
      <c r="E2279" s="20"/>
      <c r="H2279" s="19"/>
      <c r="N2279" s="20"/>
      <c r="Q2279" s="19"/>
    </row>
    <row r="2280" spans="5:17" x14ac:dyDescent="0.3">
      <c r="E2280" s="20"/>
      <c r="H2280" s="19"/>
      <c r="N2280" s="20"/>
      <c r="Q2280" s="19"/>
    </row>
    <row r="2281" spans="5:17" x14ac:dyDescent="0.3">
      <c r="E2281" s="20"/>
      <c r="H2281" s="19"/>
      <c r="N2281" s="20"/>
      <c r="Q2281" s="19"/>
    </row>
    <row r="2282" spans="5:17" x14ac:dyDescent="0.3">
      <c r="E2282" s="20"/>
      <c r="H2282" s="19"/>
      <c r="N2282" s="20"/>
      <c r="Q2282" s="19"/>
    </row>
    <row r="2283" spans="5:17" x14ac:dyDescent="0.3">
      <c r="E2283" s="20"/>
      <c r="H2283" s="19"/>
      <c r="N2283" s="20"/>
      <c r="Q2283" s="19"/>
    </row>
    <row r="2284" spans="5:17" x14ac:dyDescent="0.3">
      <c r="E2284" s="20"/>
      <c r="H2284" s="19"/>
      <c r="N2284" s="20"/>
      <c r="Q2284" s="19"/>
    </row>
    <row r="2285" spans="5:17" x14ac:dyDescent="0.3">
      <c r="E2285" s="20"/>
      <c r="H2285" s="19"/>
      <c r="N2285" s="20"/>
      <c r="Q2285" s="19"/>
    </row>
    <row r="2286" spans="5:17" x14ac:dyDescent="0.3">
      <c r="E2286" s="20"/>
      <c r="H2286" s="19"/>
      <c r="N2286" s="20"/>
      <c r="Q2286" s="19"/>
    </row>
    <row r="2287" spans="5:17" x14ac:dyDescent="0.3">
      <c r="E2287" s="20"/>
      <c r="H2287" s="19"/>
      <c r="N2287" s="20"/>
      <c r="Q2287" s="19"/>
    </row>
    <row r="2288" spans="5:17" x14ac:dyDescent="0.3">
      <c r="E2288" s="20"/>
      <c r="H2288" s="19"/>
      <c r="N2288" s="20"/>
      <c r="Q2288" s="19"/>
    </row>
    <row r="2289" spans="5:17" x14ac:dyDescent="0.3">
      <c r="E2289" s="20"/>
      <c r="H2289" s="19"/>
      <c r="N2289" s="20"/>
      <c r="Q2289" s="19"/>
    </row>
    <row r="2290" spans="5:17" x14ac:dyDescent="0.3">
      <c r="E2290" s="20"/>
      <c r="H2290" s="19"/>
      <c r="N2290" s="20"/>
      <c r="Q2290" s="19"/>
    </row>
    <row r="2291" spans="5:17" x14ac:dyDescent="0.3">
      <c r="E2291" s="20"/>
      <c r="H2291" s="19"/>
      <c r="N2291" s="20"/>
      <c r="Q2291" s="19"/>
    </row>
    <row r="2292" spans="5:17" x14ac:dyDescent="0.3">
      <c r="E2292" s="20"/>
      <c r="H2292" s="19"/>
      <c r="N2292" s="20"/>
      <c r="Q2292" s="19"/>
    </row>
    <row r="2293" spans="5:17" x14ac:dyDescent="0.3">
      <c r="E2293" s="20"/>
      <c r="H2293" s="19"/>
      <c r="N2293" s="20"/>
      <c r="Q2293" s="19"/>
    </row>
    <row r="2294" spans="5:17" x14ac:dyDescent="0.3">
      <c r="E2294" s="20"/>
      <c r="H2294" s="19"/>
      <c r="N2294" s="20"/>
      <c r="Q2294" s="19"/>
    </row>
    <row r="2295" spans="5:17" x14ac:dyDescent="0.3">
      <c r="E2295" s="20"/>
      <c r="H2295" s="19"/>
      <c r="N2295" s="20"/>
      <c r="Q2295" s="19"/>
    </row>
    <row r="2296" spans="5:17" x14ac:dyDescent="0.3">
      <c r="E2296" s="20"/>
      <c r="H2296" s="19"/>
      <c r="N2296" s="20"/>
      <c r="Q2296" s="19"/>
    </row>
    <row r="2297" spans="5:17" x14ac:dyDescent="0.3">
      <c r="E2297" s="20"/>
      <c r="H2297" s="19"/>
      <c r="N2297" s="20"/>
      <c r="Q2297" s="19"/>
    </row>
    <row r="2298" spans="5:17" x14ac:dyDescent="0.3">
      <c r="E2298" s="20"/>
      <c r="H2298" s="19"/>
      <c r="N2298" s="20"/>
      <c r="Q2298" s="19"/>
    </row>
    <row r="2299" spans="5:17" x14ac:dyDescent="0.3">
      <c r="E2299" s="20"/>
      <c r="H2299" s="19"/>
      <c r="N2299" s="20"/>
      <c r="Q2299" s="19"/>
    </row>
    <row r="2300" spans="5:17" x14ac:dyDescent="0.3">
      <c r="E2300" s="20"/>
      <c r="H2300" s="19"/>
      <c r="N2300" s="20"/>
      <c r="Q2300" s="19"/>
    </row>
    <row r="2301" spans="5:17" x14ac:dyDescent="0.3">
      <c r="E2301" s="20"/>
      <c r="H2301" s="19"/>
      <c r="N2301" s="20"/>
      <c r="Q2301" s="19"/>
    </row>
    <row r="2302" spans="5:17" x14ac:dyDescent="0.3">
      <c r="E2302" s="20"/>
      <c r="H2302" s="19"/>
      <c r="N2302" s="20"/>
      <c r="Q2302" s="19"/>
    </row>
    <row r="2303" spans="5:17" x14ac:dyDescent="0.3">
      <c r="E2303" s="20"/>
      <c r="H2303" s="19"/>
      <c r="N2303" s="20"/>
      <c r="Q2303" s="19"/>
    </row>
    <row r="2304" spans="5:17" x14ac:dyDescent="0.3">
      <c r="E2304" s="20"/>
      <c r="H2304" s="19"/>
      <c r="N2304" s="20"/>
      <c r="Q2304" s="19"/>
    </row>
    <row r="2305" spans="5:17" x14ac:dyDescent="0.3">
      <c r="E2305" s="20"/>
      <c r="H2305" s="19"/>
      <c r="N2305" s="20"/>
      <c r="Q2305" s="19"/>
    </row>
    <row r="2306" spans="5:17" x14ac:dyDescent="0.3">
      <c r="E2306" s="20"/>
      <c r="H2306" s="19"/>
      <c r="N2306" s="20"/>
      <c r="Q2306" s="19"/>
    </row>
    <row r="2307" spans="5:17" x14ac:dyDescent="0.3">
      <c r="E2307" s="20"/>
      <c r="H2307" s="19"/>
      <c r="N2307" s="20"/>
      <c r="Q2307" s="19"/>
    </row>
    <row r="2308" spans="5:17" x14ac:dyDescent="0.3">
      <c r="E2308" s="20"/>
      <c r="H2308" s="19"/>
      <c r="N2308" s="20"/>
      <c r="Q2308" s="19"/>
    </row>
    <row r="2309" spans="5:17" x14ac:dyDescent="0.3">
      <c r="E2309" s="20"/>
      <c r="H2309" s="19"/>
      <c r="N2309" s="20"/>
      <c r="Q2309" s="19"/>
    </row>
    <row r="2310" spans="5:17" x14ac:dyDescent="0.3">
      <c r="E2310" s="20"/>
      <c r="H2310" s="19"/>
      <c r="N2310" s="20"/>
      <c r="Q2310" s="19"/>
    </row>
    <row r="2311" spans="5:17" x14ac:dyDescent="0.3">
      <c r="E2311" s="20"/>
      <c r="H2311" s="19"/>
      <c r="N2311" s="20"/>
      <c r="Q2311" s="19"/>
    </row>
    <row r="2312" spans="5:17" x14ac:dyDescent="0.3">
      <c r="E2312" s="20"/>
      <c r="H2312" s="19"/>
      <c r="N2312" s="20"/>
      <c r="Q2312" s="19"/>
    </row>
    <row r="2313" spans="5:17" x14ac:dyDescent="0.3">
      <c r="E2313" s="20"/>
      <c r="H2313" s="19"/>
      <c r="N2313" s="20"/>
      <c r="Q2313" s="19"/>
    </row>
    <row r="2314" spans="5:17" x14ac:dyDescent="0.3">
      <c r="E2314" s="20"/>
      <c r="H2314" s="19"/>
      <c r="N2314" s="20"/>
      <c r="Q2314" s="19"/>
    </row>
    <row r="2315" spans="5:17" x14ac:dyDescent="0.3">
      <c r="E2315" s="20"/>
      <c r="H2315" s="19"/>
      <c r="N2315" s="20"/>
      <c r="Q2315" s="19"/>
    </row>
    <row r="2316" spans="5:17" x14ac:dyDescent="0.3">
      <c r="E2316" s="20"/>
      <c r="H2316" s="19"/>
      <c r="N2316" s="20"/>
      <c r="Q2316" s="19"/>
    </row>
    <row r="2317" spans="5:17" x14ac:dyDescent="0.3">
      <c r="E2317" s="20"/>
      <c r="H2317" s="19"/>
      <c r="N2317" s="20"/>
      <c r="Q2317" s="19"/>
    </row>
    <row r="2318" spans="5:17" x14ac:dyDescent="0.3">
      <c r="E2318" s="20"/>
      <c r="H2318" s="19"/>
      <c r="N2318" s="20"/>
      <c r="Q2318" s="19"/>
    </row>
    <row r="2319" spans="5:17" x14ac:dyDescent="0.3">
      <c r="E2319" s="20"/>
      <c r="H2319" s="19"/>
      <c r="N2319" s="20"/>
      <c r="Q2319" s="19"/>
    </row>
    <row r="2320" spans="5:17" x14ac:dyDescent="0.3">
      <c r="E2320" s="20"/>
      <c r="H2320" s="19"/>
      <c r="N2320" s="20"/>
      <c r="Q2320" s="19"/>
    </row>
    <row r="2321" spans="5:17" x14ac:dyDescent="0.3">
      <c r="E2321" s="20"/>
      <c r="H2321" s="19"/>
      <c r="N2321" s="20"/>
      <c r="Q2321" s="19"/>
    </row>
    <row r="2322" spans="5:17" x14ac:dyDescent="0.3">
      <c r="E2322" s="20"/>
      <c r="H2322" s="19"/>
      <c r="N2322" s="20"/>
      <c r="Q2322" s="19"/>
    </row>
    <row r="2323" spans="5:17" x14ac:dyDescent="0.3">
      <c r="E2323" s="20"/>
      <c r="H2323" s="19"/>
      <c r="N2323" s="20"/>
      <c r="Q2323" s="19"/>
    </row>
    <row r="2324" spans="5:17" x14ac:dyDescent="0.3">
      <c r="E2324" s="20"/>
      <c r="H2324" s="19"/>
      <c r="N2324" s="20"/>
      <c r="Q2324" s="19"/>
    </row>
    <row r="2325" spans="5:17" x14ac:dyDescent="0.3">
      <c r="E2325" s="20"/>
      <c r="H2325" s="19"/>
      <c r="N2325" s="20"/>
      <c r="Q2325" s="19"/>
    </row>
    <row r="2326" spans="5:17" x14ac:dyDescent="0.3">
      <c r="E2326" s="20"/>
      <c r="H2326" s="19"/>
      <c r="N2326" s="20"/>
      <c r="Q2326" s="19"/>
    </row>
    <row r="2327" spans="5:17" x14ac:dyDescent="0.3">
      <c r="E2327" s="20"/>
      <c r="H2327" s="19"/>
      <c r="N2327" s="20"/>
      <c r="Q2327" s="19"/>
    </row>
    <row r="2328" spans="5:17" x14ac:dyDescent="0.3">
      <c r="E2328" s="20"/>
      <c r="H2328" s="19"/>
      <c r="N2328" s="20"/>
      <c r="Q2328" s="19"/>
    </row>
    <row r="2329" spans="5:17" x14ac:dyDescent="0.3">
      <c r="E2329" s="20"/>
      <c r="H2329" s="19"/>
      <c r="N2329" s="20"/>
      <c r="Q2329" s="19"/>
    </row>
    <row r="2330" spans="5:17" x14ac:dyDescent="0.3">
      <c r="E2330" s="20"/>
      <c r="H2330" s="19"/>
      <c r="N2330" s="20"/>
      <c r="Q2330" s="19"/>
    </row>
    <row r="2331" spans="5:17" x14ac:dyDescent="0.3">
      <c r="E2331" s="20"/>
      <c r="H2331" s="19"/>
      <c r="N2331" s="20"/>
      <c r="Q2331" s="19"/>
    </row>
    <row r="2332" spans="5:17" x14ac:dyDescent="0.3">
      <c r="E2332" s="20"/>
      <c r="H2332" s="19"/>
      <c r="N2332" s="20"/>
      <c r="Q2332" s="19"/>
    </row>
    <row r="2333" spans="5:17" x14ac:dyDescent="0.3">
      <c r="E2333" s="20"/>
      <c r="H2333" s="19"/>
      <c r="N2333" s="20"/>
      <c r="Q2333" s="19"/>
    </row>
    <row r="2334" spans="5:17" x14ac:dyDescent="0.3">
      <c r="E2334" s="20"/>
      <c r="H2334" s="19"/>
      <c r="N2334" s="20"/>
      <c r="Q2334" s="19"/>
    </row>
    <row r="2335" spans="5:17" x14ac:dyDescent="0.3">
      <c r="E2335" s="20"/>
      <c r="H2335" s="19"/>
      <c r="N2335" s="20"/>
      <c r="Q2335" s="19"/>
    </row>
    <row r="2336" spans="5:17" x14ac:dyDescent="0.3">
      <c r="E2336" s="20"/>
      <c r="H2336" s="19"/>
      <c r="N2336" s="20"/>
      <c r="Q2336" s="19"/>
    </row>
    <row r="2337" spans="5:17" x14ac:dyDescent="0.3">
      <c r="E2337" s="20"/>
      <c r="H2337" s="19"/>
      <c r="N2337" s="20"/>
      <c r="Q2337" s="19"/>
    </row>
    <row r="2338" spans="5:17" x14ac:dyDescent="0.3">
      <c r="E2338" s="20"/>
      <c r="H2338" s="19"/>
      <c r="N2338" s="20"/>
      <c r="Q2338" s="19"/>
    </row>
    <row r="2339" spans="5:17" x14ac:dyDescent="0.3">
      <c r="E2339" s="20"/>
      <c r="H2339" s="19"/>
      <c r="N2339" s="20"/>
      <c r="Q2339" s="19"/>
    </row>
    <row r="2340" spans="5:17" x14ac:dyDescent="0.3">
      <c r="E2340" s="20"/>
      <c r="H2340" s="19"/>
      <c r="N2340" s="20"/>
      <c r="Q2340" s="19"/>
    </row>
    <row r="2341" spans="5:17" x14ac:dyDescent="0.3">
      <c r="E2341" s="20"/>
      <c r="H2341" s="19"/>
      <c r="N2341" s="20"/>
      <c r="Q2341" s="19"/>
    </row>
    <row r="2342" spans="5:17" x14ac:dyDescent="0.3">
      <c r="E2342" s="20"/>
      <c r="H2342" s="19"/>
      <c r="N2342" s="20"/>
      <c r="Q2342" s="19"/>
    </row>
    <row r="2343" spans="5:17" x14ac:dyDescent="0.3">
      <c r="E2343" s="20"/>
      <c r="H2343" s="19"/>
      <c r="N2343" s="20"/>
      <c r="Q2343" s="19"/>
    </row>
    <row r="2344" spans="5:17" x14ac:dyDescent="0.3">
      <c r="E2344" s="20"/>
      <c r="H2344" s="19"/>
      <c r="N2344" s="20"/>
      <c r="Q2344" s="19"/>
    </row>
    <row r="2345" spans="5:17" x14ac:dyDescent="0.3">
      <c r="E2345" s="20"/>
      <c r="H2345" s="19"/>
      <c r="N2345" s="20"/>
      <c r="Q2345" s="19"/>
    </row>
    <row r="2346" spans="5:17" x14ac:dyDescent="0.3">
      <c r="E2346" s="20"/>
      <c r="H2346" s="19"/>
      <c r="N2346" s="20"/>
      <c r="Q2346" s="19"/>
    </row>
    <row r="2347" spans="5:17" x14ac:dyDescent="0.3">
      <c r="E2347" s="20"/>
      <c r="H2347" s="19"/>
      <c r="N2347" s="20"/>
      <c r="Q2347" s="19"/>
    </row>
    <row r="2348" spans="5:17" x14ac:dyDescent="0.3">
      <c r="E2348" s="20"/>
      <c r="H2348" s="19"/>
      <c r="N2348" s="20"/>
      <c r="Q2348" s="19"/>
    </row>
    <row r="2349" spans="5:17" x14ac:dyDescent="0.3">
      <c r="E2349" s="20"/>
      <c r="H2349" s="19"/>
      <c r="N2349" s="20"/>
      <c r="Q2349" s="19"/>
    </row>
    <row r="2350" spans="5:17" x14ac:dyDescent="0.3">
      <c r="E2350" s="20"/>
      <c r="H2350" s="19"/>
      <c r="N2350" s="20"/>
      <c r="Q2350" s="19"/>
    </row>
    <row r="2351" spans="5:17" x14ac:dyDescent="0.3">
      <c r="E2351" s="20"/>
      <c r="H2351" s="19"/>
      <c r="N2351" s="20"/>
      <c r="Q2351" s="19"/>
    </row>
    <row r="2352" spans="5:17" x14ac:dyDescent="0.3">
      <c r="E2352" s="20"/>
      <c r="H2352" s="19"/>
      <c r="N2352" s="20"/>
      <c r="Q2352" s="19"/>
    </row>
    <row r="2353" spans="5:17" x14ac:dyDescent="0.3">
      <c r="E2353" s="20"/>
      <c r="H2353" s="19"/>
      <c r="N2353" s="20"/>
      <c r="Q2353" s="19"/>
    </row>
    <row r="2354" spans="5:17" x14ac:dyDescent="0.3">
      <c r="E2354" s="20"/>
      <c r="H2354" s="19"/>
      <c r="N2354" s="20"/>
      <c r="Q2354" s="19"/>
    </row>
    <row r="2355" spans="5:17" x14ac:dyDescent="0.3">
      <c r="E2355" s="20"/>
      <c r="H2355" s="19"/>
      <c r="N2355" s="20"/>
      <c r="Q2355" s="19"/>
    </row>
    <row r="2356" spans="5:17" x14ac:dyDescent="0.3">
      <c r="E2356" s="20"/>
      <c r="H2356" s="19"/>
      <c r="N2356" s="20"/>
      <c r="Q2356" s="19"/>
    </row>
    <row r="2357" spans="5:17" x14ac:dyDescent="0.3">
      <c r="E2357" s="20"/>
      <c r="H2357" s="19"/>
      <c r="N2357" s="20"/>
      <c r="Q2357" s="19"/>
    </row>
    <row r="2358" spans="5:17" x14ac:dyDescent="0.3">
      <c r="E2358" s="20"/>
      <c r="H2358" s="19"/>
      <c r="N2358" s="20"/>
      <c r="Q2358" s="19"/>
    </row>
    <row r="2359" spans="5:17" x14ac:dyDescent="0.3">
      <c r="E2359" s="20"/>
      <c r="H2359" s="19"/>
      <c r="N2359" s="20"/>
      <c r="Q2359" s="19"/>
    </row>
    <row r="2360" spans="5:17" x14ac:dyDescent="0.3">
      <c r="E2360" s="20"/>
      <c r="H2360" s="19"/>
      <c r="N2360" s="20"/>
      <c r="Q2360" s="19"/>
    </row>
    <row r="2361" spans="5:17" x14ac:dyDescent="0.3">
      <c r="E2361" s="20"/>
      <c r="H2361" s="19"/>
      <c r="N2361" s="20"/>
      <c r="Q2361" s="19"/>
    </row>
    <row r="2362" spans="5:17" x14ac:dyDescent="0.3">
      <c r="E2362" s="20"/>
      <c r="H2362" s="19"/>
      <c r="N2362" s="20"/>
      <c r="Q2362" s="19"/>
    </row>
    <row r="2363" spans="5:17" x14ac:dyDescent="0.3">
      <c r="E2363" s="20"/>
      <c r="H2363" s="19"/>
      <c r="N2363" s="20"/>
      <c r="Q2363" s="19"/>
    </row>
    <row r="2364" spans="5:17" x14ac:dyDescent="0.3">
      <c r="E2364" s="20"/>
      <c r="H2364" s="19"/>
      <c r="N2364" s="20"/>
      <c r="Q2364" s="19"/>
    </row>
    <row r="2365" spans="5:17" x14ac:dyDescent="0.3">
      <c r="E2365" s="20"/>
      <c r="H2365" s="19"/>
      <c r="N2365" s="20"/>
      <c r="Q2365" s="19"/>
    </row>
    <row r="2366" spans="5:17" x14ac:dyDescent="0.3">
      <c r="E2366" s="20"/>
      <c r="H2366" s="19"/>
      <c r="N2366" s="20"/>
      <c r="Q2366" s="19"/>
    </row>
    <row r="2367" spans="5:17" x14ac:dyDescent="0.3">
      <c r="E2367" s="20"/>
      <c r="H2367" s="19"/>
      <c r="N2367" s="20"/>
      <c r="Q2367" s="19"/>
    </row>
    <row r="2368" spans="5:17" x14ac:dyDescent="0.3">
      <c r="E2368" s="20"/>
      <c r="H2368" s="19"/>
      <c r="N2368" s="20"/>
      <c r="Q2368" s="19"/>
    </row>
    <row r="2369" spans="5:17" x14ac:dyDescent="0.3">
      <c r="E2369" s="20"/>
      <c r="H2369" s="19"/>
      <c r="N2369" s="20"/>
      <c r="Q2369" s="19"/>
    </row>
    <row r="2370" spans="5:17" x14ac:dyDescent="0.3">
      <c r="E2370" s="20"/>
      <c r="H2370" s="19"/>
      <c r="N2370" s="20"/>
      <c r="Q2370" s="19"/>
    </row>
    <row r="2371" spans="5:17" x14ac:dyDescent="0.3">
      <c r="E2371" s="20"/>
      <c r="H2371" s="19"/>
      <c r="N2371" s="20"/>
      <c r="Q2371" s="19"/>
    </row>
    <row r="2372" spans="5:17" x14ac:dyDescent="0.3">
      <c r="E2372" s="20"/>
      <c r="H2372" s="19"/>
      <c r="N2372" s="20"/>
      <c r="Q2372" s="19"/>
    </row>
    <row r="2373" spans="5:17" x14ac:dyDescent="0.3">
      <c r="E2373" s="20"/>
      <c r="H2373" s="19"/>
      <c r="N2373" s="20"/>
      <c r="Q2373" s="19"/>
    </row>
    <row r="2374" spans="5:17" x14ac:dyDescent="0.3">
      <c r="E2374" s="20"/>
      <c r="H2374" s="19"/>
      <c r="N2374" s="20"/>
      <c r="Q2374" s="19"/>
    </row>
    <row r="2375" spans="5:17" x14ac:dyDescent="0.3">
      <c r="E2375" s="20"/>
      <c r="H2375" s="19"/>
      <c r="N2375" s="20"/>
      <c r="Q2375" s="19"/>
    </row>
    <row r="2376" spans="5:17" x14ac:dyDescent="0.3">
      <c r="E2376" s="20"/>
      <c r="H2376" s="19"/>
      <c r="N2376" s="20"/>
      <c r="Q2376" s="19"/>
    </row>
    <row r="2377" spans="5:17" x14ac:dyDescent="0.3">
      <c r="E2377" s="20"/>
      <c r="H2377" s="19"/>
      <c r="N2377" s="20"/>
      <c r="Q2377" s="19"/>
    </row>
    <row r="2378" spans="5:17" x14ac:dyDescent="0.3">
      <c r="E2378" s="20"/>
      <c r="H2378" s="19"/>
      <c r="N2378" s="20"/>
      <c r="Q2378" s="19"/>
    </row>
    <row r="2379" spans="5:17" x14ac:dyDescent="0.3">
      <c r="E2379" s="20"/>
      <c r="H2379" s="19"/>
      <c r="N2379" s="20"/>
      <c r="Q2379" s="19"/>
    </row>
    <row r="2380" spans="5:17" x14ac:dyDescent="0.3">
      <c r="E2380" s="20"/>
      <c r="H2380" s="19"/>
      <c r="N2380" s="20"/>
      <c r="Q2380" s="19"/>
    </row>
    <row r="2381" spans="5:17" x14ac:dyDescent="0.3">
      <c r="E2381" s="20"/>
      <c r="H2381" s="19"/>
      <c r="N2381" s="20"/>
      <c r="Q2381" s="19"/>
    </row>
    <row r="2382" spans="5:17" x14ac:dyDescent="0.3">
      <c r="E2382" s="20"/>
      <c r="H2382" s="19"/>
      <c r="N2382" s="20"/>
      <c r="Q2382" s="19"/>
    </row>
    <row r="2383" spans="5:17" x14ac:dyDescent="0.3">
      <c r="E2383" s="20"/>
      <c r="H2383" s="19"/>
      <c r="N2383" s="20"/>
      <c r="Q2383" s="19"/>
    </row>
    <row r="2384" spans="5:17" x14ac:dyDescent="0.3">
      <c r="E2384" s="20"/>
      <c r="H2384" s="19"/>
      <c r="N2384" s="20"/>
      <c r="Q2384" s="19"/>
    </row>
    <row r="2385" spans="5:17" x14ac:dyDescent="0.3">
      <c r="E2385" s="20"/>
      <c r="H2385" s="19"/>
      <c r="N2385" s="20"/>
      <c r="Q2385" s="19"/>
    </row>
    <row r="2386" spans="5:17" x14ac:dyDescent="0.3">
      <c r="E2386" s="20"/>
      <c r="H2386" s="19"/>
      <c r="N2386" s="20"/>
      <c r="Q2386" s="19"/>
    </row>
    <row r="2387" spans="5:17" x14ac:dyDescent="0.3">
      <c r="E2387" s="20"/>
      <c r="H2387" s="19"/>
      <c r="N2387" s="20"/>
      <c r="Q2387" s="19"/>
    </row>
    <row r="2388" spans="5:17" x14ac:dyDescent="0.3">
      <c r="E2388" s="20"/>
      <c r="H2388" s="19"/>
      <c r="N2388" s="20"/>
      <c r="Q2388" s="19"/>
    </row>
    <row r="2389" spans="5:17" x14ac:dyDescent="0.3">
      <c r="E2389" s="20"/>
      <c r="H2389" s="19"/>
      <c r="N2389" s="20"/>
      <c r="Q2389" s="19"/>
    </row>
    <row r="2390" spans="5:17" x14ac:dyDescent="0.3">
      <c r="E2390" s="20"/>
      <c r="H2390" s="19"/>
      <c r="N2390" s="20"/>
      <c r="Q2390" s="19"/>
    </row>
    <row r="2391" spans="5:17" x14ac:dyDescent="0.3">
      <c r="E2391" s="20"/>
      <c r="H2391" s="19"/>
      <c r="N2391" s="20"/>
      <c r="Q2391" s="19"/>
    </row>
    <row r="2392" spans="5:17" x14ac:dyDescent="0.3">
      <c r="E2392" s="20"/>
      <c r="H2392" s="19"/>
      <c r="N2392" s="20"/>
      <c r="Q2392" s="19"/>
    </row>
    <row r="2393" spans="5:17" x14ac:dyDescent="0.3">
      <c r="E2393" s="20"/>
      <c r="H2393" s="19"/>
      <c r="N2393" s="20"/>
      <c r="Q2393" s="19"/>
    </row>
    <row r="2394" spans="5:17" x14ac:dyDescent="0.3">
      <c r="E2394" s="20"/>
      <c r="H2394" s="19"/>
      <c r="N2394" s="20"/>
      <c r="Q2394" s="19"/>
    </row>
    <row r="2395" spans="5:17" x14ac:dyDescent="0.3">
      <c r="E2395" s="20"/>
      <c r="H2395" s="19"/>
      <c r="N2395" s="20"/>
      <c r="Q2395" s="19"/>
    </row>
    <row r="2396" spans="5:17" x14ac:dyDescent="0.3">
      <c r="E2396" s="20"/>
      <c r="H2396" s="19"/>
      <c r="N2396" s="20"/>
      <c r="Q2396" s="19"/>
    </row>
    <row r="2397" spans="5:17" x14ac:dyDescent="0.3">
      <c r="E2397" s="20"/>
      <c r="H2397" s="19"/>
      <c r="N2397" s="20"/>
      <c r="Q2397" s="19"/>
    </row>
    <row r="2398" spans="5:17" x14ac:dyDescent="0.3">
      <c r="E2398" s="20"/>
      <c r="H2398" s="19"/>
      <c r="N2398" s="20"/>
      <c r="Q2398" s="19"/>
    </row>
    <row r="2399" spans="5:17" x14ac:dyDescent="0.3">
      <c r="E2399" s="20"/>
      <c r="H2399" s="19"/>
      <c r="N2399" s="20"/>
      <c r="Q2399" s="19"/>
    </row>
    <row r="2400" spans="5:17" x14ac:dyDescent="0.3">
      <c r="E2400" s="20"/>
      <c r="H2400" s="19"/>
      <c r="N2400" s="20"/>
      <c r="Q2400" s="19"/>
    </row>
    <row r="2401" spans="5:17" x14ac:dyDescent="0.3">
      <c r="E2401" s="20"/>
      <c r="H2401" s="19"/>
      <c r="N2401" s="20"/>
      <c r="Q2401" s="19"/>
    </row>
    <row r="2402" spans="5:17" x14ac:dyDescent="0.3">
      <c r="E2402" s="20"/>
      <c r="H2402" s="19"/>
      <c r="N2402" s="20"/>
      <c r="Q2402" s="19"/>
    </row>
    <row r="2403" spans="5:17" x14ac:dyDescent="0.3">
      <c r="E2403" s="20"/>
      <c r="H2403" s="19"/>
      <c r="N2403" s="20"/>
      <c r="Q2403" s="19"/>
    </row>
    <row r="2404" spans="5:17" x14ac:dyDescent="0.3">
      <c r="E2404" s="20"/>
      <c r="H2404" s="19"/>
      <c r="N2404" s="20"/>
      <c r="Q2404" s="19"/>
    </row>
    <row r="2405" spans="5:17" x14ac:dyDescent="0.3">
      <c r="E2405" s="20"/>
      <c r="H2405" s="19"/>
      <c r="N2405" s="20"/>
      <c r="Q2405" s="19"/>
    </row>
    <row r="2406" spans="5:17" x14ac:dyDescent="0.3">
      <c r="E2406" s="20"/>
      <c r="H2406" s="19"/>
      <c r="N2406" s="20"/>
      <c r="Q2406" s="19"/>
    </row>
    <row r="2407" spans="5:17" x14ac:dyDescent="0.3">
      <c r="E2407" s="20"/>
      <c r="H2407" s="19"/>
      <c r="N2407" s="20"/>
      <c r="Q2407" s="19"/>
    </row>
    <row r="2408" spans="5:17" x14ac:dyDescent="0.3">
      <c r="E2408" s="20"/>
      <c r="H2408" s="19"/>
      <c r="N2408" s="20"/>
      <c r="Q2408" s="19"/>
    </row>
    <row r="2409" spans="5:17" x14ac:dyDescent="0.3">
      <c r="E2409" s="20"/>
      <c r="H2409" s="19"/>
      <c r="N2409" s="20"/>
      <c r="Q2409" s="19"/>
    </row>
    <row r="2410" spans="5:17" x14ac:dyDescent="0.3">
      <c r="E2410" s="20"/>
      <c r="H2410" s="19"/>
      <c r="N2410" s="20"/>
      <c r="Q2410" s="19"/>
    </row>
    <row r="2411" spans="5:17" x14ac:dyDescent="0.3">
      <c r="E2411" s="20"/>
      <c r="H2411" s="19"/>
      <c r="N2411" s="20"/>
      <c r="Q2411" s="19"/>
    </row>
    <row r="2412" spans="5:17" x14ac:dyDescent="0.3">
      <c r="E2412" s="20"/>
      <c r="H2412" s="19"/>
      <c r="N2412" s="20"/>
      <c r="Q2412" s="19"/>
    </row>
    <row r="2413" spans="5:17" x14ac:dyDescent="0.3">
      <c r="E2413" s="20"/>
      <c r="H2413" s="19"/>
      <c r="N2413" s="20"/>
      <c r="Q2413" s="19"/>
    </row>
    <row r="2414" spans="5:17" x14ac:dyDescent="0.3">
      <c r="E2414" s="20"/>
      <c r="H2414" s="19"/>
      <c r="N2414" s="20"/>
      <c r="Q2414" s="19"/>
    </row>
    <row r="2415" spans="5:17" x14ac:dyDescent="0.3">
      <c r="E2415" s="20"/>
      <c r="H2415" s="19"/>
      <c r="N2415" s="20"/>
      <c r="Q2415" s="19"/>
    </row>
    <row r="2416" spans="5:17" x14ac:dyDescent="0.3">
      <c r="E2416" s="20"/>
      <c r="H2416" s="19"/>
      <c r="N2416" s="20"/>
      <c r="Q2416" s="19"/>
    </row>
    <row r="2417" spans="5:17" x14ac:dyDescent="0.3">
      <c r="E2417" s="20"/>
      <c r="H2417" s="19"/>
      <c r="N2417" s="20"/>
      <c r="Q2417" s="19"/>
    </row>
    <row r="2418" spans="5:17" x14ac:dyDescent="0.3">
      <c r="E2418" s="20"/>
      <c r="H2418" s="19"/>
      <c r="N2418" s="20"/>
      <c r="Q2418" s="19"/>
    </row>
    <row r="2419" spans="5:17" x14ac:dyDescent="0.3">
      <c r="E2419" s="20"/>
      <c r="H2419" s="19"/>
      <c r="N2419" s="20"/>
      <c r="Q2419" s="19"/>
    </row>
    <row r="2420" spans="5:17" x14ac:dyDescent="0.3">
      <c r="E2420" s="20"/>
      <c r="H2420" s="19"/>
      <c r="N2420" s="20"/>
      <c r="Q2420" s="19"/>
    </row>
    <row r="2421" spans="5:17" x14ac:dyDescent="0.3">
      <c r="E2421" s="20"/>
      <c r="H2421" s="19"/>
      <c r="N2421" s="20"/>
      <c r="Q2421" s="19"/>
    </row>
    <row r="2422" spans="5:17" x14ac:dyDescent="0.3">
      <c r="E2422" s="20"/>
      <c r="H2422" s="19"/>
      <c r="N2422" s="20"/>
      <c r="Q2422" s="19"/>
    </row>
    <row r="2423" spans="5:17" x14ac:dyDescent="0.3">
      <c r="E2423" s="20"/>
      <c r="H2423" s="19"/>
      <c r="N2423" s="20"/>
      <c r="Q2423" s="19"/>
    </row>
    <row r="2424" spans="5:17" x14ac:dyDescent="0.3">
      <c r="E2424" s="20"/>
      <c r="H2424" s="19"/>
      <c r="N2424" s="20"/>
      <c r="Q2424" s="19"/>
    </row>
    <row r="2425" spans="5:17" x14ac:dyDescent="0.3">
      <c r="E2425" s="20"/>
      <c r="H2425" s="19"/>
      <c r="N2425" s="20"/>
      <c r="Q2425" s="19"/>
    </row>
    <row r="2426" spans="5:17" x14ac:dyDescent="0.3">
      <c r="E2426" s="20"/>
      <c r="H2426" s="19"/>
      <c r="N2426" s="20"/>
      <c r="Q2426" s="19"/>
    </row>
    <row r="2427" spans="5:17" x14ac:dyDescent="0.3">
      <c r="E2427" s="20"/>
      <c r="H2427" s="19"/>
      <c r="N2427" s="20"/>
      <c r="Q2427" s="19"/>
    </row>
    <row r="2428" spans="5:17" x14ac:dyDescent="0.3">
      <c r="E2428" s="20"/>
      <c r="H2428" s="19"/>
      <c r="N2428" s="20"/>
      <c r="Q2428" s="19"/>
    </row>
    <row r="2429" spans="5:17" x14ac:dyDescent="0.3">
      <c r="E2429" s="20"/>
      <c r="H2429" s="19"/>
      <c r="N2429" s="20"/>
      <c r="Q2429" s="19"/>
    </row>
    <row r="2430" spans="5:17" x14ac:dyDescent="0.3">
      <c r="E2430" s="20"/>
      <c r="H2430" s="19"/>
      <c r="N2430" s="20"/>
      <c r="Q2430" s="19"/>
    </row>
    <row r="2431" spans="5:17" x14ac:dyDescent="0.3">
      <c r="E2431" s="20"/>
      <c r="H2431" s="19"/>
      <c r="N2431" s="20"/>
      <c r="Q2431" s="19"/>
    </row>
    <row r="2432" spans="5:17" x14ac:dyDescent="0.3">
      <c r="E2432" s="20"/>
      <c r="H2432" s="19"/>
      <c r="N2432" s="20"/>
      <c r="Q2432" s="19"/>
    </row>
    <row r="2433" spans="5:17" x14ac:dyDescent="0.3">
      <c r="E2433" s="20"/>
      <c r="H2433" s="19"/>
      <c r="N2433" s="20"/>
      <c r="Q2433" s="19"/>
    </row>
    <row r="2434" spans="5:17" x14ac:dyDescent="0.3">
      <c r="E2434" s="20"/>
      <c r="H2434" s="19"/>
      <c r="N2434" s="20"/>
      <c r="Q2434" s="19"/>
    </row>
    <row r="2435" spans="5:17" x14ac:dyDescent="0.3">
      <c r="E2435" s="20"/>
      <c r="H2435" s="19"/>
      <c r="N2435" s="20"/>
      <c r="Q2435" s="19"/>
    </row>
    <row r="2436" spans="5:17" x14ac:dyDescent="0.3">
      <c r="E2436" s="20"/>
      <c r="H2436" s="19"/>
      <c r="N2436" s="20"/>
      <c r="Q2436" s="19"/>
    </row>
    <row r="2437" spans="5:17" x14ac:dyDescent="0.3">
      <c r="E2437" s="20"/>
      <c r="H2437" s="19"/>
      <c r="N2437" s="20"/>
      <c r="Q2437" s="19"/>
    </row>
    <row r="2438" spans="5:17" x14ac:dyDescent="0.3">
      <c r="E2438" s="20"/>
      <c r="H2438" s="19"/>
      <c r="N2438" s="20"/>
      <c r="Q2438" s="19"/>
    </row>
    <row r="2439" spans="5:17" x14ac:dyDescent="0.3">
      <c r="E2439" s="20"/>
      <c r="H2439" s="19"/>
      <c r="N2439" s="20"/>
      <c r="Q2439" s="19"/>
    </row>
    <row r="2440" spans="5:17" x14ac:dyDescent="0.3">
      <c r="E2440" s="20"/>
      <c r="H2440" s="19"/>
      <c r="N2440" s="20"/>
      <c r="Q2440" s="19"/>
    </row>
    <row r="2441" spans="5:17" x14ac:dyDescent="0.3">
      <c r="E2441" s="20"/>
      <c r="H2441" s="19"/>
      <c r="N2441" s="20"/>
      <c r="Q2441" s="19"/>
    </row>
    <row r="2442" spans="5:17" x14ac:dyDescent="0.3">
      <c r="E2442" s="20"/>
      <c r="H2442" s="19"/>
      <c r="N2442" s="20"/>
      <c r="Q2442" s="19"/>
    </row>
    <row r="2443" spans="5:17" x14ac:dyDescent="0.3">
      <c r="E2443" s="20"/>
      <c r="H2443" s="19"/>
      <c r="N2443" s="20"/>
      <c r="Q2443" s="19"/>
    </row>
    <row r="2444" spans="5:17" x14ac:dyDescent="0.3">
      <c r="E2444" s="20"/>
      <c r="H2444" s="19"/>
      <c r="N2444" s="20"/>
      <c r="Q2444" s="19"/>
    </row>
    <row r="2445" spans="5:17" x14ac:dyDescent="0.3">
      <c r="E2445" s="20"/>
      <c r="H2445" s="19"/>
      <c r="N2445" s="20"/>
      <c r="Q2445" s="19"/>
    </row>
    <row r="2446" spans="5:17" x14ac:dyDescent="0.3">
      <c r="E2446" s="20"/>
      <c r="H2446" s="19"/>
      <c r="N2446" s="20"/>
      <c r="Q2446" s="19"/>
    </row>
    <row r="2447" spans="5:17" x14ac:dyDescent="0.3">
      <c r="E2447" s="20"/>
      <c r="H2447" s="19"/>
      <c r="N2447" s="20"/>
      <c r="Q2447" s="19"/>
    </row>
    <row r="2448" spans="5:17" x14ac:dyDescent="0.3">
      <c r="E2448" s="20"/>
      <c r="H2448" s="19"/>
      <c r="N2448" s="20"/>
      <c r="Q2448" s="19"/>
    </row>
    <row r="2449" spans="5:17" x14ac:dyDescent="0.3">
      <c r="E2449" s="20"/>
      <c r="H2449" s="19"/>
      <c r="N2449" s="20"/>
      <c r="Q2449" s="19"/>
    </row>
    <row r="2450" spans="5:17" x14ac:dyDescent="0.3">
      <c r="E2450" s="20"/>
      <c r="H2450" s="19"/>
      <c r="N2450" s="20"/>
      <c r="Q2450" s="19"/>
    </row>
    <row r="2451" spans="5:17" x14ac:dyDescent="0.3">
      <c r="E2451" s="20"/>
      <c r="H2451" s="19"/>
      <c r="N2451" s="20"/>
      <c r="Q2451" s="19"/>
    </row>
    <row r="2452" spans="5:17" x14ac:dyDescent="0.3">
      <c r="E2452" s="20"/>
      <c r="H2452" s="19"/>
      <c r="N2452" s="20"/>
      <c r="Q2452" s="19"/>
    </row>
    <row r="2453" spans="5:17" x14ac:dyDescent="0.3">
      <c r="E2453" s="20"/>
      <c r="H2453" s="19"/>
      <c r="N2453" s="20"/>
      <c r="Q2453" s="19"/>
    </row>
    <row r="2454" spans="5:17" x14ac:dyDescent="0.3">
      <c r="E2454" s="20"/>
      <c r="H2454" s="19"/>
      <c r="N2454" s="20"/>
      <c r="Q2454" s="19"/>
    </row>
    <row r="2455" spans="5:17" x14ac:dyDescent="0.3">
      <c r="E2455" s="20"/>
      <c r="H2455" s="19"/>
      <c r="N2455" s="20"/>
      <c r="Q2455" s="19"/>
    </row>
    <row r="2456" spans="5:17" x14ac:dyDescent="0.3">
      <c r="E2456" s="20"/>
      <c r="H2456" s="19"/>
      <c r="N2456" s="20"/>
      <c r="Q2456" s="19"/>
    </row>
    <row r="2457" spans="5:17" x14ac:dyDescent="0.3">
      <c r="E2457" s="20"/>
      <c r="H2457" s="19"/>
      <c r="N2457" s="20"/>
      <c r="Q2457" s="19"/>
    </row>
    <row r="2458" spans="5:17" x14ac:dyDescent="0.3">
      <c r="E2458" s="20"/>
      <c r="H2458" s="19"/>
      <c r="N2458" s="20"/>
      <c r="Q2458" s="19"/>
    </row>
    <row r="2459" spans="5:17" x14ac:dyDescent="0.3">
      <c r="E2459" s="20"/>
      <c r="H2459" s="19"/>
      <c r="N2459" s="20"/>
      <c r="Q2459" s="19"/>
    </row>
    <row r="2460" spans="5:17" x14ac:dyDescent="0.3">
      <c r="E2460" s="20"/>
      <c r="H2460" s="19"/>
      <c r="N2460" s="20"/>
      <c r="Q2460" s="19"/>
    </row>
    <row r="2461" spans="5:17" x14ac:dyDescent="0.3">
      <c r="E2461" s="20"/>
      <c r="H2461" s="19"/>
      <c r="N2461" s="20"/>
      <c r="Q2461" s="19"/>
    </row>
    <row r="2462" spans="5:17" x14ac:dyDescent="0.3">
      <c r="E2462" s="20"/>
      <c r="H2462" s="19"/>
      <c r="N2462" s="20"/>
      <c r="Q2462" s="19"/>
    </row>
    <row r="2463" spans="5:17" x14ac:dyDescent="0.3">
      <c r="E2463" s="20"/>
      <c r="H2463" s="19"/>
      <c r="N2463" s="20"/>
      <c r="Q2463" s="19"/>
    </row>
    <row r="2464" spans="5:17" x14ac:dyDescent="0.3">
      <c r="E2464" s="20"/>
      <c r="H2464" s="19"/>
      <c r="N2464" s="20"/>
      <c r="Q2464" s="19"/>
    </row>
    <row r="2465" spans="5:17" x14ac:dyDescent="0.3">
      <c r="E2465" s="20"/>
      <c r="H2465" s="19"/>
      <c r="N2465" s="20"/>
      <c r="Q2465" s="19"/>
    </row>
    <row r="2466" spans="5:17" x14ac:dyDescent="0.3">
      <c r="E2466" s="20"/>
      <c r="H2466" s="19"/>
      <c r="N2466" s="20"/>
      <c r="Q2466" s="19"/>
    </row>
    <row r="2467" spans="5:17" x14ac:dyDescent="0.3">
      <c r="E2467" s="20"/>
      <c r="H2467" s="19"/>
      <c r="N2467" s="20"/>
      <c r="Q2467" s="19"/>
    </row>
    <row r="2468" spans="5:17" x14ac:dyDescent="0.3">
      <c r="E2468" s="20"/>
      <c r="H2468" s="19"/>
      <c r="N2468" s="20"/>
      <c r="Q2468" s="19"/>
    </row>
    <row r="2469" spans="5:17" x14ac:dyDescent="0.3">
      <c r="E2469" s="20"/>
      <c r="H2469" s="19"/>
      <c r="N2469" s="20"/>
      <c r="Q2469" s="19"/>
    </row>
    <row r="2470" spans="5:17" x14ac:dyDescent="0.3">
      <c r="E2470" s="20"/>
      <c r="H2470" s="19"/>
      <c r="N2470" s="20"/>
      <c r="Q2470" s="19"/>
    </row>
    <row r="2471" spans="5:17" x14ac:dyDescent="0.3">
      <c r="E2471" s="20"/>
      <c r="H2471" s="19"/>
      <c r="N2471" s="20"/>
      <c r="Q2471" s="19"/>
    </row>
    <row r="2472" spans="5:17" x14ac:dyDescent="0.3">
      <c r="E2472" s="20"/>
      <c r="H2472" s="19"/>
      <c r="N2472" s="20"/>
      <c r="Q2472" s="19"/>
    </row>
    <row r="2473" spans="5:17" x14ac:dyDescent="0.3">
      <c r="E2473" s="20"/>
      <c r="H2473" s="19"/>
      <c r="N2473" s="20"/>
      <c r="Q2473" s="19"/>
    </row>
    <row r="2474" spans="5:17" x14ac:dyDescent="0.3">
      <c r="E2474" s="20"/>
      <c r="H2474" s="19"/>
      <c r="N2474" s="20"/>
      <c r="Q2474" s="19"/>
    </row>
    <row r="2475" spans="5:17" x14ac:dyDescent="0.3">
      <c r="E2475" s="20"/>
      <c r="H2475" s="19"/>
      <c r="N2475" s="20"/>
      <c r="Q2475" s="19"/>
    </row>
    <row r="2476" spans="5:17" x14ac:dyDescent="0.3">
      <c r="E2476" s="20"/>
      <c r="H2476" s="19"/>
      <c r="N2476" s="20"/>
      <c r="Q2476" s="19"/>
    </row>
    <row r="2477" spans="5:17" x14ac:dyDescent="0.3">
      <c r="E2477" s="20"/>
      <c r="H2477" s="19"/>
      <c r="N2477" s="20"/>
      <c r="Q2477" s="19"/>
    </row>
    <row r="2478" spans="5:17" x14ac:dyDescent="0.3">
      <c r="E2478" s="20"/>
      <c r="H2478" s="19"/>
      <c r="N2478" s="20"/>
      <c r="Q2478" s="19"/>
    </row>
    <row r="2479" spans="5:17" x14ac:dyDescent="0.3">
      <c r="E2479" s="20"/>
      <c r="H2479" s="19"/>
      <c r="N2479" s="20"/>
      <c r="Q2479" s="19"/>
    </row>
    <row r="2480" spans="5:17" x14ac:dyDescent="0.3">
      <c r="E2480" s="20"/>
      <c r="H2480" s="19"/>
      <c r="N2480" s="20"/>
      <c r="Q2480" s="19"/>
    </row>
    <row r="2481" spans="5:17" x14ac:dyDescent="0.3">
      <c r="E2481" s="20"/>
      <c r="H2481" s="19"/>
      <c r="N2481" s="20"/>
      <c r="Q2481" s="19"/>
    </row>
    <row r="2482" spans="5:17" x14ac:dyDescent="0.3">
      <c r="E2482" s="20"/>
      <c r="H2482" s="19"/>
      <c r="N2482" s="20"/>
      <c r="Q2482" s="19"/>
    </row>
    <row r="2483" spans="5:17" x14ac:dyDescent="0.3">
      <c r="E2483" s="20"/>
      <c r="H2483" s="19"/>
      <c r="N2483" s="20"/>
      <c r="Q2483" s="19"/>
    </row>
    <row r="2484" spans="5:17" x14ac:dyDescent="0.3">
      <c r="E2484" s="20"/>
      <c r="H2484" s="19"/>
      <c r="N2484" s="20"/>
      <c r="Q2484" s="19"/>
    </row>
    <row r="2485" spans="5:17" x14ac:dyDescent="0.3">
      <c r="E2485" s="20"/>
      <c r="H2485" s="19"/>
      <c r="N2485" s="20"/>
      <c r="Q2485" s="19"/>
    </row>
    <row r="2486" spans="5:17" x14ac:dyDescent="0.3">
      <c r="E2486" s="20"/>
      <c r="H2486" s="19"/>
      <c r="N2486" s="20"/>
      <c r="Q2486" s="19"/>
    </row>
    <row r="2487" spans="5:17" x14ac:dyDescent="0.3">
      <c r="E2487" s="20"/>
      <c r="H2487" s="19"/>
      <c r="N2487" s="20"/>
      <c r="Q2487" s="19"/>
    </row>
    <row r="2488" spans="5:17" x14ac:dyDescent="0.3">
      <c r="E2488" s="20"/>
      <c r="H2488" s="19"/>
      <c r="N2488" s="20"/>
      <c r="Q2488" s="19"/>
    </row>
    <row r="2489" spans="5:17" x14ac:dyDescent="0.3">
      <c r="E2489" s="20"/>
      <c r="H2489" s="19"/>
      <c r="N2489" s="20"/>
      <c r="Q2489" s="19"/>
    </row>
    <row r="2490" spans="5:17" x14ac:dyDescent="0.3">
      <c r="E2490" s="20"/>
      <c r="H2490" s="19"/>
      <c r="N2490" s="20"/>
      <c r="Q2490" s="19"/>
    </row>
    <row r="2491" spans="5:17" x14ac:dyDescent="0.3">
      <c r="E2491" s="20"/>
      <c r="H2491" s="19"/>
      <c r="N2491" s="20"/>
      <c r="Q2491" s="19"/>
    </row>
    <row r="2492" spans="5:17" x14ac:dyDescent="0.3">
      <c r="E2492" s="20"/>
      <c r="H2492" s="19"/>
      <c r="N2492" s="20"/>
      <c r="Q2492" s="19"/>
    </row>
    <row r="2493" spans="5:17" x14ac:dyDescent="0.3">
      <c r="E2493" s="20"/>
      <c r="H2493" s="19"/>
      <c r="N2493" s="20"/>
      <c r="Q2493" s="19"/>
    </row>
    <row r="2494" spans="5:17" x14ac:dyDescent="0.3">
      <c r="E2494" s="20"/>
      <c r="H2494" s="19"/>
      <c r="N2494" s="20"/>
      <c r="Q2494" s="19"/>
    </row>
    <row r="2495" spans="5:17" x14ac:dyDescent="0.3">
      <c r="E2495" s="20"/>
      <c r="H2495" s="19"/>
      <c r="N2495" s="20"/>
      <c r="Q2495" s="19"/>
    </row>
    <row r="2496" spans="5:17" x14ac:dyDescent="0.3">
      <c r="E2496" s="20"/>
      <c r="H2496" s="19"/>
      <c r="N2496" s="20"/>
      <c r="Q2496" s="19"/>
    </row>
    <row r="2497" spans="5:17" x14ac:dyDescent="0.3">
      <c r="E2497" s="20"/>
      <c r="H2497" s="19"/>
      <c r="N2497" s="20"/>
      <c r="Q2497" s="19"/>
    </row>
    <row r="2498" spans="5:17" x14ac:dyDescent="0.3">
      <c r="E2498" s="20"/>
      <c r="H2498" s="19"/>
      <c r="N2498" s="20"/>
      <c r="Q2498" s="19"/>
    </row>
    <row r="2499" spans="5:17" x14ac:dyDescent="0.3">
      <c r="E2499" s="20"/>
      <c r="H2499" s="19"/>
      <c r="N2499" s="20"/>
      <c r="Q2499" s="19"/>
    </row>
    <row r="2500" spans="5:17" x14ac:dyDescent="0.3">
      <c r="E2500" s="20"/>
      <c r="H2500" s="19"/>
      <c r="N2500" s="20"/>
      <c r="Q2500" s="19"/>
    </row>
    <row r="2501" spans="5:17" x14ac:dyDescent="0.3">
      <c r="E2501" s="20"/>
      <c r="H2501" s="19"/>
      <c r="N2501" s="20"/>
      <c r="Q2501" s="19"/>
    </row>
    <row r="2502" spans="5:17" x14ac:dyDescent="0.3">
      <c r="E2502" s="20"/>
      <c r="H2502" s="19"/>
      <c r="N2502" s="20"/>
      <c r="Q2502" s="19"/>
    </row>
    <row r="2503" spans="5:17" x14ac:dyDescent="0.3">
      <c r="E2503" s="20"/>
      <c r="H2503" s="19"/>
      <c r="N2503" s="20"/>
      <c r="Q2503" s="19"/>
    </row>
    <row r="2504" spans="5:17" x14ac:dyDescent="0.3">
      <c r="E2504" s="20"/>
      <c r="H2504" s="19"/>
      <c r="N2504" s="20"/>
      <c r="Q2504" s="19"/>
    </row>
    <row r="2505" spans="5:17" x14ac:dyDescent="0.3">
      <c r="E2505" s="20"/>
      <c r="H2505" s="19"/>
      <c r="N2505" s="20"/>
      <c r="Q2505" s="19"/>
    </row>
    <row r="2506" spans="5:17" x14ac:dyDescent="0.3">
      <c r="E2506" s="20"/>
      <c r="H2506" s="19"/>
      <c r="N2506" s="20"/>
      <c r="Q2506" s="19"/>
    </row>
    <row r="2507" spans="5:17" x14ac:dyDescent="0.3">
      <c r="E2507" s="20"/>
      <c r="H2507" s="19"/>
      <c r="N2507" s="20"/>
      <c r="Q2507" s="19"/>
    </row>
    <row r="2508" spans="5:17" x14ac:dyDescent="0.3">
      <c r="E2508" s="20"/>
      <c r="H2508" s="19"/>
      <c r="N2508" s="20"/>
      <c r="Q2508" s="19"/>
    </row>
    <row r="2509" spans="5:17" x14ac:dyDescent="0.3">
      <c r="E2509" s="20"/>
      <c r="H2509" s="19"/>
      <c r="N2509" s="20"/>
      <c r="Q2509" s="19"/>
    </row>
    <row r="2510" spans="5:17" x14ac:dyDescent="0.3">
      <c r="E2510" s="20"/>
      <c r="H2510" s="19"/>
      <c r="N2510" s="20"/>
      <c r="Q2510" s="19"/>
    </row>
    <row r="2511" spans="5:17" x14ac:dyDescent="0.3">
      <c r="E2511" s="20"/>
      <c r="H2511" s="19"/>
      <c r="N2511" s="20"/>
      <c r="Q2511" s="19"/>
    </row>
    <row r="2512" spans="5:17" x14ac:dyDescent="0.3">
      <c r="E2512" s="20"/>
      <c r="H2512" s="19"/>
      <c r="N2512" s="20"/>
      <c r="Q2512" s="19"/>
    </row>
    <row r="2513" spans="5:17" x14ac:dyDescent="0.3">
      <c r="E2513" s="20"/>
      <c r="H2513" s="19"/>
      <c r="N2513" s="20"/>
      <c r="Q2513" s="19"/>
    </row>
    <row r="2514" spans="5:17" x14ac:dyDescent="0.3">
      <c r="E2514" s="20"/>
      <c r="H2514" s="19"/>
      <c r="N2514" s="20"/>
      <c r="Q2514" s="19"/>
    </row>
    <row r="2515" spans="5:17" x14ac:dyDescent="0.3">
      <c r="E2515" s="20"/>
      <c r="H2515" s="19"/>
      <c r="N2515" s="20"/>
      <c r="Q2515" s="19"/>
    </row>
    <row r="2516" spans="5:17" x14ac:dyDescent="0.3">
      <c r="E2516" s="20"/>
      <c r="H2516" s="19"/>
      <c r="N2516" s="20"/>
      <c r="Q2516" s="19"/>
    </row>
    <row r="2517" spans="5:17" x14ac:dyDescent="0.3">
      <c r="E2517" s="20"/>
      <c r="H2517" s="19"/>
      <c r="N2517" s="20"/>
      <c r="Q2517" s="19"/>
    </row>
    <row r="2518" spans="5:17" x14ac:dyDescent="0.3">
      <c r="E2518" s="20"/>
      <c r="H2518" s="19"/>
      <c r="N2518" s="20"/>
      <c r="Q2518" s="19"/>
    </row>
    <row r="2519" spans="5:17" x14ac:dyDescent="0.3">
      <c r="E2519" s="20"/>
      <c r="H2519" s="19"/>
      <c r="N2519" s="20"/>
      <c r="Q2519" s="19"/>
    </row>
    <row r="2520" spans="5:17" x14ac:dyDescent="0.3">
      <c r="E2520" s="20"/>
      <c r="H2520" s="19"/>
      <c r="N2520" s="20"/>
      <c r="Q2520" s="19"/>
    </row>
    <row r="2521" spans="5:17" x14ac:dyDescent="0.3">
      <c r="E2521" s="20"/>
      <c r="H2521" s="19"/>
      <c r="N2521" s="20"/>
      <c r="Q2521" s="19"/>
    </row>
    <row r="2522" spans="5:17" x14ac:dyDescent="0.3">
      <c r="E2522" s="20"/>
      <c r="H2522" s="19"/>
      <c r="N2522" s="20"/>
      <c r="Q2522" s="19"/>
    </row>
    <row r="2523" spans="5:17" x14ac:dyDescent="0.3">
      <c r="E2523" s="20"/>
      <c r="H2523" s="19"/>
      <c r="N2523" s="20"/>
      <c r="Q2523" s="19"/>
    </row>
    <row r="2524" spans="5:17" x14ac:dyDescent="0.3">
      <c r="E2524" s="20"/>
      <c r="H2524" s="19"/>
      <c r="N2524" s="20"/>
      <c r="Q2524" s="19"/>
    </row>
    <row r="2525" spans="5:17" x14ac:dyDescent="0.3">
      <c r="E2525" s="20"/>
      <c r="H2525" s="19"/>
      <c r="N2525" s="20"/>
      <c r="Q2525" s="19"/>
    </row>
    <row r="2526" spans="5:17" x14ac:dyDescent="0.3">
      <c r="E2526" s="20"/>
      <c r="H2526" s="19"/>
      <c r="N2526" s="20"/>
      <c r="Q2526" s="19"/>
    </row>
    <row r="2527" spans="5:17" x14ac:dyDescent="0.3">
      <c r="E2527" s="20"/>
      <c r="H2527" s="19"/>
      <c r="N2527" s="20"/>
      <c r="Q2527" s="19"/>
    </row>
    <row r="2528" spans="5:17" x14ac:dyDescent="0.3">
      <c r="E2528" s="20"/>
      <c r="H2528" s="19"/>
      <c r="N2528" s="20"/>
      <c r="Q2528" s="19"/>
    </row>
    <row r="2529" spans="5:17" x14ac:dyDescent="0.3">
      <c r="E2529" s="20"/>
      <c r="H2529" s="19"/>
      <c r="N2529" s="20"/>
      <c r="Q2529" s="19"/>
    </row>
    <row r="2530" spans="5:17" x14ac:dyDescent="0.3">
      <c r="E2530" s="20"/>
      <c r="H2530" s="19"/>
      <c r="N2530" s="20"/>
      <c r="Q2530" s="19"/>
    </row>
    <row r="2531" spans="5:17" x14ac:dyDescent="0.3">
      <c r="E2531" s="20"/>
      <c r="H2531" s="19"/>
      <c r="N2531" s="20"/>
      <c r="Q2531" s="19"/>
    </row>
    <row r="2532" spans="5:17" x14ac:dyDescent="0.3">
      <c r="E2532" s="20"/>
      <c r="H2532" s="19"/>
      <c r="N2532" s="20"/>
      <c r="Q2532" s="19"/>
    </row>
    <row r="2533" spans="5:17" x14ac:dyDescent="0.3">
      <c r="E2533" s="20"/>
      <c r="H2533" s="19"/>
      <c r="N2533" s="20"/>
      <c r="Q2533" s="19"/>
    </row>
    <row r="2534" spans="5:17" x14ac:dyDescent="0.3">
      <c r="E2534" s="20"/>
      <c r="H2534" s="19"/>
      <c r="N2534" s="20"/>
      <c r="Q2534" s="19"/>
    </row>
    <row r="2535" spans="5:17" x14ac:dyDescent="0.3">
      <c r="E2535" s="20"/>
      <c r="H2535" s="19"/>
      <c r="N2535" s="20"/>
      <c r="Q2535" s="19"/>
    </row>
    <row r="2536" spans="5:17" x14ac:dyDescent="0.3">
      <c r="E2536" s="20"/>
      <c r="H2536" s="19"/>
      <c r="N2536" s="20"/>
      <c r="Q2536" s="19"/>
    </row>
    <row r="2537" spans="5:17" x14ac:dyDescent="0.3">
      <c r="E2537" s="20"/>
      <c r="H2537" s="19"/>
      <c r="N2537" s="20"/>
      <c r="Q2537" s="19"/>
    </row>
    <row r="2538" spans="5:17" x14ac:dyDescent="0.3">
      <c r="E2538" s="20"/>
      <c r="H2538" s="19"/>
      <c r="N2538" s="20"/>
      <c r="Q2538" s="19"/>
    </row>
    <row r="2539" spans="5:17" x14ac:dyDescent="0.3">
      <c r="E2539" s="20"/>
      <c r="H2539" s="19"/>
      <c r="N2539" s="20"/>
      <c r="Q2539" s="19"/>
    </row>
    <row r="2540" spans="5:17" x14ac:dyDescent="0.3">
      <c r="E2540" s="20"/>
      <c r="H2540" s="19"/>
      <c r="N2540" s="20"/>
      <c r="Q2540" s="19"/>
    </row>
    <row r="2541" spans="5:17" x14ac:dyDescent="0.3">
      <c r="E2541" s="20"/>
      <c r="H2541" s="19"/>
      <c r="N2541" s="20"/>
      <c r="Q2541" s="19"/>
    </row>
    <row r="2542" spans="5:17" x14ac:dyDescent="0.3">
      <c r="E2542" s="20"/>
      <c r="H2542" s="19"/>
      <c r="N2542" s="20"/>
      <c r="Q2542" s="19"/>
    </row>
    <row r="2543" spans="5:17" x14ac:dyDescent="0.3">
      <c r="E2543" s="20"/>
      <c r="H2543" s="19"/>
      <c r="N2543" s="20"/>
      <c r="Q2543" s="19"/>
    </row>
    <row r="2544" spans="5:17" x14ac:dyDescent="0.3">
      <c r="E2544" s="20"/>
      <c r="H2544" s="19"/>
      <c r="N2544" s="20"/>
      <c r="Q2544" s="19"/>
    </row>
    <row r="2545" spans="5:17" x14ac:dyDescent="0.3">
      <c r="E2545" s="20"/>
      <c r="H2545" s="19"/>
      <c r="N2545" s="20"/>
      <c r="Q2545" s="19"/>
    </row>
    <row r="2546" spans="5:17" x14ac:dyDescent="0.3">
      <c r="E2546" s="20"/>
      <c r="H2546" s="19"/>
      <c r="N2546" s="20"/>
      <c r="Q2546" s="19"/>
    </row>
    <row r="2547" spans="5:17" x14ac:dyDescent="0.3">
      <c r="E2547" s="20"/>
      <c r="H2547" s="19"/>
      <c r="N2547" s="20"/>
      <c r="Q2547" s="19"/>
    </row>
    <row r="2548" spans="5:17" x14ac:dyDescent="0.3">
      <c r="E2548" s="20"/>
      <c r="H2548" s="19"/>
      <c r="N2548" s="20"/>
      <c r="Q2548" s="19"/>
    </row>
    <row r="2549" spans="5:17" x14ac:dyDescent="0.3">
      <c r="E2549" s="20"/>
      <c r="H2549" s="19"/>
      <c r="N2549" s="20"/>
      <c r="Q2549" s="19"/>
    </row>
    <row r="2550" spans="5:17" x14ac:dyDescent="0.3">
      <c r="E2550" s="20"/>
      <c r="H2550" s="19"/>
      <c r="N2550" s="20"/>
      <c r="Q2550" s="19"/>
    </row>
    <row r="2551" spans="5:17" x14ac:dyDescent="0.3">
      <c r="E2551" s="20"/>
      <c r="H2551" s="19"/>
      <c r="N2551" s="20"/>
      <c r="Q2551" s="19"/>
    </row>
    <row r="2552" spans="5:17" x14ac:dyDescent="0.3">
      <c r="E2552" s="20"/>
      <c r="H2552" s="19"/>
      <c r="N2552" s="20"/>
      <c r="Q2552" s="19"/>
    </row>
    <row r="2553" spans="5:17" x14ac:dyDescent="0.3">
      <c r="E2553" s="20"/>
      <c r="H2553" s="19"/>
      <c r="N2553" s="20"/>
      <c r="Q2553" s="19"/>
    </row>
    <row r="2554" spans="5:17" x14ac:dyDescent="0.3">
      <c r="E2554" s="20"/>
      <c r="H2554" s="19"/>
      <c r="N2554" s="20"/>
      <c r="Q2554" s="19"/>
    </row>
    <row r="2555" spans="5:17" x14ac:dyDescent="0.3">
      <c r="E2555" s="20"/>
      <c r="H2555" s="19"/>
      <c r="N2555" s="20"/>
      <c r="Q2555" s="19"/>
    </row>
    <row r="2556" spans="5:17" x14ac:dyDescent="0.3">
      <c r="E2556" s="20"/>
      <c r="H2556" s="19"/>
      <c r="N2556" s="20"/>
      <c r="Q2556" s="19"/>
    </row>
    <row r="2557" spans="5:17" x14ac:dyDescent="0.3">
      <c r="E2557" s="20"/>
      <c r="H2557" s="19"/>
      <c r="N2557" s="20"/>
      <c r="Q2557" s="19"/>
    </row>
    <row r="2558" spans="5:17" x14ac:dyDescent="0.3">
      <c r="E2558" s="20"/>
      <c r="H2558" s="19"/>
      <c r="N2558" s="20"/>
      <c r="Q2558" s="19"/>
    </row>
    <row r="2559" spans="5:17" x14ac:dyDescent="0.3">
      <c r="E2559" s="20"/>
      <c r="H2559" s="19"/>
      <c r="N2559" s="20"/>
      <c r="Q2559" s="19"/>
    </row>
    <row r="2560" spans="5:17" x14ac:dyDescent="0.3">
      <c r="E2560" s="20"/>
      <c r="H2560" s="19"/>
      <c r="N2560" s="20"/>
      <c r="Q2560" s="19"/>
    </row>
    <row r="2561" spans="5:17" x14ac:dyDescent="0.3">
      <c r="E2561" s="20"/>
      <c r="H2561" s="19"/>
      <c r="N2561" s="20"/>
      <c r="Q2561" s="19"/>
    </row>
    <row r="2562" spans="5:17" x14ac:dyDescent="0.3">
      <c r="E2562" s="20"/>
      <c r="H2562" s="19"/>
      <c r="N2562" s="20"/>
      <c r="Q2562" s="19"/>
    </row>
    <row r="2563" spans="5:17" x14ac:dyDescent="0.3">
      <c r="E2563" s="20"/>
      <c r="H2563" s="19"/>
      <c r="N2563" s="20"/>
      <c r="Q2563" s="19"/>
    </row>
    <row r="2564" spans="5:17" x14ac:dyDescent="0.3">
      <c r="E2564" s="20"/>
      <c r="H2564" s="19"/>
      <c r="N2564" s="20"/>
      <c r="Q2564" s="19"/>
    </row>
    <row r="2565" spans="5:17" x14ac:dyDescent="0.3">
      <c r="E2565" s="20"/>
      <c r="H2565" s="19"/>
      <c r="N2565" s="20"/>
      <c r="Q2565" s="19"/>
    </row>
    <row r="2566" spans="5:17" x14ac:dyDescent="0.3">
      <c r="E2566" s="20"/>
      <c r="H2566" s="19"/>
      <c r="N2566" s="20"/>
      <c r="Q2566" s="19"/>
    </row>
    <row r="2567" spans="5:17" x14ac:dyDescent="0.3">
      <c r="E2567" s="20"/>
      <c r="H2567" s="19"/>
      <c r="N2567" s="20"/>
      <c r="Q2567" s="19"/>
    </row>
    <row r="2568" spans="5:17" x14ac:dyDescent="0.3">
      <c r="E2568" s="20"/>
      <c r="H2568" s="19"/>
      <c r="N2568" s="20"/>
      <c r="Q2568" s="19"/>
    </row>
    <row r="2569" spans="5:17" x14ac:dyDescent="0.3">
      <c r="E2569" s="20"/>
      <c r="H2569" s="19"/>
      <c r="N2569" s="20"/>
      <c r="Q2569" s="19"/>
    </row>
    <row r="2570" spans="5:17" x14ac:dyDescent="0.3">
      <c r="E2570" s="20"/>
      <c r="H2570" s="19"/>
      <c r="N2570" s="20"/>
      <c r="Q2570" s="19"/>
    </row>
    <row r="2571" spans="5:17" x14ac:dyDescent="0.3">
      <c r="E2571" s="20"/>
      <c r="H2571" s="19"/>
      <c r="N2571" s="20"/>
      <c r="Q2571" s="19"/>
    </row>
    <row r="2572" spans="5:17" x14ac:dyDescent="0.3">
      <c r="E2572" s="20"/>
      <c r="H2572" s="19"/>
      <c r="N2572" s="20"/>
      <c r="Q2572" s="19"/>
    </row>
    <row r="2573" spans="5:17" x14ac:dyDescent="0.3">
      <c r="E2573" s="20"/>
      <c r="H2573" s="19"/>
      <c r="N2573" s="20"/>
      <c r="Q2573" s="19"/>
    </row>
    <row r="2574" spans="5:17" x14ac:dyDescent="0.3">
      <c r="E2574" s="20"/>
      <c r="H2574" s="19"/>
      <c r="N2574" s="20"/>
      <c r="Q2574" s="19"/>
    </row>
    <row r="2575" spans="5:17" x14ac:dyDescent="0.3">
      <c r="E2575" s="20"/>
      <c r="H2575" s="19"/>
      <c r="N2575" s="20"/>
      <c r="Q2575" s="19"/>
    </row>
    <row r="2576" spans="5:17" x14ac:dyDescent="0.3">
      <c r="E2576" s="20"/>
      <c r="H2576" s="19"/>
      <c r="N2576" s="20"/>
      <c r="Q2576" s="19"/>
    </row>
    <row r="2577" spans="5:17" x14ac:dyDescent="0.3">
      <c r="E2577" s="20"/>
      <c r="H2577" s="19"/>
      <c r="N2577" s="20"/>
      <c r="Q2577" s="19"/>
    </row>
    <row r="2578" spans="5:17" x14ac:dyDescent="0.3">
      <c r="E2578" s="20"/>
      <c r="H2578" s="19"/>
      <c r="N2578" s="20"/>
      <c r="Q2578" s="19"/>
    </row>
    <row r="2579" spans="5:17" x14ac:dyDescent="0.3">
      <c r="E2579" s="20"/>
      <c r="H2579" s="19"/>
      <c r="N2579" s="20"/>
      <c r="Q2579" s="19"/>
    </row>
    <row r="2580" spans="5:17" x14ac:dyDescent="0.3">
      <c r="E2580" s="20"/>
      <c r="H2580" s="19"/>
      <c r="N2580" s="20"/>
      <c r="Q2580" s="19"/>
    </row>
    <row r="2581" spans="5:17" x14ac:dyDescent="0.3">
      <c r="E2581" s="20"/>
      <c r="H2581" s="19"/>
      <c r="N2581" s="20"/>
      <c r="Q2581" s="19"/>
    </row>
    <row r="2582" spans="5:17" x14ac:dyDescent="0.3">
      <c r="E2582" s="20"/>
      <c r="H2582" s="19"/>
      <c r="N2582" s="20"/>
      <c r="Q2582" s="19"/>
    </row>
    <row r="2583" spans="5:17" x14ac:dyDescent="0.3">
      <c r="E2583" s="20"/>
      <c r="H2583" s="19"/>
      <c r="N2583" s="20"/>
      <c r="Q2583" s="19"/>
    </row>
    <row r="2584" spans="5:17" x14ac:dyDescent="0.3">
      <c r="E2584" s="20"/>
      <c r="H2584" s="19"/>
      <c r="N2584" s="20"/>
      <c r="Q2584" s="19"/>
    </row>
    <row r="2585" spans="5:17" x14ac:dyDescent="0.3">
      <c r="E2585" s="20"/>
      <c r="H2585" s="19"/>
      <c r="N2585" s="20"/>
      <c r="Q2585" s="19"/>
    </row>
    <row r="2586" spans="5:17" x14ac:dyDescent="0.3">
      <c r="E2586" s="20"/>
      <c r="H2586" s="19"/>
      <c r="N2586" s="20"/>
      <c r="Q2586" s="19"/>
    </row>
    <row r="2587" spans="5:17" x14ac:dyDescent="0.3">
      <c r="E2587" s="20"/>
      <c r="H2587" s="19"/>
      <c r="N2587" s="20"/>
      <c r="Q2587" s="19"/>
    </row>
    <row r="2588" spans="5:17" x14ac:dyDescent="0.3">
      <c r="E2588" s="20"/>
      <c r="H2588" s="19"/>
      <c r="N2588" s="20"/>
      <c r="Q2588" s="19"/>
    </row>
    <row r="2589" spans="5:17" x14ac:dyDescent="0.3">
      <c r="E2589" s="20"/>
      <c r="H2589" s="19"/>
      <c r="N2589" s="20"/>
      <c r="Q2589" s="19"/>
    </row>
    <row r="2590" spans="5:17" x14ac:dyDescent="0.3">
      <c r="E2590" s="20"/>
      <c r="H2590" s="19"/>
      <c r="N2590" s="20"/>
      <c r="Q2590" s="19"/>
    </row>
    <row r="2591" spans="5:17" x14ac:dyDescent="0.3">
      <c r="E2591" s="20"/>
      <c r="H2591" s="19"/>
      <c r="N2591" s="20"/>
      <c r="Q2591" s="19"/>
    </row>
    <row r="2592" spans="5:17" x14ac:dyDescent="0.3">
      <c r="E2592" s="20"/>
      <c r="H2592" s="19"/>
      <c r="N2592" s="20"/>
      <c r="Q2592" s="19"/>
    </row>
    <row r="2593" spans="5:17" x14ac:dyDescent="0.3">
      <c r="E2593" s="20"/>
      <c r="H2593" s="19"/>
      <c r="N2593" s="20"/>
      <c r="Q2593" s="19"/>
    </row>
    <row r="2594" spans="5:17" x14ac:dyDescent="0.3">
      <c r="E2594" s="20"/>
      <c r="H2594" s="19"/>
      <c r="N2594" s="20"/>
      <c r="Q2594" s="19"/>
    </row>
    <row r="2595" spans="5:17" x14ac:dyDescent="0.3">
      <c r="E2595" s="20"/>
      <c r="H2595" s="19"/>
      <c r="N2595" s="20"/>
      <c r="Q2595" s="19"/>
    </row>
    <row r="2596" spans="5:17" x14ac:dyDescent="0.3">
      <c r="E2596" s="20"/>
      <c r="H2596" s="19"/>
      <c r="N2596" s="20"/>
      <c r="Q2596" s="19"/>
    </row>
    <row r="2597" spans="5:17" x14ac:dyDescent="0.3">
      <c r="E2597" s="20"/>
      <c r="H2597" s="19"/>
      <c r="N2597" s="20"/>
      <c r="Q2597" s="19"/>
    </row>
    <row r="2598" spans="5:17" x14ac:dyDescent="0.3">
      <c r="E2598" s="20"/>
      <c r="H2598" s="19"/>
      <c r="N2598" s="20"/>
      <c r="Q2598" s="19"/>
    </row>
    <row r="2599" spans="5:17" x14ac:dyDescent="0.3">
      <c r="E2599" s="20"/>
      <c r="H2599" s="19"/>
      <c r="N2599" s="20"/>
      <c r="Q2599" s="19"/>
    </row>
    <row r="2600" spans="5:17" x14ac:dyDescent="0.3">
      <c r="E2600" s="20"/>
      <c r="H2600" s="19"/>
      <c r="N2600" s="20"/>
      <c r="Q2600" s="19"/>
    </row>
    <row r="2601" spans="5:17" x14ac:dyDescent="0.3">
      <c r="E2601" s="20"/>
      <c r="H2601" s="19"/>
      <c r="N2601" s="20"/>
      <c r="Q2601" s="19"/>
    </row>
    <row r="2602" spans="5:17" x14ac:dyDescent="0.3">
      <c r="E2602" s="20"/>
      <c r="H2602" s="19"/>
      <c r="N2602" s="20"/>
      <c r="Q2602" s="19"/>
    </row>
    <row r="2603" spans="5:17" x14ac:dyDescent="0.3">
      <c r="E2603" s="20"/>
      <c r="H2603" s="19"/>
      <c r="N2603" s="20"/>
      <c r="Q2603" s="19"/>
    </row>
    <row r="2604" spans="5:17" x14ac:dyDescent="0.3">
      <c r="E2604" s="20"/>
      <c r="H2604" s="19"/>
      <c r="N2604" s="20"/>
      <c r="Q2604" s="19"/>
    </row>
    <row r="2605" spans="5:17" x14ac:dyDescent="0.3">
      <c r="E2605" s="20"/>
      <c r="H2605" s="19"/>
      <c r="N2605" s="20"/>
      <c r="Q2605" s="19"/>
    </row>
    <row r="2606" spans="5:17" x14ac:dyDescent="0.3">
      <c r="E2606" s="20"/>
      <c r="H2606" s="19"/>
      <c r="N2606" s="20"/>
      <c r="Q2606" s="19"/>
    </row>
    <row r="2607" spans="5:17" x14ac:dyDescent="0.3">
      <c r="E2607" s="20"/>
      <c r="H2607" s="19"/>
      <c r="N2607" s="20"/>
      <c r="Q2607" s="19"/>
    </row>
    <row r="2608" spans="5:17" x14ac:dyDescent="0.3">
      <c r="E2608" s="20"/>
      <c r="H2608" s="19"/>
      <c r="N2608" s="20"/>
      <c r="Q2608" s="19"/>
    </row>
    <row r="2609" spans="5:17" x14ac:dyDescent="0.3">
      <c r="E2609" s="20"/>
      <c r="H2609" s="19"/>
      <c r="N2609" s="20"/>
      <c r="Q2609" s="19"/>
    </row>
    <row r="2610" spans="5:17" x14ac:dyDescent="0.3">
      <c r="E2610" s="20"/>
      <c r="H2610" s="19"/>
      <c r="N2610" s="20"/>
      <c r="Q2610" s="19"/>
    </row>
    <row r="2611" spans="5:17" x14ac:dyDescent="0.3">
      <c r="E2611" s="20"/>
      <c r="H2611" s="19"/>
      <c r="N2611" s="20"/>
      <c r="Q2611" s="19"/>
    </row>
    <row r="2612" spans="5:17" x14ac:dyDescent="0.3">
      <c r="E2612" s="20"/>
      <c r="H2612" s="19"/>
      <c r="N2612" s="20"/>
      <c r="Q2612" s="19"/>
    </row>
    <row r="2613" spans="5:17" x14ac:dyDescent="0.3">
      <c r="E2613" s="20"/>
      <c r="H2613" s="19"/>
      <c r="N2613" s="20"/>
      <c r="Q2613" s="19"/>
    </row>
    <row r="2614" spans="5:17" x14ac:dyDescent="0.3">
      <c r="E2614" s="20"/>
      <c r="H2614" s="19"/>
      <c r="N2614" s="20"/>
      <c r="Q2614" s="19"/>
    </row>
    <row r="2615" spans="5:17" x14ac:dyDescent="0.3">
      <c r="E2615" s="20"/>
      <c r="H2615" s="19"/>
      <c r="N2615" s="20"/>
      <c r="Q2615" s="19"/>
    </row>
    <row r="2616" spans="5:17" x14ac:dyDescent="0.3">
      <c r="E2616" s="20"/>
      <c r="H2616" s="19"/>
      <c r="N2616" s="20"/>
      <c r="Q2616" s="19"/>
    </row>
    <row r="2617" spans="5:17" x14ac:dyDescent="0.3">
      <c r="E2617" s="20"/>
      <c r="H2617" s="19"/>
      <c r="N2617" s="20"/>
      <c r="Q2617" s="19"/>
    </row>
    <row r="2618" spans="5:17" x14ac:dyDescent="0.3">
      <c r="E2618" s="20"/>
      <c r="H2618" s="19"/>
      <c r="N2618" s="20"/>
      <c r="Q2618" s="19"/>
    </row>
    <row r="2619" spans="5:17" x14ac:dyDescent="0.3">
      <c r="E2619" s="20"/>
      <c r="H2619" s="19"/>
      <c r="N2619" s="20"/>
      <c r="Q2619" s="19"/>
    </row>
    <row r="2620" spans="5:17" x14ac:dyDescent="0.3">
      <c r="E2620" s="20"/>
      <c r="H2620" s="19"/>
      <c r="N2620" s="20"/>
      <c r="Q2620" s="19"/>
    </row>
    <row r="2621" spans="5:17" x14ac:dyDescent="0.3">
      <c r="E2621" s="20"/>
      <c r="H2621" s="19"/>
      <c r="N2621" s="20"/>
      <c r="Q2621" s="19"/>
    </row>
    <row r="2622" spans="5:17" x14ac:dyDescent="0.3">
      <c r="E2622" s="20"/>
      <c r="H2622" s="19"/>
      <c r="N2622" s="20"/>
      <c r="Q2622" s="19"/>
    </row>
    <row r="2623" spans="5:17" x14ac:dyDescent="0.3">
      <c r="E2623" s="20"/>
      <c r="H2623" s="19"/>
      <c r="N2623" s="20"/>
      <c r="Q2623" s="19"/>
    </row>
    <row r="2624" spans="5:17" x14ac:dyDescent="0.3">
      <c r="E2624" s="20"/>
      <c r="H2624" s="19"/>
      <c r="N2624" s="20"/>
      <c r="Q2624" s="19"/>
    </row>
    <row r="2625" spans="5:17" x14ac:dyDescent="0.3">
      <c r="E2625" s="20"/>
      <c r="H2625" s="19"/>
      <c r="N2625" s="20"/>
      <c r="Q2625" s="19"/>
    </row>
    <row r="2626" spans="5:17" x14ac:dyDescent="0.3">
      <c r="E2626" s="20"/>
      <c r="H2626" s="19"/>
      <c r="N2626" s="20"/>
      <c r="Q2626" s="19"/>
    </row>
    <row r="2627" spans="5:17" x14ac:dyDescent="0.3">
      <c r="E2627" s="20"/>
      <c r="H2627" s="19"/>
      <c r="N2627" s="20"/>
      <c r="Q2627" s="19"/>
    </row>
    <row r="2628" spans="5:17" x14ac:dyDescent="0.3">
      <c r="E2628" s="20"/>
      <c r="H2628" s="19"/>
      <c r="N2628" s="20"/>
      <c r="Q2628" s="19"/>
    </row>
    <row r="2629" spans="5:17" x14ac:dyDescent="0.3">
      <c r="E2629" s="20"/>
      <c r="H2629" s="19"/>
      <c r="N2629" s="20"/>
      <c r="Q2629" s="19"/>
    </row>
    <row r="2630" spans="5:17" x14ac:dyDescent="0.3">
      <c r="E2630" s="20"/>
      <c r="H2630" s="19"/>
      <c r="N2630" s="20"/>
      <c r="Q2630" s="19"/>
    </row>
    <row r="2631" spans="5:17" x14ac:dyDescent="0.3">
      <c r="E2631" s="20"/>
      <c r="H2631" s="19"/>
      <c r="N2631" s="20"/>
      <c r="Q2631" s="19"/>
    </row>
    <row r="2632" spans="5:17" x14ac:dyDescent="0.3">
      <c r="E2632" s="20"/>
      <c r="H2632" s="19"/>
      <c r="N2632" s="20"/>
      <c r="Q2632" s="19"/>
    </row>
    <row r="2633" spans="5:17" x14ac:dyDescent="0.3">
      <c r="E2633" s="20"/>
      <c r="H2633" s="19"/>
      <c r="N2633" s="20"/>
      <c r="Q2633" s="19"/>
    </row>
    <row r="2634" spans="5:17" x14ac:dyDescent="0.3">
      <c r="E2634" s="20"/>
      <c r="H2634" s="19"/>
      <c r="N2634" s="20"/>
      <c r="Q2634" s="19"/>
    </row>
    <row r="2635" spans="5:17" x14ac:dyDescent="0.3">
      <c r="E2635" s="20"/>
      <c r="H2635" s="19"/>
      <c r="N2635" s="20"/>
      <c r="Q2635" s="19"/>
    </row>
    <row r="2636" spans="5:17" x14ac:dyDescent="0.3">
      <c r="E2636" s="20"/>
      <c r="H2636" s="19"/>
      <c r="N2636" s="20"/>
      <c r="Q2636" s="19"/>
    </row>
    <row r="2637" spans="5:17" x14ac:dyDescent="0.3">
      <c r="E2637" s="20"/>
      <c r="H2637" s="19"/>
      <c r="N2637" s="20"/>
      <c r="Q2637" s="19"/>
    </row>
    <row r="2638" spans="5:17" x14ac:dyDescent="0.3">
      <c r="E2638" s="20"/>
      <c r="H2638" s="19"/>
      <c r="N2638" s="20"/>
      <c r="Q2638" s="19"/>
    </row>
    <row r="2639" spans="5:17" x14ac:dyDescent="0.3">
      <c r="E2639" s="20"/>
      <c r="H2639" s="19"/>
      <c r="N2639" s="20"/>
      <c r="Q2639" s="19"/>
    </row>
    <row r="2640" spans="5:17" x14ac:dyDescent="0.3">
      <c r="E2640" s="20"/>
      <c r="H2640" s="19"/>
      <c r="N2640" s="20"/>
      <c r="Q2640" s="19"/>
    </row>
    <row r="2641" spans="5:17" x14ac:dyDescent="0.3">
      <c r="E2641" s="20"/>
      <c r="H2641" s="19"/>
      <c r="N2641" s="20"/>
      <c r="Q2641" s="19"/>
    </row>
    <row r="2642" spans="5:17" x14ac:dyDescent="0.3">
      <c r="E2642" s="20"/>
      <c r="H2642" s="19"/>
      <c r="N2642" s="20"/>
      <c r="Q2642" s="19"/>
    </row>
    <row r="2643" spans="5:17" x14ac:dyDescent="0.3">
      <c r="E2643" s="20"/>
      <c r="H2643" s="19"/>
      <c r="N2643" s="20"/>
      <c r="Q2643" s="19"/>
    </row>
    <row r="2644" spans="5:17" x14ac:dyDescent="0.3">
      <c r="E2644" s="20"/>
      <c r="H2644" s="19"/>
      <c r="N2644" s="20"/>
      <c r="Q2644" s="19"/>
    </row>
    <row r="2645" spans="5:17" x14ac:dyDescent="0.3">
      <c r="E2645" s="20"/>
      <c r="H2645" s="19"/>
      <c r="N2645" s="20"/>
      <c r="Q2645" s="19"/>
    </row>
    <row r="2646" spans="5:17" x14ac:dyDescent="0.3">
      <c r="E2646" s="20"/>
      <c r="H2646" s="19"/>
      <c r="N2646" s="20"/>
      <c r="Q2646" s="19"/>
    </row>
    <row r="2647" spans="5:17" x14ac:dyDescent="0.3">
      <c r="E2647" s="20"/>
      <c r="H2647" s="19"/>
      <c r="N2647" s="20"/>
      <c r="Q2647" s="19"/>
    </row>
    <row r="2648" spans="5:17" x14ac:dyDescent="0.3">
      <c r="E2648" s="20"/>
      <c r="H2648" s="19"/>
      <c r="N2648" s="20"/>
      <c r="Q2648" s="19"/>
    </row>
    <row r="2649" spans="5:17" x14ac:dyDescent="0.3">
      <c r="E2649" s="20"/>
      <c r="H2649" s="19"/>
      <c r="N2649" s="20"/>
      <c r="Q2649" s="19"/>
    </row>
    <row r="2650" spans="5:17" x14ac:dyDescent="0.3">
      <c r="E2650" s="20"/>
      <c r="H2650" s="19"/>
      <c r="N2650" s="20"/>
      <c r="Q2650" s="19"/>
    </row>
    <row r="2651" spans="5:17" x14ac:dyDescent="0.3">
      <c r="E2651" s="20"/>
      <c r="H2651" s="19"/>
      <c r="N2651" s="20"/>
      <c r="Q2651" s="19"/>
    </row>
    <row r="2652" spans="5:17" x14ac:dyDescent="0.3">
      <c r="E2652" s="20"/>
      <c r="H2652" s="19"/>
      <c r="N2652" s="20"/>
      <c r="Q2652" s="19"/>
    </row>
    <row r="2653" spans="5:17" x14ac:dyDescent="0.3">
      <c r="E2653" s="20"/>
      <c r="H2653" s="19"/>
      <c r="N2653" s="20"/>
      <c r="Q2653" s="19"/>
    </row>
    <row r="2654" spans="5:17" x14ac:dyDescent="0.3">
      <c r="E2654" s="20"/>
      <c r="H2654" s="19"/>
      <c r="N2654" s="20"/>
      <c r="Q2654" s="19"/>
    </row>
    <row r="2655" spans="5:17" x14ac:dyDescent="0.3">
      <c r="E2655" s="20"/>
      <c r="H2655" s="19"/>
      <c r="N2655" s="20"/>
      <c r="Q2655" s="19"/>
    </row>
    <row r="2656" spans="5:17" x14ac:dyDescent="0.3">
      <c r="E2656" s="20"/>
      <c r="H2656" s="19"/>
      <c r="N2656" s="20"/>
      <c r="Q2656" s="19"/>
    </row>
    <row r="2657" spans="5:17" x14ac:dyDescent="0.3">
      <c r="E2657" s="20"/>
      <c r="H2657" s="19"/>
      <c r="N2657" s="20"/>
      <c r="Q2657" s="19"/>
    </row>
    <row r="2658" spans="5:17" x14ac:dyDescent="0.3">
      <c r="E2658" s="20"/>
      <c r="H2658" s="19"/>
      <c r="N2658" s="20"/>
      <c r="Q2658" s="19"/>
    </row>
    <row r="2659" spans="5:17" x14ac:dyDescent="0.3">
      <c r="E2659" s="20"/>
      <c r="H2659" s="19"/>
      <c r="N2659" s="20"/>
      <c r="Q2659" s="19"/>
    </row>
    <row r="2660" spans="5:17" x14ac:dyDescent="0.3">
      <c r="E2660" s="20"/>
      <c r="H2660" s="19"/>
      <c r="N2660" s="20"/>
      <c r="Q2660" s="19"/>
    </row>
    <row r="2661" spans="5:17" x14ac:dyDescent="0.3">
      <c r="E2661" s="20"/>
      <c r="H2661" s="19"/>
      <c r="N2661" s="20"/>
      <c r="Q2661" s="19"/>
    </row>
    <row r="2662" spans="5:17" x14ac:dyDescent="0.3">
      <c r="E2662" s="20"/>
      <c r="H2662" s="19"/>
      <c r="N2662" s="20"/>
      <c r="Q2662" s="19"/>
    </row>
    <row r="2663" spans="5:17" x14ac:dyDescent="0.3">
      <c r="E2663" s="20"/>
      <c r="H2663" s="19"/>
      <c r="N2663" s="20"/>
      <c r="Q2663" s="19"/>
    </row>
    <row r="2664" spans="5:17" x14ac:dyDescent="0.3">
      <c r="E2664" s="20"/>
      <c r="H2664" s="19"/>
      <c r="N2664" s="20"/>
      <c r="Q2664" s="19"/>
    </row>
    <row r="2665" spans="5:17" x14ac:dyDescent="0.3">
      <c r="E2665" s="20"/>
      <c r="H2665" s="19"/>
      <c r="N2665" s="20"/>
      <c r="Q2665" s="19"/>
    </row>
    <row r="2666" spans="5:17" x14ac:dyDescent="0.3">
      <c r="E2666" s="20"/>
      <c r="H2666" s="19"/>
      <c r="N2666" s="20"/>
      <c r="Q2666" s="19"/>
    </row>
    <row r="2667" spans="5:17" x14ac:dyDescent="0.3">
      <c r="E2667" s="20"/>
      <c r="H2667" s="19"/>
      <c r="N2667" s="20"/>
      <c r="Q2667" s="19"/>
    </row>
    <row r="2668" spans="5:17" x14ac:dyDescent="0.3">
      <c r="E2668" s="20"/>
      <c r="H2668" s="19"/>
      <c r="N2668" s="20"/>
      <c r="Q2668" s="19"/>
    </row>
    <row r="2669" spans="5:17" x14ac:dyDescent="0.3">
      <c r="E2669" s="20"/>
      <c r="H2669" s="19"/>
      <c r="N2669" s="20"/>
      <c r="Q2669" s="19"/>
    </row>
    <row r="2670" spans="5:17" x14ac:dyDescent="0.3">
      <c r="E2670" s="20"/>
      <c r="H2670" s="19"/>
      <c r="N2670" s="20"/>
      <c r="Q2670" s="19"/>
    </row>
    <row r="2671" spans="5:17" x14ac:dyDescent="0.3">
      <c r="E2671" s="20"/>
      <c r="H2671" s="19"/>
      <c r="N2671" s="20"/>
      <c r="Q2671" s="19"/>
    </row>
    <row r="2672" spans="5:17" x14ac:dyDescent="0.3">
      <c r="E2672" s="20"/>
      <c r="H2672" s="19"/>
      <c r="N2672" s="20"/>
      <c r="Q2672" s="19"/>
    </row>
    <row r="2673" spans="5:17" x14ac:dyDescent="0.3">
      <c r="E2673" s="20"/>
      <c r="H2673" s="19"/>
      <c r="N2673" s="20"/>
      <c r="Q2673" s="19"/>
    </row>
    <row r="2674" spans="5:17" x14ac:dyDescent="0.3">
      <c r="E2674" s="20"/>
      <c r="H2674" s="19"/>
      <c r="N2674" s="20"/>
      <c r="Q2674" s="19"/>
    </row>
    <row r="2675" spans="5:17" x14ac:dyDescent="0.3">
      <c r="E2675" s="20"/>
      <c r="H2675" s="19"/>
      <c r="N2675" s="20"/>
      <c r="Q2675" s="19"/>
    </row>
    <row r="2676" spans="5:17" x14ac:dyDescent="0.3">
      <c r="E2676" s="20"/>
      <c r="H2676" s="19"/>
      <c r="N2676" s="20"/>
      <c r="Q2676" s="19"/>
    </row>
    <row r="2677" spans="5:17" x14ac:dyDescent="0.3">
      <c r="E2677" s="20"/>
      <c r="H2677" s="19"/>
      <c r="N2677" s="20"/>
      <c r="Q2677" s="19"/>
    </row>
    <row r="2678" spans="5:17" x14ac:dyDescent="0.3">
      <c r="E2678" s="20"/>
      <c r="H2678" s="19"/>
      <c r="N2678" s="20"/>
      <c r="Q2678" s="19"/>
    </row>
    <row r="2679" spans="5:17" x14ac:dyDescent="0.3">
      <c r="E2679" s="20"/>
      <c r="H2679" s="19"/>
      <c r="N2679" s="20"/>
      <c r="Q2679" s="19"/>
    </row>
    <row r="2680" spans="5:17" x14ac:dyDescent="0.3">
      <c r="E2680" s="20"/>
      <c r="H2680" s="19"/>
      <c r="N2680" s="20"/>
      <c r="Q2680" s="19"/>
    </row>
    <row r="2681" spans="5:17" x14ac:dyDescent="0.3">
      <c r="E2681" s="20"/>
      <c r="H2681" s="19"/>
      <c r="N2681" s="20"/>
      <c r="Q2681" s="19"/>
    </row>
    <row r="2682" spans="5:17" x14ac:dyDescent="0.3">
      <c r="E2682" s="20"/>
      <c r="H2682" s="19"/>
      <c r="N2682" s="20"/>
      <c r="Q2682" s="19"/>
    </row>
    <row r="2683" spans="5:17" x14ac:dyDescent="0.3">
      <c r="E2683" s="20"/>
      <c r="H2683" s="19"/>
      <c r="N2683" s="20"/>
      <c r="Q2683" s="19"/>
    </row>
    <row r="2684" spans="5:17" x14ac:dyDescent="0.3">
      <c r="E2684" s="20"/>
      <c r="H2684" s="19"/>
      <c r="N2684" s="20"/>
      <c r="Q2684" s="19"/>
    </row>
    <row r="2685" spans="5:17" x14ac:dyDescent="0.3">
      <c r="E2685" s="20"/>
      <c r="H2685" s="19"/>
      <c r="N2685" s="20"/>
      <c r="Q2685" s="19"/>
    </row>
    <row r="2686" spans="5:17" x14ac:dyDescent="0.3">
      <c r="E2686" s="20"/>
      <c r="H2686" s="19"/>
      <c r="N2686" s="20"/>
      <c r="Q2686" s="19"/>
    </row>
    <row r="2687" spans="5:17" x14ac:dyDescent="0.3">
      <c r="E2687" s="20"/>
      <c r="H2687" s="19"/>
      <c r="N2687" s="20"/>
      <c r="Q2687" s="19"/>
    </row>
    <row r="2688" spans="5:17" x14ac:dyDescent="0.3">
      <c r="E2688" s="20"/>
      <c r="H2688" s="19"/>
      <c r="N2688" s="20"/>
      <c r="Q2688" s="19"/>
    </row>
    <row r="2689" spans="5:17" x14ac:dyDescent="0.3">
      <c r="E2689" s="20"/>
      <c r="H2689" s="19"/>
      <c r="N2689" s="20"/>
      <c r="Q2689" s="19"/>
    </row>
    <row r="2690" spans="5:17" x14ac:dyDescent="0.3">
      <c r="E2690" s="20"/>
      <c r="H2690" s="19"/>
      <c r="N2690" s="20"/>
      <c r="Q2690" s="19"/>
    </row>
    <row r="2691" spans="5:17" x14ac:dyDescent="0.3">
      <c r="E2691" s="20"/>
      <c r="H2691" s="19"/>
      <c r="N2691" s="20"/>
      <c r="Q2691" s="19"/>
    </row>
    <row r="2692" spans="5:17" x14ac:dyDescent="0.3">
      <c r="E2692" s="20"/>
      <c r="H2692" s="19"/>
      <c r="N2692" s="20"/>
      <c r="Q2692" s="19"/>
    </row>
    <row r="2693" spans="5:17" x14ac:dyDescent="0.3">
      <c r="E2693" s="20"/>
      <c r="H2693" s="19"/>
      <c r="N2693" s="20"/>
      <c r="Q2693" s="19"/>
    </row>
    <row r="2694" spans="5:17" x14ac:dyDescent="0.3">
      <c r="E2694" s="20"/>
      <c r="H2694" s="19"/>
      <c r="N2694" s="20"/>
      <c r="Q2694" s="19"/>
    </row>
    <row r="2695" spans="5:17" x14ac:dyDescent="0.3">
      <c r="E2695" s="20"/>
      <c r="H2695" s="19"/>
      <c r="N2695" s="20"/>
      <c r="Q2695" s="19"/>
    </row>
    <row r="2696" spans="5:17" x14ac:dyDescent="0.3">
      <c r="E2696" s="20"/>
      <c r="H2696" s="19"/>
      <c r="N2696" s="20"/>
      <c r="Q2696" s="19"/>
    </row>
    <row r="2697" spans="5:17" x14ac:dyDescent="0.3">
      <c r="E2697" s="20"/>
      <c r="H2697" s="19"/>
      <c r="N2697" s="20"/>
      <c r="Q2697" s="19"/>
    </row>
    <row r="2698" spans="5:17" x14ac:dyDescent="0.3">
      <c r="E2698" s="20"/>
      <c r="H2698" s="19"/>
      <c r="N2698" s="20"/>
      <c r="Q2698" s="19"/>
    </row>
    <row r="2699" spans="5:17" x14ac:dyDescent="0.3">
      <c r="E2699" s="20"/>
      <c r="H2699" s="19"/>
      <c r="N2699" s="20"/>
      <c r="Q2699" s="19"/>
    </row>
    <row r="2700" spans="5:17" x14ac:dyDescent="0.3">
      <c r="E2700" s="20"/>
      <c r="H2700" s="19"/>
      <c r="N2700" s="20"/>
      <c r="Q2700" s="19"/>
    </row>
    <row r="2701" spans="5:17" x14ac:dyDescent="0.3">
      <c r="E2701" s="20"/>
      <c r="H2701" s="19"/>
      <c r="N2701" s="20"/>
      <c r="Q2701" s="19"/>
    </row>
    <row r="2702" spans="5:17" x14ac:dyDescent="0.3">
      <c r="E2702" s="20"/>
      <c r="H2702" s="19"/>
      <c r="N2702" s="20"/>
      <c r="Q2702" s="19"/>
    </row>
    <row r="2703" spans="5:17" x14ac:dyDescent="0.3">
      <c r="E2703" s="20"/>
      <c r="H2703" s="19"/>
      <c r="N2703" s="20"/>
      <c r="Q2703" s="19"/>
    </row>
    <row r="2704" spans="5:17" x14ac:dyDescent="0.3">
      <c r="E2704" s="20"/>
      <c r="H2704" s="19"/>
      <c r="N2704" s="20"/>
      <c r="Q2704" s="19"/>
    </row>
    <row r="2705" spans="5:17" x14ac:dyDescent="0.3">
      <c r="E2705" s="20"/>
      <c r="H2705" s="19"/>
      <c r="N2705" s="20"/>
      <c r="Q2705" s="19"/>
    </row>
    <row r="2706" spans="5:17" x14ac:dyDescent="0.3">
      <c r="E2706" s="20"/>
      <c r="H2706" s="19"/>
      <c r="N2706" s="20"/>
      <c r="Q2706" s="19"/>
    </row>
    <row r="2707" spans="5:17" x14ac:dyDescent="0.3">
      <c r="E2707" s="20"/>
      <c r="H2707" s="19"/>
      <c r="N2707" s="20"/>
      <c r="Q2707" s="19"/>
    </row>
    <row r="2708" spans="5:17" x14ac:dyDescent="0.3">
      <c r="E2708" s="20"/>
      <c r="H2708" s="19"/>
      <c r="N2708" s="20"/>
      <c r="Q2708" s="19"/>
    </row>
    <row r="2709" spans="5:17" x14ac:dyDescent="0.3">
      <c r="E2709" s="20"/>
      <c r="H2709" s="19"/>
      <c r="N2709" s="20"/>
      <c r="Q2709" s="19"/>
    </row>
    <row r="2710" spans="5:17" x14ac:dyDescent="0.3">
      <c r="E2710" s="20"/>
      <c r="H2710" s="19"/>
      <c r="N2710" s="20"/>
      <c r="Q2710" s="19"/>
    </row>
    <row r="2711" spans="5:17" x14ac:dyDescent="0.3">
      <c r="E2711" s="20"/>
      <c r="H2711" s="19"/>
      <c r="N2711" s="20"/>
      <c r="Q2711" s="19"/>
    </row>
    <row r="2712" spans="5:17" x14ac:dyDescent="0.3">
      <c r="E2712" s="20"/>
      <c r="H2712" s="19"/>
      <c r="N2712" s="20"/>
      <c r="Q2712" s="19"/>
    </row>
    <row r="2713" spans="5:17" x14ac:dyDescent="0.3">
      <c r="E2713" s="20"/>
      <c r="H2713" s="19"/>
      <c r="N2713" s="20"/>
      <c r="Q2713" s="19"/>
    </row>
    <row r="2714" spans="5:17" x14ac:dyDescent="0.3">
      <c r="E2714" s="20"/>
      <c r="H2714" s="19"/>
      <c r="N2714" s="20"/>
      <c r="Q2714" s="19"/>
    </row>
    <row r="2715" spans="5:17" x14ac:dyDescent="0.3">
      <c r="E2715" s="20"/>
      <c r="H2715" s="19"/>
      <c r="N2715" s="20"/>
      <c r="Q2715" s="19"/>
    </row>
    <row r="2716" spans="5:17" x14ac:dyDescent="0.3">
      <c r="E2716" s="20"/>
      <c r="H2716" s="19"/>
      <c r="N2716" s="20"/>
      <c r="Q2716" s="19"/>
    </row>
    <row r="2717" spans="5:17" x14ac:dyDescent="0.3">
      <c r="E2717" s="20"/>
      <c r="H2717" s="19"/>
      <c r="N2717" s="20"/>
      <c r="Q2717" s="19"/>
    </row>
    <row r="2718" spans="5:17" x14ac:dyDescent="0.3">
      <c r="E2718" s="20"/>
      <c r="H2718" s="19"/>
      <c r="N2718" s="20"/>
      <c r="Q2718" s="19"/>
    </row>
    <row r="2719" spans="5:17" x14ac:dyDescent="0.3">
      <c r="E2719" s="20"/>
      <c r="H2719" s="19"/>
      <c r="N2719" s="20"/>
      <c r="Q2719" s="19"/>
    </row>
    <row r="2720" spans="5:17" x14ac:dyDescent="0.3">
      <c r="E2720" s="20"/>
      <c r="H2720" s="19"/>
      <c r="N2720" s="20"/>
      <c r="Q2720" s="19"/>
    </row>
    <row r="2721" spans="5:17" x14ac:dyDescent="0.3">
      <c r="E2721" s="20"/>
      <c r="H2721" s="19"/>
      <c r="N2721" s="20"/>
      <c r="Q2721" s="19"/>
    </row>
    <row r="2722" spans="5:17" x14ac:dyDescent="0.3">
      <c r="E2722" s="20"/>
      <c r="H2722" s="19"/>
      <c r="N2722" s="20"/>
      <c r="Q2722" s="19"/>
    </row>
    <row r="2723" spans="5:17" x14ac:dyDescent="0.3">
      <c r="E2723" s="20"/>
      <c r="H2723" s="19"/>
      <c r="N2723" s="20"/>
      <c r="Q2723" s="19"/>
    </row>
    <row r="2724" spans="5:17" x14ac:dyDescent="0.3">
      <c r="E2724" s="20"/>
      <c r="H2724" s="19"/>
      <c r="N2724" s="20"/>
      <c r="Q2724" s="19"/>
    </row>
    <row r="2725" spans="5:17" x14ac:dyDescent="0.3">
      <c r="E2725" s="20"/>
      <c r="H2725" s="19"/>
      <c r="N2725" s="20"/>
      <c r="Q2725" s="19"/>
    </row>
    <row r="2726" spans="5:17" x14ac:dyDescent="0.3">
      <c r="E2726" s="20"/>
      <c r="H2726" s="19"/>
      <c r="N2726" s="20"/>
      <c r="Q2726" s="19"/>
    </row>
    <row r="2727" spans="5:17" x14ac:dyDescent="0.3">
      <c r="E2727" s="20"/>
      <c r="H2727" s="19"/>
      <c r="N2727" s="20"/>
      <c r="Q2727" s="19"/>
    </row>
    <row r="2728" spans="5:17" x14ac:dyDescent="0.3">
      <c r="E2728" s="20"/>
      <c r="H2728" s="19"/>
      <c r="N2728" s="20"/>
      <c r="Q2728" s="19"/>
    </row>
    <row r="2729" spans="5:17" x14ac:dyDescent="0.3">
      <c r="E2729" s="20"/>
      <c r="H2729" s="19"/>
      <c r="N2729" s="20"/>
      <c r="Q2729" s="19"/>
    </row>
    <row r="2730" spans="5:17" x14ac:dyDescent="0.3">
      <c r="E2730" s="20"/>
      <c r="H2730" s="19"/>
      <c r="N2730" s="20"/>
      <c r="Q2730" s="19"/>
    </row>
    <row r="2731" spans="5:17" x14ac:dyDescent="0.3">
      <c r="E2731" s="20"/>
      <c r="H2731" s="19"/>
      <c r="N2731" s="20"/>
      <c r="Q2731" s="19"/>
    </row>
    <row r="2732" spans="5:17" x14ac:dyDescent="0.3">
      <c r="E2732" s="20"/>
      <c r="H2732" s="19"/>
      <c r="N2732" s="20"/>
      <c r="Q2732" s="19"/>
    </row>
    <row r="2733" spans="5:17" x14ac:dyDescent="0.3">
      <c r="E2733" s="20"/>
      <c r="H2733" s="19"/>
      <c r="N2733" s="20"/>
      <c r="Q2733" s="19"/>
    </row>
    <row r="2734" spans="5:17" x14ac:dyDescent="0.3">
      <c r="E2734" s="20"/>
      <c r="H2734" s="19"/>
      <c r="N2734" s="20"/>
      <c r="Q2734" s="19"/>
    </row>
    <row r="2735" spans="5:17" x14ac:dyDescent="0.3">
      <c r="E2735" s="20"/>
      <c r="H2735" s="19"/>
      <c r="N2735" s="20"/>
      <c r="Q2735" s="19"/>
    </row>
    <row r="2736" spans="5:17" x14ac:dyDescent="0.3">
      <c r="E2736" s="20"/>
      <c r="H2736" s="19"/>
      <c r="N2736" s="20"/>
      <c r="Q2736" s="19"/>
    </row>
    <row r="2737" spans="5:17" x14ac:dyDescent="0.3">
      <c r="E2737" s="20"/>
      <c r="H2737" s="19"/>
      <c r="N2737" s="20"/>
      <c r="Q2737" s="19"/>
    </row>
    <row r="2738" spans="5:17" x14ac:dyDescent="0.3">
      <c r="E2738" s="20"/>
      <c r="H2738" s="19"/>
      <c r="N2738" s="20"/>
      <c r="Q2738" s="19"/>
    </row>
    <row r="2739" spans="5:17" x14ac:dyDescent="0.3">
      <c r="E2739" s="20"/>
      <c r="H2739" s="19"/>
      <c r="N2739" s="20"/>
      <c r="Q2739" s="19"/>
    </row>
    <row r="2740" spans="5:17" x14ac:dyDescent="0.3">
      <c r="E2740" s="20"/>
      <c r="H2740" s="19"/>
      <c r="N2740" s="20"/>
      <c r="Q2740" s="19"/>
    </row>
    <row r="2741" spans="5:17" x14ac:dyDescent="0.3">
      <c r="E2741" s="20"/>
      <c r="H2741" s="19"/>
      <c r="N2741" s="20"/>
      <c r="Q2741" s="19"/>
    </row>
    <row r="2742" spans="5:17" x14ac:dyDescent="0.3">
      <c r="E2742" s="20"/>
      <c r="H2742" s="19"/>
      <c r="N2742" s="20"/>
      <c r="Q2742" s="19"/>
    </row>
    <row r="2743" spans="5:17" x14ac:dyDescent="0.3">
      <c r="E2743" s="20"/>
      <c r="H2743" s="19"/>
      <c r="N2743" s="20"/>
      <c r="Q2743" s="19"/>
    </row>
    <row r="2744" spans="5:17" x14ac:dyDescent="0.3">
      <c r="E2744" s="20"/>
      <c r="H2744" s="19"/>
      <c r="N2744" s="20"/>
      <c r="Q2744" s="19"/>
    </row>
    <row r="2745" spans="5:17" x14ac:dyDescent="0.3">
      <c r="E2745" s="20"/>
      <c r="H2745" s="19"/>
      <c r="N2745" s="20"/>
      <c r="Q2745" s="19"/>
    </row>
    <row r="2746" spans="5:17" x14ac:dyDescent="0.3">
      <c r="E2746" s="20"/>
      <c r="H2746" s="19"/>
      <c r="N2746" s="20"/>
      <c r="Q2746" s="19"/>
    </row>
    <row r="2747" spans="5:17" x14ac:dyDescent="0.3">
      <c r="E2747" s="20"/>
      <c r="H2747" s="19"/>
      <c r="N2747" s="20"/>
      <c r="Q2747" s="19"/>
    </row>
    <row r="2748" spans="5:17" x14ac:dyDescent="0.3">
      <c r="E2748" s="20"/>
      <c r="H2748" s="19"/>
      <c r="N2748" s="20"/>
      <c r="Q2748" s="19"/>
    </row>
    <row r="2749" spans="5:17" x14ac:dyDescent="0.3">
      <c r="E2749" s="20"/>
      <c r="H2749" s="19"/>
      <c r="N2749" s="20"/>
      <c r="Q2749" s="19"/>
    </row>
    <row r="2750" spans="5:17" x14ac:dyDescent="0.3">
      <c r="E2750" s="20"/>
      <c r="H2750" s="19"/>
      <c r="N2750" s="20"/>
      <c r="Q2750" s="19"/>
    </row>
    <row r="2751" spans="5:17" x14ac:dyDescent="0.3">
      <c r="E2751" s="20"/>
      <c r="H2751" s="19"/>
      <c r="N2751" s="20"/>
      <c r="Q2751" s="19"/>
    </row>
    <row r="2752" spans="5:17" x14ac:dyDescent="0.3">
      <c r="E2752" s="20"/>
      <c r="H2752" s="19"/>
      <c r="N2752" s="20"/>
      <c r="Q2752" s="19"/>
    </row>
    <row r="2753" spans="5:17" x14ac:dyDescent="0.3">
      <c r="E2753" s="20"/>
      <c r="H2753" s="19"/>
      <c r="N2753" s="20"/>
      <c r="Q2753" s="19"/>
    </row>
    <row r="2754" spans="5:17" x14ac:dyDescent="0.3">
      <c r="E2754" s="20"/>
      <c r="H2754" s="19"/>
      <c r="N2754" s="20"/>
      <c r="Q2754" s="19"/>
    </row>
    <row r="2755" spans="5:17" x14ac:dyDescent="0.3">
      <c r="E2755" s="20"/>
      <c r="H2755" s="19"/>
      <c r="N2755" s="20"/>
      <c r="Q2755" s="19"/>
    </row>
    <row r="2756" spans="5:17" x14ac:dyDescent="0.3">
      <c r="E2756" s="20"/>
      <c r="H2756" s="19"/>
      <c r="N2756" s="20"/>
      <c r="Q2756" s="19"/>
    </row>
    <row r="2757" spans="5:17" x14ac:dyDescent="0.3">
      <c r="E2757" s="20"/>
      <c r="H2757" s="19"/>
      <c r="N2757" s="20"/>
      <c r="Q2757" s="19"/>
    </row>
    <row r="2758" spans="5:17" x14ac:dyDescent="0.3">
      <c r="E2758" s="20"/>
      <c r="H2758" s="19"/>
      <c r="N2758" s="20"/>
      <c r="Q2758" s="19"/>
    </row>
    <row r="2759" spans="5:17" x14ac:dyDescent="0.3">
      <c r="E2759" s="20"/>
      <c r="H2759" s="19"/>
      <c r="N2759" s="20"/>
      <c r="Q2759" s="19"/>
    </row>
    <row r="2760" spans="5:17" x14ac:dyDescent="0.3">
      <c r="E2760" s="20"/>
      <c r="H2760" s="19"/>
      <c r="N2760" s="20"/>
      <c r="Q2760" s="19"/>
    </row>
    <row r="2761" spans="5:17" x14ac:dyDescent="0.3">
      <c r="E2761" s="20"/>
      <c r="H2761" s="19"/>
      <c r="N2761" s="20"/>
      <c r="Q2761" s="19"/>
    </row>
    <row r="2762" spans="5:17" x14ac:dyDescent="0.3">
      <c r="E2762" s="20"/>
      <c r="H2762" s="19"/>
      <c r="N2762" s="20"/>
      <c r="Q2762" s="19"/>
    </row>
    <row r="2763" spans="5:17" x14ac:dyDescent="0.3">
      <c r="E2763" s="20"/>
      <c r="H2763" s="19"/>
      <c r="N2763" s="20"/>
      <c r="Q2763" s="19"/>
    </row>
    <row r="2764" spans="5:17" x14ac:dyDescent="0.3">
      <c r="E2764" s="20"/>
      <c r="H2764" s="19"/>
      <c r="N2764" s="20"/>
      <c r="Q2764" s="19"/>
    </row>
    <row r="2765" spans="5:17" x14ac:dyDescent="0.3">
      <c r="E2765" s="20"/>
      <c r="H2765" s="19"/>
      <c r="N2765" s="20"/>
      <c r="Q2765" s="19"/>
    </row>
    <row r="2766" spans="5:17" x14ac:dyDescent="0.3">
      <c r="E2766" s="20"/>
      <c r="H2766" s="19"/>
      <c r="N2766" s="20"/>
      <c r="Q2766" s="19"/>
    </row>
    <row r="2767" spans="5:17" x14ac:dyDescent="0.3">
      <c r="E2767" s="20"/>
      <c r="H2767" s="19"/>
      <c r="N2767" s="20"/>
      <c r="Q2767" s="19"/>
    </row>
    <row r="2768" spans="5:17" x14ac:dyDescent="0.3">
      <c r="E2768" s="20"/>
      <c r="H2768" s="19"/>
      <c r="N2768" s="20"/>
      <c r="Q2768" s="19"/>
    </row>
    <row r="2769" spans="5:17" x14ac:dyDescent="0.3">
      <c r="E2769" s="20"/>
      <c r="H2769" s="19"/>
      <c r="N2769" s="20"/>
      <c r="Q2769" s="19"/>
    </row>
    <row r="2770" spans="5:17" x14ac:dyDescent="0.3">
      <c r="E2770" s="20"/>
      <c r="H2770" s="19"/>
      <c r="N2770" s="20"/>
      <c r="Q2770" s="19"/>
    </row>
    <row r="2771" spans="5:17" x14ac:dyDescent="0.3">
      <c r="E2771" s="20"/>
      <c r="H2771" s="19"/>
      <c r="N2771" s="20"/>
      <c r="Q2771" s="19"/>
    </row>
    <row r="2772" spans="5:17" x14ac:dyDescent="0.3">
      <c r="E2772" s="20"/>
      <c r="H2772" s="19"/>
      <c r="N2772" s="20"/>
      <c r="Q2772" s="19"/>
    </row>
    <row r="2773" spans="5:17" x14ac:dyDescent="0.3">
      <c r="E2773" s="20"/>
      <c r="H2773" s="19"/>
      <c r="N2773" s="20"/>
      <c r="Q2773" s="19"/>
    </row>
    <row r="2774" spans="5:17" x14ac:dyDescent="0.3">
      <c r="E2774" s="20"/>
      <c r="H2774" s="19"/>
      <c r="N2774" s="20"/>
      <c r="Q2774" s="19"/>
    </row>
    <row r="2775" spans="5:17" x14ac:dyDescent="0.3">
      <c r="E2775" s="20"/>
      <c r="H2775" s="19"/>
      <c r="N2775" s="20"/>
      <c r="Q2775" s="19"/>
    </row>
    <row r="2776" spans="5:17" x14ac:dyDescent="0.3">
      <c r="E2776" s="20"/>
      <c r="H2776" s="19"/>
      <c r="N2776" s="20"/>
      <c r="Q2776" s="19"/>
    </row>
    <row r="2777" spans="5:17" x14ac:dyDescent="0.3">
      <c r="E2777" s="20"/>
      <c r="H2777" s="19"/>
      <c r="N2777" s="20"/>
      <c r="Q2777" s="19"/>
    </row>
    <row r="2778" spans="5:17" x14ac:dyDescent="0.3">
      <c r="E2778" s="20"/>
      <c r="H2778" s="19"/>
      <c r="N2778" s="20"/>
      <c r="Q2778" s="19"/>
    </row>
    <row r="2779" spans="5:17" x14ac:dyDescent="0.3">
      <c r="E2779" s="20"/>
      <c r="H2779" s="19"/>
      <c r="N2779" s="20"/>
      <c r="Q2779" s="19"/>
    </row>
    <row r="2780" spans="5:17" x14ac:dyDescent="0.3">
      <c r="E2780" s="20"/>
      <c r="H2780" s="19"/>
      <c r="N2780" s="20"/>
      <c r="Q2780" s="19"/>
    </row>
    <row r="2781" spans="5:17" x14ac:dyDescent="0.3">
      <c r="E2781" s="20"/>
      <c r="H2781" s="19"/>
      <c r="N2781" s="20"/>
      <c r="Q2781" s="19"/>
    </row>
    <row r="2782" spans="5:17" x14ac:dyDescent="0.3">
      <c r="E2782" s="20"/>
      <c r="H2782" s="19"/>
      <c r="N2782" s="20"/>
      <c r="Q2782" s="19"/>
    </row>
    <row r="2783" spans="5:17" x14ac:dyDescent="0.3">
      <c r="E2783" s="20"/>
      <c r="H2783" s="19"/>
      <c r="N2783" s="20"/>
      <c r="Q2783" s="19"/>
    </row>
    <row r="2784" spans="5:17" x14ac:dyDescent="0.3">
      <c r="E2784" s="20"/>
      <c r="H2784" s="19"/>
      <c r="N2784" s="20"/>
      <c r="Q2784" s="19"/>
    </row>
    <row r="2785" spans="5:17" x14ac:dyDescent="0.3">
      <c r="E2785" s="20"/>
      <c r="H2785" s="19"/>
      <c r="N2785" s="20"/>
      <c r="Q2785" s="19"/>
    </row>
    <row r="2786" spans="5:17" x14ac:dyDescent="0.3">
      <c r="E2786" s="20"/>
      <c r="H2786" s="19"/>
      <c r="N2786" s="20"/>
      <c r="Q2786" s="19"/>
    </row>
    <row r="2787" spans="5:17" x14ac:dyDescent="0.3">
      <c r="E2787" s="20"/>
      <c r="H2787" s="19"/>
      <c r="N2787" s="20"/>
      <c r="Q2787" s="19"/>
    </row>
    <row r="2788" spans="5:17" x14ac:dyDescent="0.3">
      <c r="E2788" s="20"/>
      <c r="H2788" s="19"/>
      <c r="N2788" s="20"/>
      <c r="Q2788" s="19"/>
    </row>
    <row r="2789" spans="5:17" x14ac:dyDescent="0.3">
      <c r="E2789" s="20"/>
      <c r="H2789" s="19"/>
      <c r="N2789" s="20"/>
      <c r="Q2789" s="19"/>
    </row>
    <row r="2790" spans="5:17" x14ac:dyDescent="0.3">
      <c r="E2790" s="20"/>
      <c r="H2790" s="19"/>
      <c r="N2790" s="20"/>
      <c r="Q2790" s="19"/>
    </row>
    <row r="2791" spans="5:17" x14ac:dyDescent="0.3">
      <c r="E2791" s="20"/>
      <c r="H2791" s="19"/>
      <c r="N2791" s="20"/>
      <c r="Q2791" s="19"/>
    </row>
    <row r="2792" spans="5:17" x14ac:dyDescent="0.3">
      <c r="E2792" s="20"/>
      <c r="H2792" s="19"/>
      <c r="N2792" s="20"/>
      <c r="Q2792" s="19"/>
    </row>
    <row r="2793" spans="5:17" x14ac:dyDescent="0.3">
      <c r="E2793" s="20"/>
      <c r="H2793" s="19"/>
      <c r="N2793" s="20"/>
      <c r="Q2793" s="19"/>
    </row>
    <row r="2794" spans="5:17" x14ac:dyDescent="0.3">
      <c r="E2794" s="20"/>
      <c r="H2794" s="19"/>
      <c r="N2794" s="20"/>
      <c r="Q2794" s="19"/>
    </row>
    <row r="2795" spans="5:17" x14ac:dyDescent="0.3">
      <c r="E2795" s="20"/>
      <c r="H2795" s="19"/>
      <c r="N2795" s="20"/>
      <c r="Q2795" s="19"/>
    </row>
    <row r="2796" spans="5:17" x14ac:dyDescent="0.3">
      <c r="E2796" s="20"/>
      <c r="H2796" s="19"/>
      <c r="N2796" s="20"/>
      <c r="Q2796" s="19"/>
    </row>
    <row r="2797" spans="5:17" x14ac:dyDescent="0.3">
      <c r="E2797" s="20"/>
      <c r="H2797" s="19"/>
      <c r="N2797" s="20"/>
      <c r="Q2797" s="19"/>
    </row>
    <row r="2798" spans="5:17" x14ac:dyDescent="0.3">
      <c r="E2798" s="20"/>
      <c r="H2798" s="19"/>
      <c r="N2798" s="20"/>
      <c r="Q2798" s="19"/>
    </row>
    <row r="2799" spans="5:17" x14ac:dyDescent="0.3">
      <c r="E2799" s="20"/>
      <c r="H2799" s="19"/>
      <c r="N2799" s="20"/>
      <c r="Q2799" s="19"/>
    </row>
    <row r="2800" spans="5:17" x14ac:dyDescent="0.3">
      <c r="E2800" s="20"/>
      <c r="H2800" s="19"/>
      <c r="N2800" s="20"/>
      <c r="Q2800" s="19"/>
    </row>
    <row r="2801" spans="5:17" x14ac:dyDescent="0.3">
      <c r="E2801" s="20"/>
      <c r="H2801" s="19"/>
      <c r="N2801" s="20"/>
      <c r="Q2801" s="19"/>
    </row>
    <row r="2802" spans="5:17" x14ac:dyDescent="0.3">
      <c r="E2802" s="20"/>
      <c r="H2802" s="19"/>
      <c r="N2802" s="20"/>
      <c r="Q2802" s="19"/>
    </row>
    <row r="2803" spans="5:17" x14ac:dyDescent="0.3">
      <c r="E2803" s="20"/>
      <c r="H2803" s="19"/>
      <c r="N2803" s="20"/>
      <c r="Q2803" s="19"/>
    </row>
    <row r="2804" spans="5:17" x14ac:dyDescent="0.3">
      <c r="E2804" s="20"/>
      <c r="H2804" s="19"/>
      <c r="N2804" s="20"/>
      <c r="Q2804" s="19"/>
    </row>
    <row r="2805" spans="5:17" x14ac:dyDescent="0.3">
      <c r="E2805" s="20"/>
      <c r="H2805" s="19"/>
      <c r="N2805" s="20"/>
      <c r="Q2805" s="19"/>
    </row>
    <row r="2806" spans="5:17" x14ac:dyDescent="0.3">
      <c r="E2806" s="20"/>
      <c r="H2806" s="19"/>
      <c r="N2806" s="20"/>
      <c r="Q2806" s="19"/>
    </row>
    <row r="2807" spans="5:17" x14ac:dyDescent="0.3">
      <c r="E2807" s="20"/>
      <c r="H2807" s="19"/>
      <c r="N2807" s="20"/>
      <c r="Q2807" s="19"/>
    </row>
    <row r="2808" spans="5:17" x14ac:dyDescent="0.3">
      <c r="E2808" s="20"/>
      <c r="H2808" s="19"/>
      <c r="N2808" s="20"/>
      <c r="Q2808" s="19"/>
    </row>
    <row r="2809" spans="5:17" x14ac:dyDescent="0.3">
      <c r="E2809" s="20"/>
      <c r="H2809" s="19"/>
      <c r="N2809" s="20"/>
      <c r="Q2809" s="19"/>
    </row>
    <row r="2810" spans="5:17" x14ac:dyDescent="0.3">
      <c r="E2810" s="20"/>
      <c r="H2810" s="19"/>
      <c r="N2810" s="20"/>
      <c r="Q2810" s="19"/>
    </row>
    <row r="2811" spans="5:17" x14ac:dyDescent="0.3">
      <c r="E2811" s="20"/>
      <c r="H2811" s="19"/>
      <c r="N2811" s="20"/>
      <c r="Q2811" s="19"/>
    </row>
    <row r="2812" spans="5:17" x14ac:dyDescent="0.3">
      <c r="E2812" s="20"/>
      <c r="H2812" s="19"/>
      <c r="N2812" s="20"/>
      <c r="Q2812" s="19"/>
    </row>
    <row r="2813" spans="5:17" x14ac:dyDescent="0.3">
      <c r="E2813" s="20"/>
      <c r="H2813" s="19"/>
      <c r="N2813" s="20"/>
      <c r="Q2813" s="19"/>
    </row>
    <row r="2814" spans="5:17" x14ac:dyDescent="0.3">
      <c r="E2814" s="20"/>
      <c r="H2814" s="19"/>
      <c r="N2814" s="20"/>
      <c r="Q2814" s="19"/>
    </row>
    <row r="2815" spans="5:17" x14ac:dyDescent="0.3">
      <c r="E2815" s="20"/>
      <c r="H2815" s="19"/>
      <c r="N2815" s="20"/>
      <c r="Q2815" s="19"/>
    </row>
    <row r="2816" spans="5:17" x14ac:dyDescent="0.3">
      <c r="E2816" s="20"/>
      <c r="H2816" s="19"/>
      <c r="N2816" s="20"/>
      <c r="Q2816" s="19"/>
    </row>
    <row r="2817" spans="5:17" x14ac:dyDescent="0.3">
      <c r="E2817" s="20"/>
      <c r="H2817" s="19"/>
      <c r="N2817" s="20"/>
      <c r="Q2817" s="19"/>
    </row>
    <row r="2818" spans="5:17" x14ac:dyDescent="0.3">
      <c r="E2818" s="20"/>
      <c r="H2818" s="19"/>
      <c r="N2818" s="20"/>
      <c r="Q2818" s="19"/>
    </row>
    <row r="2819" spans="5:17" x14ac:dyDescent="0.3">
      <c r="E2819" s="20"/>
      <c r="H2819" s="19"/>
      <c r="N2819" s="20"/>
      <c r="Q2819" s="19"/>
    </row>
    <row r="2820" spans="5:17" x14ac:dyDescent="0.3">
      <c r="E2820" s="20"/>
      <c r="H2820" s="19"/>
      <c r="N2820" s="20"/>
      <c r="Q2820" s="19"/>
    </row>
    <row r="2821" spans="5:17" x14ac:dyDescent="0.3">
      <c r="E2821" s="20"/>
      <c r="H2821" s="19"/>
      <c r="N2821" s="20"/>
      <c r="Q2821" s="19"/>
    </row>
    <row r="2822" spans="5:17" x14ac:dyDescent="0.3">
      <c r="E2822" s="20"/>
      <c r="H2822" s="19"/>
      <c r="N2822" s="20"/>
      <c r="Q2822" s="19"/>
    </row>
    <row r="2823" spans="5:17" x14ac:dyDescent="0.3">
      <c r="E2823" s="20"/>
      <c r="H2823" s="19"/>
      <c r="N2823" s="20"/>
      <c r="Q2823" s="19"/>
    </row>
    <row r="2824" spans="5:17" x14ac:dyDescent="0.3">
      <c r="E2824" s="20"/>
      <c r="H2824" s="19"/>
      <c r="N2824" s="20"/>
      <c r="Q2824" s="19"/>
    </row>
    <row r="2825" spans="5:17" x14ac:dyDescent="0.3">
      <c r="E2825" s="20"/>
      <c r="H2825" s="19"/>
      <c r="N2825" s="20"/>
      <c r="Q2825" s="19"/>
    </row>
    <row r="2826" spans="5:17" x14ac:dyDescent="0.3">
      <c r="E2826" s="20"/>
      <c r="H2826" s="19"/>
      <c r="N2826" s="20"/>
      <c r="Q2826" s="19"/>
    </row>
    <row r="2827" spans="5:17" x14ac:dyDescent="0.3">
      <c r="E2827" s="20"/>
      <c r="H2827" s="19"/>
      <c r="N2827" s="20"/>
      <c r="Q2827" s="19"/>
    </row>
    <row r="2828" spans="5:17" x14ac:dyDescent="0.3">
      <c r="E2828" s="20"/>
      <c r="H2828" s="19"/>
      <c r="N2828" s="20"/>
      <c r="Q2828" s="19"/>
    </row>
    <row r="2829" spans="5:17" x14ac:dyDescent="0.3">
      <c r="E2829" s="20"/>
      <c r="H2829" s="19"/>
      <c r="N2829" s="20"/>
      <c r="Q2829" s="19"/>
    </row>
    <row r="2830" spans="5:17" x14ac:dyDescent="0.3">
      <c r="E2830" s="20"/>
      <c r="H2830" s="19"/>
      <c r="N2830" s="20"/>
      <c r="Q2830" s="19"/>
    </row>
    <row r="2831" spans="5:17" x14ac:dyDescent="0.3">
      <c r="E2831" s="20"/>
      <c r="H2831" s="19"/>
      <c r="N2831" s="20"/>
      <c r="Q2831" s="19"/>
    </row>
    <row r="2832" spans="5:17" x14ac:dyDescent="0.3">
      <c r="E2832" s="20"/>
      <c r="H2832" s="19"/>
      <c r="N2832" s="20"/>
      <c r="Q2832" s="19"/>
    </row>
    <row r="2833" spans="5:17" x14ac:dyDescent="0.3">
      <c r="E2833" s="20"/>
      <c r="H2833" s="19"/>
      <c r="N2833" s="20"/>
      <c r="Q2833" s="19"/>
    </row>
    <row r="2834" spans="5:17" x14ac:dyDescent="0.3">
      <c r="E2834" s="20"/>
      <c r="H2834" s="19"/>
      <c r="N2834" s="20"/>
      <c r="Q2834" s="19"/>
    </row>
    <row r="2835" spans="5:17" x14ac:dyDescent="0.3">
      <c r="E2835" s="20"/>
      <c r="H2835" s="19"/>
      <c r="N2835" s="20"/>
      <c r="Q2835" s="19"/>
    </row>
    <row r="2836" spans="5:17" x14ac:dyDescent="0.3">
      <c r="E2836" s="20"/>
      <c r="H2836" s="19"/>
      <c r="N2836" s="20"/>
      <c r="Q2836" s="19"/>
    </row>
    <row r="2837" spans="5:17" x14ac:dyDescent="0.3">
      <c r="E2837" s="20"/>
      <c r="H2837" s="19"/>
      <c r="N2837" s="20"/>
      <c r="Q2837" s="19"/>
    </row>
    <row r="2838" spans="5:17" x14ac:dyDescent="0.3">
      <c r="E2838" s="20"/>
      <c r="H2838" s="19"/>
      <c r="N2838" s="20"/>
      <c r="Q2838" s="19"/>
    </row>
    <row r="2839" spans="5:17" x14ac:dyDescent="0.3">
      <c r="E2839" s="20"/>
      <c r="H2839" s="19"/>
      <c r="N2839" s="20"/>
      <c r="Q2839" s="19"/>
    </row>
    <row r="2840" spans="5:17" x14ac:dyDescent="0.3">
      <c r="E2840" s="20"/>
      <c r="H2840" s="19"/>
      <c r="N2840" s="20"/>
      <c r="Q2840" s="19"/>
    </row>
    <row r="2841" spans="5:17" x14ac:dyDescent="0.3">
      <c r="E2841" s="20"/>
      <c r="H2841" s="19"/>
      <c r="N2841" s="20"/>
      <c r="Q2841" s="19"/>
    </row>
    <row r="2842" spans="5:17" x14ac:dyDescent="0.3">
      <c r="E2842" s="20"/>
      <c r="H2842" s="19"/>
      <c r="N2842" s="20"/>
      <c r="Q2842" s="19"/>
    </row>
    <row r="2843" spans="5:17" x14ac:dyDescent="0.3">
      <c r="E2843" s="20"/>
      <c r="H2843" s="19"/>
      <c r="N2843" s="20"/>
      <c r="Q2843" s="19"/>
    </row>
    <row r="2844" spans="5:17" x14ac:dyDescent="0.3">
      <c r="E2844" s="20"/>
      <c r="H2844" s="19"/>
      <c r="N2844" s="20"/>
      <c r="Q2844" s="19"/>
    </row>
    <row r="2845" spans="5:17" x14ac:dyDescent="0.3">
      <c r="E2845" s="20"/>
      <c r="H2845" s="19"/>
      <c r="N2845" s="20"/>
      <c r="Q2845" s="19"/>
    </row>
    <row r="2846" spans="5:17" x14ac:dyDescent="0.3">
      <c r="E2846" s="20"/>
      <c r="H2846" s="19"/>
      <c r="N2846" s="20"/>
      <c r="Q2846" s="19"/>
    </row>
    <row r="2847" spans="5:17" x14ac:dyDescent="0.3">
      <c r="E2847" s="20"/>
      <c r="H2847" s="19"/>
      <c r="N2847" s="20"/>
      <c r="Q2847" s="19"/>
    </row>
    <row r="2848" spans="5:17" x14ac:dyDescent="0.3">
      <c r="E2848" s="20"/>
      <c r="H2848" s="19"/>
      <c r="N2848" s="20"/>
      <c r="Q2848" s="19"/>
    </row>
    <row r="2849" spans="5:17" x14ac:dyDescent="0.3">
      <c r="E2849" s="20"/>
      <c r="H2849" s="19"/>
      <c r="N2849" s="20"/>
      <c r="Q2849" s="19"/>
    </row>
    <row r="2850" spans="5:17" x14ac:dyDescent="0.3">
      <c r="E2850" s="20"/>
      <c r="H2850" s="19"/>
      <c r="N2850" s="20"/>
      <c r="Q2850" s="19"/>
    </row>
    <row r="2851" spans="5:17" x14ac:dyDescent="0.3">
      <c r="E2851" s="20"/>
      <c r="H2851" s="19"/>
      <c r="N2851" s="20"/>
      <c r="Q2851" s="19"/>
    </row>
    <row r="2852" spans="5:17" x14ac:dyDescent="0.3">
      <c r="E2852" s="20"/>
      <c r="H2852" s="19"/>
      <c r="N2852" s="20"/>
      <c r="Q2852" s="19"/>
    </row>
    <row r="2853" spans="5:17" x14ac:dyDescent="0.3">
      <c r="E2853" s="20"/>
      <c r="H2853" s="19"/>
      <c r="N2853" s="20"/>
      <c r="Q2853" s="19"/>
    </row>
    <row r="2854" spans="5:17" x14ac:dyDescent="0.3">
      <c r="E2854" s="20"/>
      <c r="H2854" s="19"/>
      <c r="N2854" s="20"/>
      <c r="Q2854" s="19"/>
    </row>
    <row r="2855" spans="5:17" x14ac:dyDescent="0.3">
      <c r="E2855" s="20"/>
      <c r="H2855" s="19"/>
      <c r="N2855" s="20"/>
      <c r="Q2855" s="19"/>
    </row>
    <row r="2856" spans="5:17" x14ac:dyDescent="0.3">
      <c r="E2856" s="20"/>
      <c r="H2856" s="19"/>
      <c r="N2856" s="20"/>
      <c r="Q2856" s="19"/>
    </row>
    <row r="2857" spans="5:17" x14ac:dyDescent="0.3">
      <c r="E2857" s="20"/>
      <c r="H2857" s="19"/>
      <c r="N2857" s="20"/>
      <c r="Q2857" s="19"/>
    </row>
    <row r="2858" spans="5:17" x14ac:dyDescent="0.3">
      <c r="E2858" s="20"/>
      <c r="H2858" s="19"/>
      <c r="N2858" s="20"/>
      <c r="Q2858" s="19"/>
    </row>
    <row r="2859" spans="5:17" x14ac:dyDescent="0.3">
      <c r="E2859" s="20"/>
      <c r="H2859" s="19"/>
      <c r="N2859" s="20"/>
      <c r="Q2859" s="19"/>
    </row>
    <row r="2860" spans="5:17" x14ac:dyDescent="0.3">
      <c r="E2860" s="20"/>
      <c r="H2860" s="19"/>
      <c r="N2860" s="20"/>
      <c r="Q2860" s="19"/>
    </row>
    <row r="2861" spans="5:17" x14ac:dyDescent="0.3">
      <c r="E2861" s="20"/>
      <c r="H2861" s="19"/>
      <c r="N2861" s="20"/>
      <c r="Q2861" s="19"/>
    </row>
    <row r="2862" spans="5:17" x14ac:dyDescent="0.3">
      <c r="E2862" s="20"/>
      <c r="H2862" s="19"/>
      <c r="N2862" s="20"/>
      <c r="Q2862" s="19"/>
    </row>
    <row r="2863" spans="5:17" x14ac:dyDescent="0.3">
      <c r="E2863" s="20"/>
      <c r="H2863" s="19"/>
      <c r="N2863" s="20"/>
      <c r="Q2863" s="19"/>
    </row>
    <row r="2864" spans="5:17" x14ac:dyDescent="0.3">
      <c r="E2864" s="20"/>
      <c r="H2864" s="19"/>
      <c r="N2864" s="20"/>
      <c r="Q2864" s="19"/>
    </row>
    <row r="2865" spans="5:17" x14ac:dyDescent="0.3">
      <c r="E2865" s="20"/>
      <c r="H2865" s="19"/>
      <c r="N2865" s="20"/>
      <c r="Q2865" s="19"/>
    </row>
    <row r="2866" spans="5:17" x14ac:dyDescent="0.3">
      <c r="E2866" s="20"/>
      <c r="H2866" s="19"/>
      <c r="N2866" s="20"/>
      <c r="Q2866" s="19"/>
    </row>
    <row r="2867" spans="5:17" x14ac:dyDescent="0.3">
      <c r="E2867" s="20"/>
      <c r="H2867" s="19"/>
      <c r="N2867" s="20"/>
      <c r="Q2867" s="19"/>
    </row>
    <row r="2868" spans="5:17" x14ac:dyDescent="0.3">
      <c r="E2868" s="20"/>
      <c r="H2868" s="19"/>
      <c r="N2868" s="20"/>
      <c r="Q2868" s="19"/>
    </row>
    <row r="2869" spans="5:17" x14ac:dyDescent="0.3">
      <c r="E2869" s="20"/>
      <c r="H2869" s="19"/>
      <c r="N2869" s="20"/>
      <c r="Q2869" s="19"/>
    </row>
    <row r="2870" spans="5:17" x14ac:dyDescent="0.3">
      <c r="E2870" s="20"/>
      <c r="H2870" s="19"/>
      <c r="N2870" s="20"/>
      <c r="Q2870" s="19"/>
    </row>
    <row r="2871" spans="5:17" x14ac:dyDescent="0.3">
      <c r="E2871" s="20"/>
      <c r="H2871" s="19"/>
      <c r="N2871" s="20"/>
      <c r="Q2871" s="19"/>
    </row>
    <row r="2872" spans="5:17" x14ac:dyDescent="0.3">
      <c r="E2872" s="20"/>
      <c r="H2872" s="19"/>
      <c r="N2872" s="20"/>
      <c r="Q2872" s="19"/>
    </row>
    <row r="2873" spans="5:17" x14ac:dyDescent="0.3">
      <c r="E2873" s="20"/>
      <c r="H2873" s="19"/>
      <c r="N2873" s="20"/>
      <c r="Q2873" s="19"/>
    </row>
    <row r="2874" spans="5:17" x14ac:dyDescent="0.3">
      <c r="E2874" s="20"/>
      <c r="H2874" s="19"/>
      <c r="N2874" s="20"/>
      <c r="Q2874" s="19"/>
    </row>
    <row r="2875" spans="5:17" x14ac:dyDescent="0.3">
      <c r="E2875" s="20"/>
      <c r="H2875" s="19"/>
      <c r="N2875" s="20"/>
      <c r="Q2875" s="19"/>
    </row>
    <row r="2876" spans="5:17" x14ac:dyDescent="0.3">
      <c r="E2876" s="20"/>
      <c r="H2876" s="19"/>
      <c r="N2876" s="20"/>
      <c r="Q2876" s="19"/>
    </row>
    <row r="2877" spans="5:17" x14ac:dyDescent="0.3">
      <c r="E2877" s="20"/>
      <c r="H2877" s="19"/>
      <c r="N2877" s="20"/>
      <c r="Q2877" s="19"/>
    </row>
    <row r="2878" spans="5:17" x14ac:dyDescent="0.3">
      <c r="E2878" s="20"/>
      <c r="H2878" s="19"/>
      <c r="N2878" s="20"/>
      <c r="Q2878" s="19"/>
    </row>
    <row r="2879" spans="5:17" x14ac:dyDescent="0.3">
      <c r="E2879" s="20"/>
      <c r="H2879" s="19"/>
      <c r="N2879" s="20"/>
      <c r="Q2879" s="19"/>
    </row>
    <row r="2880" spans="5:17" x14ac:dyDescent="0.3">
      <c r="E2880" s="20"/>
      <c r="H2880" s="19"/>
      <c r="N2880" s="20"/>
      <c r="Q2880" s="19"/>
    </row>
    <row r="2881" spans="5:17" x14ac:dyDescent="0.3">
      <c r="E2881" s="20"/>
      <c r="H2881" s="19"/>
      <c r="N2881" s="20"/>
      <c r="Q2881" s="19"/>
    </row>
    <row r="2882" spans="5:17" x14ac:dyDescent="0.3">
      <c r="E2882" s="20"/>
      <c r="H2882" s="19"/>
      <c r="N2882" s="20"/>
      <c r="Q2882" s="19"/>
    </row>
    <row r="2883" spans="5:17" x14ac:dyDescent="0.3">
      <c r="E2883" s="20"/>
      <c r="H2883" s="19"/>
      <c r="N2883" s="20"/>
      <c r="Q2883" s="19"/>
    </row>
    <row r="2884" spans="5:17" x14ac:dyDescent="0.3">
      <c r="E2884" s="20"/>
      <c r="H2884" s="19"/>
      <c r="N2884" s="20"/>
      <c r="Q2884" s="19"/>
    </row>
    <row r="2885" spans="5:17" x14ac:dyDescent="0.3">
      <c r="E2885" s="20"/>
      <c r="H2885" s="19"/>
      <c r="N2885" s="20"/>
      <c r="Q2885" s="19"/>
    </row>
    <row r="2886" spans="5:17" x14ac:dyDescent="0.3">
      <c r="E2886" s="20"/>
      <c r="H2886" s="19"/>
      <c r="N2886" s="20"/>
      <c r="Q2886" s="19"/>
    </row>
    <row r="2887" spans="5:17" x14ac:dyDescent="0.3">
      <c r="E2887" s="20"/>
      <c r="H2887" s="19"/>
      <c r="N2887" s="20"/>
      <c r="Q2887" s="19"/>
    </row>
    <row r="2888" spans="5:17" x14ac:dyDescent="0.3">
      <c r="E2888" s="20"/>
      <c r="H2888" s="19"/>
      <c r="N2888" s="20"/>
      <c r="Q2888" s="19"/>
    </row>
    <row r="2889" spans="5:17" x14ac:dyDescent="0.3">
      <c r="E2889" s="20"/>
      <c r="H2889" s="19"/>
      <c r="N2889" s="20"/>
      <c r="Q2889" s="19"/>
    </row>
    <row r="2890" spans="5:17" x14ac:dyDescent="0.3">
      <c r="E2890" s="20"/>
      <c r="H2890" s="19"/>
      <c r="N2890" s="20"/>
      <c r="Q2890" s="19"/>
    </row>
    <row r="2891" spans="5:17" x14ac:dyDescent="0.3">
      <c r="E2891" s="20"/>
      <c r="H2891" s="19"/>
      <c r="N2891" s="20"/>
      <c r="Q2891" s="19"/>
    </row>
    <row r="2892" spans="5:17" x14ac:dyDescent="0.3">
      <c r="E2892" s="20"/>
      <c r="H2892" s="19"/>
      <c r="N2892" s="20"/>
      <c r="Q2892" s="19"/>
    </row>
    <row r="2893" spans="5:17" x14ac:dyDescent="0.3">
      <c r="E2893" s="20"/>
      <c r="H2893" s="19"/>
      <c r="N2893" s="20"/>
      <c r="Q2893" s="19"/>
    </row>
    <row r="2894" spans="5:17" x14ac:dyDescent="0.3">
      <c r="E2894" s="20"/>
      <c r="H2894" s="19"/>
      <c r="N2894" s="20"/>
      <c r="Q2894" s="19"/>
    </row>
    <row r="2895" spans="5:17" x14ac:dyDescent="0.3">
      <c r="E2895" s="20"/>
      <c r="H2895" s="19"/>
      <c r="N2895" s="20"/>
      <c r="Q2895" s="19"/>
    </row>
    <row r="2896" spans="5:17" x14ac:dyDescent="0.3">
      <c r="E2896" s="20"/>
      <c r="H2896" s="19"/>
      <c r="N2896" s="20"/>
      <c r="Q2896" s="19"/>
    </row>
    <row r="2897" spans="5:17" x14ac:dyDescent="0.3">
      <c r="E2897" s="20"/>
      <c r="H2897" s="19"/>
      <c r="N2897" s="20"/>
      <c r="Q2897" s="19"/>
    </row>
    <row r="2898" spans="5:17" x14ac:dyDescent="0.3">
      <c r="E2898" s="20"/>
      <c r="H2898" s="19"/>
      <c r="N2898" s="20"/>
      <c r="Q2898" s="19"/>
    </row>
    <row r="2899" spans="5:17" x14ac:dyDescent="0.3">
      <c r="E2899" s="20"/>
      <c r="H2899" s="19"/>
      <c r="N2899" s="20"/>
      <c r="Q2899" s="19"/>
    </row>
    <row r="2900" spans="5:17" x14ac:dyDescent="0.3">
      <c r="E2900" s="20"/>
      <c r="H2900" s="19"/>
      <c r="N2900" s="20"/>
      <c r="Q2900" s="19"/>
    </row>
    <row r="2901" spans="5:17" x14ac:dyDescent="0.3">
      <c r="E2901" s="20"/>
      <c r="H2901" s="19"/>
      <c r="N2901" s="20"/>
      <c r="Q2901" s="19"/>
    </row>
    <row r="2902" spans="5:17" x14ac:dyDescent="0.3">
      <c r="E2902" s="20"/>
      <c r="H2902" s="19"/>
      <c r="N2902" s="20"/>
      <c r="Q2902" s="19"/>
    </row>
    <row r="2903" spans="5:17" x14ac:dyDescent="0.3">
      <c r="E2903" s="20"/>
      <c r="H2903" s="19"/>
      <c r="N2903" s="20"/>
      <c r="Q2903" s="19"/>
    </row>
    <row r="2904" spans="5:17" x14ac:dyDescent="0.3">
      <c r="E2904" s="20"/>
      <c r="H2904" s="19"/>
      <c r="N2904" s="20"/>
      <c r="Q2904" s="19"/>
    </row>
    <row r="2905" spans="5:17" x14ac:dyDescent="0.3">
      <c r="E2905" s="20"/>
      <c r="H2905" s="19"/>
      <c r="N2905" s="20"/>
      <c r="Q2905" s="19"/>
    </row>
    <row r="2906" spans="5:17" x14ac:dyDescent="0.3">
      <c r="E2906" s="20"/>
      <c r="H2906" s="19"/>
      <c r="N2906" s="20"/>
      <c r="Q2906" s="19"/>
    </row>
    <row r="2907" spans="5:17" x14ac:dyDescent="0.3">
      <c r="E2907" s="20"/>
      <c r="H2907" s="19"/>
      <c r="N2907" s="20"/>
      <c r="Q2907" s="19"/>
    </row>
    <row r="2908" spans="5:17" x14ac:dyDescent="0.3">
      <c r="E2908" s="20"/>
      <c r="H2908" s="19"/>
      <c r="N2908" s="20"/>
      <c r="Q2908" s="19"/>
    </row>
    <row r="2909" spans="5:17" x14ac:dyDescent="0.3">
      <c r="E2909" s="20"/>
      <c r="H2909" s="19"/>
      <c r="N2909" s="20"/>
      <c r="Q2909" s="19"/>
    </row>
    <row r="2910" spans="5:17" x14ac:dyDescent="0.3">
      <c r="E2910" s="20"/>
      <c r="H2910" s="19"/>
      <c r="N2910" s="20"/>
      <c r="Q2910" s="19"/>
    </row>
    <row r="2911" spans="5:17" x14ac:dyDescent="0.3">
      <c r="E2911" s="20"/>
      <c r="H2911" s="19"/>
      <c r="N2911" s="20"/>
      <c r="Q2911" s="19"/>
    </row>
    <row r="2912" spans="5:17" x14ac:dyDescent="0.3">
      <c r="E2912" s="20"/>
      <c r="H2912" s="19"/>
      <c r="N2912" s="20"/>
      <c r="Q2912" s="19"/>
    </row>
    <row r="2913" spans="5:17" x14ac:dyDescent="0.3">
      <c r="E2913" s="20"/>
      <c r="H2913" s="19"/>
      <c r="N2913" s="20"/>
      <c r="Q2913" s="19"/>
    </row>
    <row r="2914" spans="5:17" x14ac:dyDescent="0.3">
      <c r="E2914" s="20"/>
      <c r="H2914" s="19"/>
      <c r="N2914" s="20"/>
      <c r="Q2914" s="19"/>
    </row>
    <row r="2915" spans="5:17" x14ac:dyDescent="0.3">
      <c r="E2915" s="20"/>
      <c r="H2915" s="19"/>
      <c r="N2915" s="20"/>
      <c r="Q2915" s="19"/>
    </row>
    <row r="2916" spans="5:17" x14ac:dyDescent="0.3">
      <c r="E2916" s="20"/>
      <c r="H2916" s="19"/>
      <c r="N2916" s="20"/>
      <c r="Q2916" s="19"/>
    </row>
    <row r="2917" spans="5:17" x14ac:dyDescent="0.3">
      <c r="E2917" s="20"/>
      <c r="H2917" s="19"/>
      <c r="N2917" s="20"/>
      <c r="Q2917" s="19"/>
    </row>
    <row r="2918" spans="5:17" x14ac:dyDescent="0.3">
      <c r="E2918" s="20"/>
      <c r="H2918" s="19"/>
      <c r="N2918" s="20"/>
      <c r="Q2918" s="19"/>
    </row>
    <row r="2919" spans="5:17" x14ac:dyDescent="0.3">
      <c r="E2919" s="20"/>
      <c r="H2919" s="19"/>
      <c r="N2919" s="20"/>
      <c r="Q2919" s="19"/>
    </row>
    <row r="2920" spans="5:17" x14ac:dyDescent="0.3">
      <c r="E2920" s="20"/>
      <c r="H2920" s="19"/>
      <c r="N2920" s="20"/>
      <c r="Q2920" s="19"/>
    </row>
    <row r="2921" spans="5:17" x14ac:dyDescent="0.3">
      <c r="E2921" s="20"/>
      <c r="H2921" s="19"/>
      <c r="N2921" s="20"/>
      <c r="Q2921" s="19"/>
    </row>
    <row r="2922" spans="5:17" x14ac:dyDescent="0.3">
      <c r="E2922" s="20"/>
      <c r="H2922" s="19"/>
      <c r="N2922" s="20"/>
      <c r="Q2922" s="19"/>
    </row>
    <row r="2923" spans="5:17" x14ac:dyDescent="0.3">
      <c r="E2923" s="20"/>
      <c r="H2923" s="19"/>
      <c r="N2923" s="20"/>
      <c r="Q2923" s="19"/>
    </row>
    <row r="2924" spans="5:17" x14ac:dyDescent="0.3">
      <c r="E2924" s="20"/>
      <c r="H2924" s="19"/>
      <c r="N2924" s="20"/>
      <c r="Q2924" s="19"/>
    </row>
    <row r="2925" spans="5:17" x14ac:dyDescent="0.3">
      <c r="E2925" s="20"/>
      <c r="H2925" s="19"/>
      <c r="N2925" s="20"/>
      <c r="Q2925" s="19"/>
    </row>
    <row r="2926" spans="5:17" x14ac:dyDescent="0.3">
      <c r="E2926" s="20"/>
      <c r="H2926" s="19"/>
      <c r="N2926" s="20"/>
      <c r="Q2926" s="19"/>
    </row>
    <row r="2927" spans="5:17" x14ac:dyDescent="0.3">
      <c r="E2927" s="20"/>
      <c r="H2927" s="19"/>
      <c r="N2927" s="20"/>
      <c r="Q2927" s="19"/>
    </row>
    <row r="2928" spans="5:17" x14ac:dyDescent="0.3">
      <c r="E2928" s="20"/>
      <c r="H2928" s="19"/>
      <c r="N2928" s="20"/>
      <c r="Q2928" s="19"/>
    </row>
    <row r="2929" spans="5:17" x14ac:dyDescent="0.3">
      <c r="E2929" s="20"/>
      <c r="H2929" s="19"/>
      <c r="N2929" s="20"/>
      <c r="Q2929" s="19"/>
    </row>
    <row r="2930" spans="5:17" x14ac:dyDescent="0.3">
      <c r="E2930" s="20"/>
      <c r="H2930" s="19"/>
      <c r="N2930" s="20"/>
      <c r="Q2930" s="19"/>
    </row>
    <row r="2931" spans="5:17" x14ac:dyDescent="0.3">
      <c r="E2931" s="20"/>
      <c r="H2931" s="19"/>
      <c r="N2931" s="20"/>
      <c r="Q2931" s="19"/>
    </row>
    <row r="2932" spans="5:17" x14ac:dyDescent="0.3">
      <c r="E2932" s="20"/>
      <c r="H2932" s="19"/>
      <c r="N2932" s="20"/>
      <c r="Q2932" s="19"/>
    </row>
    <row r="2933" spans="5:17" x14ac:dyDescent="0.3">
      <c r="E2933" s="20"/>
      <c r="H2933" s="19"/>
      <c r="N2933" s="20"/>
      <c r="Q2933" s="19"/>
    </row>
    <row r="2934" spans="5:17" x14ac:dyDescent="0.3">
      <c r="E2934" s="20"/>
      <c r="H2934" s="19"/>
      <c r="N2934" s="20"/>
      <c r="Q2934" s="19"/>
    </row>
    <row r="2935" spans="5:17" x14ac:dyDescent="0.3">
      <c r="E2935" s="20"/>
      <c r="H2935" s="19"/>
      <c r="N2935" s="20"/>
      <c r="Q2935" s="19"/>
    </row>
    <row r="2936" spans="5:17" x14ac:dyDescent="0.3">
      <c r="E2936" s="20"/>
      <c r="H2936" s="19"/>
      <c r="N2936" s="20"/>
      <c r="Q2936" s="19"/>
    </row>
    <row r="2937" spans="5:17" x14ac:dyDescent="0.3">
      <c r="E2937" s="20"/>
      <c r="H2937" s="19"/>
      <c r="N2937" s="20"/>
      <c r="Q2937" s="19"/>
    </row>
    <row r="2938" spans="5:17" x14ac:dyDescent="0.3">
      <c r="E2938" s="20"/>
      <c r="H2938" s="19"/>
      <c r="N2938" s="20"/>
      <c r="Q2938" s="19"/>
    </row>
    <row r="2939" spans="5:17" x14ac:dyDescent="0.3">
      <c r="E2939" s="20"/>
      <c r="H2939" s="19"/>
      <c r="N2939" s="20"/>
      <c r="Q2939" s="19"/>
    </row>
    <row r="2940" spans="5:17" x14ac:dyDescent="0.3">
      <c r="E2940" s="20"/>
      <c r="H2940" s="19"/>
      <c r="N2940" s="20"/>
      <c r="Q2940" s="19"/>
    </row>
    <row r="2941" spans="5:17" x14ac:dyDescent="0.3">
      <c r="E2941" s="20"/>
      <c r="H2941" s="19"/>
      <c r="N2941" s="20"/>
      <c r="Q2941" s="19"/>
    </row>
    <row r="2942" spans="5:17" x14ac:dyDescent="0.3">
      <c r="E2942" s="20"/>
      <c r="H2942" s="19"/>
      <c r="N2942" s="20"/>
      <c r="Q2942" s="19"/>
    </row>
    <row r="2943" spans="5:17" x14ac:dyDescent="0.3">
      <c r="E2943" s="20"/>
      <c r="H2943" s="19"/>
      <c r="N2943" s="20"/>
      <c r="Q2943" s="19"/>
    </row>
    <row r="2944" spans="5:17" x14ac:dyDescent="0.3">
      <c r="E2944" s="20"/>
      <c r="H2944" s="19"/>
      <c r="N2944" s="20"/>
      <c r="Q2944" s="19"/>
    </row>
    <row r="2945" spans="5:17" x14ac:dyDescent="0.3">
      <c r="E2945" s="20"/>
      <c r="H2945" s="19"/>
      <c r="N2945" s="20"/>
      <c r="Q2945" s="19"/>
    </row>
    <row r="2946" spans="5:17" x14ac:dyDescent="0.3">
      <c r="E2946" s="20"/>
      <c r="H2946" s="19"/>
      <c r="N2946" s="20"/>
      <c r="Q2946" s="19"/>
    </row>
    <row r="2947" spans="5:17" x14ac:dyDescent="0.3">
      <c r="E2947" s="20"/>
      <c r="H2947" s="19"/>
      <c r="N2947" s="20"/>
      <c r="Q2947" s="19"/>
    </row>
    <row r="2948" spans="5:17" x14ac:dyDescent="0.3">
      <c r="E2948" s="20"/>
      <c r="H2948" s="19"/>
      <c r="N2948" s="20"/>
      <c r="Q2948" s="19"/>
    </row>
    <row r="2949" spans="5:17" x14ac:dyDescent="0.3">
      <c r="E2949" s="20"/>
      <c r="H2949" s="19"/>
      <c r="N2949" s="20"/>
      <c r="Q2949" s="19"/>
    </row>
    <row r="2950" spans="5:17" x14ac:dyDescent="0.3">
      <c r="E2950" s="20"/>
      <c r="H2950" s="19"/>
      <c r="N2950" s="20"/>
      <c r="Q2950" s="19"/>
    </row>
    <row r="2951" spans="5:17" x14ac:dyDescent="0.3">
      <c r="E2951" s="20"/>
      <c r="H2951" s="19"/>
      <c r="N2951" s="20"/>
      <c r="Q2951" s="19"/>
    </row>
    <row r="2952" spans="5:17" x14ac:dyDescent="0.3">
      <c r="E2952" s="20"/>
      <c r="H2952" s="19"/>
      <c r="N2952" s="20"/>
      <c r="Q2952" s="19"/>
    </row>
    <row r="2953" spans="5:17" x14ac:dyDescent="0.3">
      <c r="E2953" s="20"/>
      <c r="H2953" s="19"/>
      <c r="N2953" s="20"/>
      <c r="Q2953" s="19"/>
    </row>
    <row r="2954" spans="5:17" x14ac:dyDescent="0.3">
      <c r="E2954" s="20"/>
      <c r="H2954" s="19"/>
      <c r="N2954" s="20"/>
      <c r="Q2954" s="19"/>
    </row>
    <row r="2955" spans="5:17" x14ac:dyDescent="0.3">
      <c r="E2955" s="20"/>
      <c r="H2955" s="19"/>
      <c r="N2955" s="20"/>
      <c r="Q2955" s="19"/>
    </row>
    <row r="2956" spans="5:17" x14ac:dyDescent="0.3">
      <c r="E2956" s="20"/>
      <c r="H2956" s="19"/>
      <c r="N2956" s="20"/>
      <c r="Q2956" s="19"/>
    </row>
    <row r="2957" spans="5:17" x14ac:dyDescent="0.3">
      <c r="E2957" s="20"/>
      <c r="H2957" s="19"/>
      <c r="N2957" s="20"/>
      <c r="Q2957" s="19"/>
    </row>
    <row r="2958" spans="5:17" x14ac:dyDescent="0.3">
      <c r="E2958" s="20"/>
      <c r="H2958" s="19"/>
      <c r="N2958" s="20"/>
      <c r="Q2958" s="19"/>
    </row>
    <row r="2959" spans="5:17" x14ac:dyDescent="0.3">
      <c r="E2959" s="20"/>
      <c r="H2959" s="19"/>
      <c r="N2959" s="20"/>
      <c r="Q2959" s="19"/>
    </row>
    <row r="2960" spans="5:17" x14ac:dyDescent="0.3">
      <c r="E2960" s="20"/>
      <c r="H2960" s="19"/>
      <c r="N2960" s="20"/>
      <c r="Q2960" s="19"/>
    </row>
    <row r="2961" spans="5:17" x14ac:dyDescent="0.3">
      <c r="E2961" s="20"/>
      <c r="H2961" s="19"/>
      <c r="N2961" s="20"/>
      <c r="Q2961" s="19"/>
    </row>
    <row r="2962" spans="5:17" x14ac:dyDescent="0.3">
      <c r="E2962" s="20"/>
      <c r="H2962" s="19"/>
      <c r="N2962" s="20"/>
      <c r="Q2962" s="19"/>
    </row>
    <row r="2963" spans="5:17" x14ac:dyDescent="0.3">
      <c r="E2963" s="20"/>
      <c r="H2963" s="19"/>
      <c r="N2963" s="20"/>
      <c r="Q2963" s="19"/>
    </row>
    <row r="2964" spans="5:17" x14ac:dyDescent="0.3">
      <c r="E2964" s="20"/>
      <c r="H2964" s="19"/>
      <c r="N2964" s="20"/>
      <c r="Q2964" s="19"/>
    </row>
    <row r="2965" spans="5:17" x14ac:dyDescent="0.3">
      <c r="E2965" s="20"/>
      <c r="H2965" s="19"/>
      <c r="N2965" s="20"/>
      <c r="Q2965" s="19"/>
    </row>
    <row r="2966" spans="5:17" x14ac:dyDescent="0.3">
      <c r="E2966" s="20"/>
      <c r="H2966" s="19"/>
      <c r="N2966" s="20"/>
      <c r="Q2966" s="19"/>
    </row>
    <row r="2967" spans="5:17" x14ac:dyDescent="0.3">
      <c r="E2967" s="20"/>
      <c r="H2967" s="19"/>
      <c r="N2967" s="20"/>
      <c r="Q2967" s="19"/>
    </row>
    <row r="2968" spans="5:17" x14ac:dyDescent="0.3">
      <c r="E2968" s="20"/>
      <c r="H2968" s="19"/>
      <c r="N2968" s="20"/>
      <c r="Q2968" s="19"/>
    </row>
    <row r="2969" spans="5:17" x14ac:dyDescent="0.3">
      <c r="E2969" s="20"/>
      <c r="H2969" s="19"/>
      <c r="N2969" s="20"/>
      <c r="Q2969" s="19"/>
    </row>
    <row r="2970" spans="5:17" x14ac:dyDescent="0.3">
      <c r="E2970" s="20"/>
      <c r="H2970" s="19"/>
      <c r="N2970" s="20"/>
      <c r="Q2970" s="19"/>
    </row>
    <row r="2971" spans="5:17" x14ac:dyDescent="0.3">
      <c r="E2971" s="20"/>
      <c r="H2971" s="19"/>
      <c r="N2971" s="20"/>
      <c r="Q2971" s="19"/>
    </row>
    <row r="2972" spans="5:17" x14ac:dyDescent="0.3">
      <c r="E2972" s="20"/>
      <c r="H2972" s="19"/>
      <c r="N2972" s="20"/>
      <c r="Q2972" s="19"/>
    </row>
    <row r="2973" spans="5:17" x14ac:dyDescent="0.3">
      <c r="E2973" s="20"/>
      <c r="H2973" s="19"/>
      <c r="N2973" s="20"/>
      <c r="Q2973" s="19"/>
    </row>
    <row r="2974" spans="5:17" x14ac:dyDescent="0.3">
      <c r="E2974" s="20"/>
      <c r="H2974" s="19"/>
      <c r="N2974" s="20"/>
      <c r="Q2974" s="19"/>
    </row>
    <row r="2975" spans="5:17" x14ac:dyDescent="0.3">
      <c r="E2975" s="20"/>
      <c r="H2975" s="19"/>
      <c r="N2975" s="20"/>
      <c r="Q2975" s="19"/>
    </row>
    <row r="2976" spans="5:17" x14ac:dyDescent="0.3">
      <c r="E2976" s="20"/>
      <c r="H2976" s="19"/>
      <c r="N2976" s="20"/>
      <c r="Q2976" s="19"/>
    </row>
    <row r="2977" spans="5:17" x14ac:dyDescent="0.3">
      <c r="E2977" s="20"/>
      <c r="H2977" s="19"/>
      <c r="N2977" s="20"/>
      <c r="Q2977" s="19"/>
    </row>
    <row r="2978" spans="5:17" x14ac:dyDescent="0.3">
      <c r="E2978" s="20"/>
      <c r="H2978" s="19"/>
      <c r="N2978" s="20"/>
      <c r="Q2978" s="19"/>
    </row>
    <row r="2979" spans="5:17" x14ac:dyDescent="0.3">
      <c r="E2979" s="20"/>
      <c r="H2979" s="19"/>
      <c r="N2979" s="20"/>
      <c r="Q2979" s="19"/>
    </row>
    <row r="2980" spans="5:17" x14ac:dyDescent="0.3">
      <c r="E2980" s="20"/>
      <c r="H2980" s="19"/>
      <c r="N2980" s="20"/>
      <c r="Q2980" s="19"/>
    </row>
    <row r="2981" spans="5:17" x14ac:dyDescent="0.3">
      <c r="E2981" s="20"/>
      <c r="H2981" s="19"/>
      <c r="N2981" s="20"/>
      <c r="Q2981" s="19"/>
    </row>
    <row r="2982" spans="5:17" x14ac:dyDescent="0.3">
      <c r="E2982" s="20"/>
      <c r="H2982" s="19"/>
      <c r="N2982" s="20"/>
      <c r="Q2982" s="19"/>
    </row>
    <row r="2983" spans="5:17" x14ac:dyDescent="0.3">
      <c r="E2983" s="20"/>
      <c r="H2983" s="19"/>
      <c r="N2983" s="20"/>
      <c r="Q2983" s="19"/>
    </row>
    <row r="2984" spans="5:17" x14ac:dyDescent="0.3">
      <c r="E2984" s="20"/>
      <c r="H2984" s="19"/>
      <c r="N2984" s="20"/>
      <c r="Q2984" s="19"/>
    </row>
    <row r="2985" spans="5:17" x14ac:dyDescent="0.3">
      <c r="E2985" s="20"/>
      <c r="H2985" s="19"/>
      <c r="N2985" s="20"/>
      <c r="Q2985" s="19"/>
    </row>
    <row r="2986" spans="5:17" x14ac:dyDescent="0.3">
      <c r="E2986" s="20"/>
      <c r="H2986" s="19"/>
      <c r="N2986" s="20"/>
      <c r="Q2986" s="19"/>
    </row>
    <row r="2987" spans="5:17" x14ac:dyDescent="0.3">
      <c r="E2987" s="20"/>
      <c r="H2987" s="19"/>
      <c r="N2987" s="20"/>
      <c r="Q2987" s="19"/>
    </row>
    <row r="2988" spans="5:17" x14ac:dyDescent="0.3">
      <c r="E2988" s="20"/>
      <c r="H2988" s="19"/>
      <c r="N2988" s="20"/>
      <c r="Q2988" s="19"/>
    </row>
    <row r="2989" spans="5:17" x14ac:dyDescent="0.3">
      <c r="E2989" s="20"/>
      <c r="H2989" s="19"/>
      <c r="N2989" s="20"/>
      <c r="Q2989" s="19"/>
    </row>
    <row r="2990" spans="5:17" x14ac:dyDescent="0.3">
      <c r="E2990" s="20"/>
      <c r="H2990" s="19"/>
      <c r="N2990" s="20"/>
      <c r="Q2990" s="19"/>
    </row>
    <row r="2991" spans="5:17" x14ac:dyDescent="0.3">
      <c r="E2991" s="20"/>
      <c r="H2991" s="19"/>
      <c r="N2991" s="20"/>
      <c r="Q2991" s="19"/>
    </row>
    <row r="2992" spans="5:17" x14ac:dyDescent="0.3">
      <c r="E2992" s="20"/>
      <c r="H2992" s="19"/>
      <c r="N2992" s="20"/>
      <c r="Q2992" s="19"/>
    </row>
    <row r="2993" spans="5:17" x14ac:dyDescent="0.3">
      <c r="E2993" s="20"/>
      <c r="H2993" s="19"/>
      <c r="N2993" s="20"/>
      <c r="Q2993" s="19"/>
    </row>
    <row r="2994" spans="5:17" x14ac:dyDescent="0.3">
      <c r="E2994" s="20"/>
      <c r="H2994" s="19"/>
      <c r="N2994" s="20"/>
      <c r="Q2994" s="19"/>
    </row>
    <row r="2995" spans="5:17" x14ac:dyDescent="0.3">
      <c r="E2995" s="20"/>
      <c r="H2995" s="19"/>
      <c r="N2995" s="20"/>
      <c r="Q2995" s="19"/>
    </row>
    <row r="2996" spans="5:17" x14ac:dyDescent="0.3">
      <c r="E2996" s="20"/>
      <c r="H2996" s="19"/>
      <c r="N2996" s="20"/>
      <c r="Q2996" s="19"/>
    </row>
    <row r="2997" spans="5:17" x14ac:dyDescent="0.3">
      <c r="E2997" s="20"/>
      <c r="H2997" s="19"/>
      <c r="N2997" s="20"/>
      <c r="Q2997" s="19"/>
    </row>
    <row r="2998" spans="5:17" x14ac:dyDescent="0.3">
      <c r="E2998" s="20"/>
      <c r="H2998" s="19"/>
      <c r="N2998" s="20"/>
      <c r="Q2998" s="19"/>
    </row>
    <row r="2999" spans="5:17" x14ac:dyDescent="0.3">
      <c r="E2999" s="20"/>
      <c r="H2999" s="19"/>
      <c r="N2999" s="20"/>
      <c r="Q2999" s="19"/>
    </row>
    <row r="3000" spans="5:17" x14ac:dyDescent="0.3">
      <c r="E3000" s="20"/>
      <c r="H3000" s="19"/>
      <c r="N3000" s="20"/>
      <c r="Q3000" s="19"/>
    </row>
    <row r="3001" spans="5:17" x14ac:dyDescent="0.3">
      <c r="E3001" s="20"/>
      <c r="H3001" s="19"/>
      <c r="N3001" s="20"/>
      <c r="Q3001" s="19"/>
    </row>
    <row r="3002" spans="5:17" x14ac:dyDescent="0.3">
      <c r="E3002" s="20"/>
      <c r="H3002" s="19"/>
      <c r="N3002" s="20"/>
      <c r="Q3002" s="19"/>
    </row>
    <row r="3003" spans="5:17" x14ac:dyDescent="0.3">
      <c r="E3003" s="20"/>
      <c r="H3003" s="19"/>
      <c r="N3003" s="20"/>
      <c r="Q3003" s="19"/>
    </row>
    <row r="3004" spans="5:17" x14ac:dyDescent="0.3">
      <c r="E3004" s="20"/>
      <c r="H3004" s="19"/>
      <c r="N3004" s="20"/>
      <c r="Q3004" s="19"/>
    </row>
    <row r="3005" spans="5:17" x14ac:dyDescent="0.3">
      <c r="E3005" s="20"/>
      <c r="H3005" s="19"/>
      <c r="N3005" s="20"/>
      <c r="Q3005" s="19"/>
    </row>
    <row r="3006" spans="5:17" x14ac:dyDescent="0.3">
      <c r="E3006" s="20"/>
      <c r="H3006" s="19"/>
      <c r="N3006" s="20"/>
      <c r="Q3006" s="19"/>
    </row>
    <row r="3007" spans="5:17" x14ac:dyDescent="0.3">
      <c r="E3007" s="20"/>
      <c r="H3007" s="19"/>
      <c r="N3007" s="20"/>
      <c r="Q3007" s="19"/>
    </row>
    <row r="3008" spans="5:17" x14ac:dyDescent="0.3">
      <c r="E3008" s="20"/>
      <c r="H3008" s="19"/>
      <c r="N3008" s="20"/>
      <c r="Q3008" s="19"/>
    </row>
    <row r="3009" spans="5:17" x14ac:dyDescent="0.3">
      <c r="E3009" s="20"/>
      <c r="H3009" s="19"/>
      <c r="N3009" s="20"/>
      <c r="Q3009" s="19"/>
    </row>
    <row r="3010" spans="5:17" x14ac:dyDescent="0.3">
      <c r="E3010" s="20"/>
      <c r="H3010" s="19"/>
      <c r="N3010" s="20"/>
      <c r="Q3010" s="19"/>
    </row>
    <row r="3011" spans="5:17" x14ac:dyDescent="0.3">
      <c r="E3011" s="20"/>
      <c r="H3011" s="19"/>
      <c r="N3011" s="20"/>
      <c r="Q3011" s="19"/>
    </row>
    <row r="3012" spans="5:17" x14ac:dyDescent="0.3">
      <c r="E3012" s="20"/>
      <c r="H3012" s="19"/>
      <c r="N3012" s="20"/>
      <c r="Q3012" s="19"/>
    </row>
    <row r="3013" spans="5:17" x14ac:dyDescent="0.3">
      <c r="E3013" s="20"/>
      <c r="H3013" s="19"/>
      <c r="N3013" s="20"/>
      <c r="Q3013" s="19"/>
    </row>
    <row r="3014" spans="5:17" x14ac:dyDescent="0.3">
      <c r="E3014" s="20"/>
      <c r="H3014" s="19"/>
      <c r="N3014" s="20"/>
      <c r="Q3014" s="19"/>
    </row>
    <row r="3015" spans="5:17" x14ac:dyDescent="0.3">
      <c r="E3015" s="20"/>
      <c r="H3015" s="19"/>
      <c r="N3015" s="20"/>
      <c r="Q3015" s="19"/>
    </row>
    <row r="3016" spans="5:17" x14ac:dyDescent="0.3">
      <c r="E3016" s="20"/>
      <c r="H3016" s="19"/>
      <c r="N3016" s="20"/>
      <c r="Q3016" s="19"/>
    </row>
    <row r="3017" spans="5:17" x14ac:dyDescent="0.3">
      <c r="E3017" s="20"/>
      <c r="H3017" s="19"/>
      <c r="N3017" s="20"/>
      <c r="Q3017" s="19"/>
    </row>
    <row r="3018" spans="5:17" x14ac:dyDescent="0.3">
      <c r="E3018" s="20"/>
      <c r="H3018" s="19"/>
      <c r="N3018" s="20"/>
      <c r="Q3018" s="19"/>
    </row>
    <row r="3019" spans="5:17" x14ac:dyDescent="0.3">
      <c r="E3019" s="20"/>
      <c r="H3019" s="19"/>
      <c r="N3019" s="20"/>
      <c r="Q3019" s="19"/>
    </row>
    <row r="3020" spans="5:17" x14ac:dyDescent="0.3">
      <c r="E3020" s="20"/>
      <c r="H3020" s="19"/>
      <c r="N3020" s="20"/>
      <c r="Q3020" s="19"/>
    </row>
    <row r="3021" spans="5:17" x14ac:dyDescent="0.3">
      <c r="E3021" s="20"/>
      <c r="H3021" s="19"/>
      <c r="N3021" s="20"/>
      <c r="Q3021" s="19"/>
    </row>
    <row r="3022" spans="5:17" x14ac:dyDescent="0.3">
      <c r="E3022" s="20"/>
      <c r="H3022" s="19"/>
      <c r="N3022" s="20"/>
      <c r="Q3022" s="19"/>
    </row>
    <row r="3023" spans="5:17" x14ac:dyDescent="0.3">
      <c r="E3023" s="20"/>
      <c r="H3023" s="19"/>
      <c r="N3023" s="20"/>
      <c r="Q3023" s="19"/>
    </row>
    <row r="3024" spans="5:17" x14ac:dyDescent="0.3">
      <c r="E3024" s="20"/>
      <c r="H3024" s="19"/>
      <c r="N3024" s="20"/>
      <c r="Q3024" s="19"/>
    </row>
    <row r="3025" spans="5:17" x14ac:dyDescent="0.3">
      <c r="E3025" s="20"/>
      <c r="H3025" s="19"/>
      <c r="N3025" s="20"/>
      <c r="Q3025" s="19"/>
    </row>
    <row r="3026" spans="5:17" x14ac:dyDescent="0.3">
      <c r="E3026" s="20"/>
      <c r="H3026" s="19"/>
      <c r="N3026" s="20"/>
      <c r="Q3026" s="19"/>
    </row>
    <row r="3027" spans="5:17" x14ac:dyDescent="0.3">
      <c r="E3027" s="20"/>
      <c r="H3027" s="19"/>
      <c r="N3027" s="20"/>
      <c r="Q3027" s="19"/>
    </row>
    <row r="3028" spans="5:17" x14ac:dyDescent="0.3">
      <c r="E3028" s="20"/>
      <c r="H3028" s="19"/>
      <c r="N3028" s="20"/>
      <c r="Q3028" s="19"/>
    </row>
    <row r="3029" spans="5:17" x14ac:dyDescent="0.3">
      <c r="E3029" s="20"/>
      <c r="H3029" s="19"/>
      <c r="N3029" s="20"/>
      <c r="Q3029" s="19"/>
    </row>
    <row r="3030" spans="5:17" x14ac:dyDescent="0.3">
      <c r="E3030" s="20"/>
      <c r="H3030" s="19"/>
      <c r="N3030" s="20"/>
      <c r="Q3030" s="19"/>
    </row>
    <row r="3031" spans="5:17" x14ac:dyDescent="0.3">
      <c r="E3031" s="20"/>
      <c r="H3031" s="19"/>
      <c r="N3031" s="20"/>
      <c r="Q3031" s="19"/>
    </row>
    <row r="3032" spans="5:17" x14ac:dyDescent="0.3">
      <c r="E3032" s="20"/>
      <c r="H3032" s="19"/>
      <c r="N3032" s="20"/>
      <c r="Q3032" s="19"/>
    </row>
    <row r="3033" spans="5:17" x14ac:dyDescent="0.3">
      <c r="E3033" s="20"/>
      <c r="H3033" s="19"/>
      <c r="N3033" s="20"/>
      <c r="Q3033" s="19"/>
    </row>
    <row r="3034" spans="5:17" x14ac:dyDescent="0.3">
      <c r="E3034" s="20"/>
      <c r="H3034" s="19"/>
      <c r="N3034" s="20"/>
      <c r="Q3034" s="19"/>
    </row>
    <row r="3035" spans="5:17" x14ac:dyDescent="0.3">
      <c r="E3035" s="20"/>
      <c r="H3035" s="19"/>
      <c r="N3035" s="20"/>
      <c r="Q3035" s="19"/>
    </row>
    <row r="3036" spans="5:17" x14ac:dyDescent="0.3">
      <c r="E3036" s="20"/>
      <c r="H3036" s="19"/>
      <c r="N3036" s="20"/>
      <c r="Q3036" s="19"/>
    </row>
    <row r="3037" spans="5:17" x14ac:dyDescent="0.3">
      <c r="E3037" s="20"/>
      <c r="H3037" s="19"/>
      <c r="N3037" s="20"/>
      <c r="Q3037" s="19"/>
    </row>
    <row r="3038" spans="5:17" x14ac:dyDescent="0.3">
      <c r="E3038" s="20"/>
      <c r="H3038" s="19"/>
      <c r="N3038" s="20"/>
      <c r="Q3038" s="19"/>
    </row>
    <row r="3039" spans="5:17" x14ac:dyDescent="0.3">
      <c r="E3039" s="20"/>
      <c r="H3039" s="19"/>
      <c r="N3039" s="20"/>
      <c r="Q3039" s="19"/>
    </row>
    <row r="3040" spans="5:17" x14ac:dyDescent="0.3">
      <c r="E3040" s="20"/>
      <c r="H3040" s="19"/>
      <c r="N3040" s="20"/>
      <c r="Q3040" s="19"/>
    </row>
    <row r="3041" spans="5:17" x14ac:dyDescent="0.3">
      <c r="E3041" s="20"/>
      <c r="H3041" s="19"/>
      <c r="N3041" s="20"/>
      <c r="Q3041" s="19"/>
    </row>
    <row r="3042" spans="5:17" x14ac:dyDescent="0.3">
      <c r="E3042" s="20"/>
      <c r="H3042" s="19"/>
      <c r="N3042" s="20"/>
      <c r="Q3042" s="19"/>
    </row>
    <row r="3043" spans="5:17" x14ac:dyDescent="0.3">
      <c r="E3043" s="20"/>
      <c r="H3043" s="19"/>
      <c r="N3043" s="20"/>
      <c r="Q3043" s="19"/>
    </row>
    <row r="3044" spans="5:17" x14ac:dyDescent="0.3">
      <c r="E3044" s="20"/>
      <c r="H3044" s="19"/>
      <c r="N3044" s="20"/>
      <c r="Q3044" s="19"/>
    </row>
    <row r="3045" spans="5:17" x14ac:dyDescent="0.3">
      <c r="E3045" s="20"/>
      <c r="H3045" s="19"/>
      <c r="N3045" s="20"/>
      <c r="Q3045" s="19"/>
    </row>
    <row r="3046" spans="5:17" x14ac:dyDescent="0.3">
      <c r="E3046" s="20"/>
      <c r="H3046" s="19"/>
      <c r="N3046" s="20"/>
      <c r="Q3046" s="19"/>
    </row>
    <row r="3047" spans="5:17" x14ac:dyDescent="0.3">
      <c r="E3047" s="20"/>
      <c r="H3047" s="19"/>
      <c r="N3047" s="20"/>
      <c r="Q3047" s="19"/>
    </row>
    <row r="3048" spans="5:17" x14ac:dyDescent="0.3">
      <c r="E3048" s="20"/>
      <c r="H3048" s="19"/>
      <c r="N3048" s="20"/>
      <c r="Q3048" s="19"/>
    </row>
    <row r="3049" spans="5:17" x14ac:dyDescent="0.3">
      <c r="E3049" s="20"/>
      <c r="H3049" s="19"/>
      <c r="N3049" s="20"/>
      <c r="Q3049" s="19"/>
    </row>
    <row r="3050" spans="5:17" x14ac:dyDescent="0.3">
      <c r="E3050" s="20"/>
      <c r="H3050" s="19"/>
      <c r="N3050" s="20"/>
      <c r="Q3050" s="19"/>
    </row>
    <row r="3051" spans="5:17" x14ac:dyDescent="0.3">
      <c r="E3051" s="20"/>
      <c r="H3051" s="19"/>
      <c r="N3051" s="20"/>
      <c r="Q3051" s="19"/>
    </row>
    <row r="3052" spans="5:17" x14ac:dyDescent="0.3">
      <c r="E3052" s="20"/>
      <c r="H3052" s="19"/>
      <c r="N3052" s="20"/>
      <c r="Q3052" s="19"/>
    </row>
    <row r="3053" spans="5:17" x14ac:dyDescent="0.3">
      <c r="E3053" s="20"/>
      <c r="H3053" s="19"/>
      <c r="N3053" s="20"/>
      <c r="Q3053" s="19"/>
    </row>
    <row r="3054" spans="5:17" x14ac:dyDescent="0.3">
      <c r="E3054" s="20"/>
      <c r="H3054" s="19"/>
      <c r="N3054" s="20"/>
      <c r="Q3054" s="19"/>
    </row>
    <row r="3055" spans="5:17" x14ac:dyDescent="0.3">
      <c r="E3055" s="20"/>
      <c r="H3055" s="19"/>
      <c r="N3055" s="20"/>
      <c r="Q3055" s="19"/>
    </row>
    <row r="3056" spans="5:17" x14ac:dyDescent="0.3">
      <c r="E3056" s="20"/>
      <c r="H3056" s="19"/>
      <c r="N3056" s="20"/>
      <c r="Q3056" s="19"/>
    </row>
    <row r="3057" spans="5:17" x14ac:dyDescent="0.3">
      <c r="E3057" s="20"/>
      <c r="H3057" s="19"/>
      <c r="N3057" s="20"/>
      <c r="Q3057" s="19"/>
    </row>
    <row r="3058" spans="5:17" x14ac:dyDescent="0.3">
      <c r="E3058" s="20"/>
      <c r="H3058" s="19"/>
      <c r="N3058" s="20"/>
      <c r="Q3058" s="19"/>
    </row>
    <row r="3059" spans="5:17" x14ac:dyDescent="0.3">
      <c r="E3059" s="20"/>
      <c r="H3059" s="19"/>
      <c r="N3059" s="20"/>
      <c r="Q3059" s="19"/>
    </row>
    <row r="3060" spans="5:17" x14ac:dyDescent="0.3">
      <c r="E3060" s="20"/>
      <c r="H3060" s="19"/>
      <c r="N3060" s="20"/>
      <c r="Q3060" s="19"/>
    </row>
    <row r="3061" spans="5:17" x14ac:dyDescent="0.3">
      <c r="E3061" s="20"/>
      <c r="H3061" s="19"/>
      <c r="N3061" s="20"/>
      <c r="Q3061" s="19"/>
    </row>
    <row r="3062" spans="5:17" x14ac:dyDescent="0.3">
      <c r="E3062" s="20"/>
      <c r="H3062" s="19"/>
      <c r="N3062" s="20"/>
      <c r="Q3062" s="19"/>
    </row>
    <row r="3063" spans="5:17" x14ac:dyDescent="0.3">
      <c r="E3063" s="20"/>
      <c r="H3063" s="19"/>
      <c r="N3063" s="20"/>
      <c r="Q3063" s="19"/>
    </row>
    <row r="3064" spans="5:17" x14ac:dyDescent="0.3">
      <c r="E3064" s="20"/>
      <c r="H3064" s="19"/>
      <c r="N3064" s="20"/>
      <c r="Q3064" s="19"/>
    </row>
    <row r="3065" spans="5:17" x14ac:dyDescent="0.3">
      <c r="E3065" s="20"/>
      <c r="H3065" s="19"/>
      <c r="N3065" s="20"/>
      <c r="Q3065" s="19"/>
    </row>
    <row r="3066" spans="5:17" x14ac:dyDescent="0.3">
      <c r="E3066" s="20"/>
      <c r="H3066" s="19"/>
      <c r="N3066" s="20"/>
      <c r="Q3066" s="19"/>
    </row>
    <row r="3067" spans="5:17" x14ac:dyDescent="0.3">
      <c r="E3067" s="20"/>
      <c r="H3067" s="19"/>
      <c r="N3067" s="20"/>
      <c r="Q3067" s="19"/>
    </row>
    <row r="3068" spans="5:17" x14ac:dyDescent="0.3">
      <c r="E3068" s="20"/>
      <c r="H3068" s="19"/>
      <c r="N3068" s="20"/>
      <c r="Q3068" s="19"/>
    </row>
    <row r="3069" spans="5:17" x14ac:dyDescent="0.3">
      <c r="E3069" s="20"/>
      <c r="H3069" s="19"/>
      <c r="N3069" s="20"/>
      <c r="Q3069" s="19"/>
    </row>
    <row r="3070" spans="5:17" x14ac:dyDescent="0.3">
      <c r="E3070" s="20"/>
      <c r="H3070" s="19"/>
      <c r="N3070" s="20"/>
      <c r="Q3070" s="19"/>
    </row>
    <row r="3071" spans="5:17" x14ac:dyDescent="0.3">
      <c r="E3071" s="20"/>
      <c r="H3071" s="19"/>
      <c r="N3071" s="20"/>
      <c r="Q3071" s="19"/>
    </row>
    <row r="3072" spans="5:17" x14ac:dyDescent="0.3">
      <c r="E3072" s="20"/>
      <c r="H3072" s="19"/>
      <c r="N3072" s="20"/>
      <c r="Q3072" s="19"/>
    </row>
    <row r="3073" spans="5:17" x14ac:dyDescent="0.3">
      <c r="E3073" s="20"/>
      <c r="H3073" s="19"/>
      <c r="N3073" s="20"/>
      <c r="Q3073" s="19"/>
    </row>
    <row r="3074" spans="5:17" x14ac:dyDescent="0.3">
      <c r="E3074" s="20"/>
      <c r="H3074" s="19"/>
      <c r="N3074" s="20"/>
      <c r="Q3074" s="19"/>
    </row>
    <row r="3075" spans="5:17" x14ac:dyDescent="0.3">
      <c r="E3075" s="20"/>
      <c r="H3075" s="19"/>
      <c r="N3075" s="20"/>
      <c r="Q3075" s="19"/>
    </row>
    <row r="3076" spans="5:17" x14ac:dyDescent="0.3">
      <c r="E3076" s="20"/>
      <c r="H3076" s="19"/>
      <c r="N3076" s="20"/>
      <c r="Q3076" s="19"/>
    </row>
    <row r="3077" spans="5:17" x14ac:dyDescent="0.3">
      <c r="E3077" s="20"/>
      <c r="H3077" s="19"/>
      <c r="N3077" s="20"/>
      <c r="Q3077" s="19"/>
    </row>
    <row r="3078" spans="5:17" x14ac:dyDescent="0.3">
      <c r="E3078" s="20"/>
      <c r="H3078" s="19"/>
      <c r="N3078" s="20"/>
      <c r="Q3078" s="19"/>
    </row>
    <row r="3079" spans="5:17" x14ac:dyDescent="0.3">
      <c r="E3079" s="20"/>
      <c r="H3079" s="19"/>
      <c r="N3079" s="20"/>
      <c r="Q3079" s="19"/>
    </row>
    <row r="3080" spans="5:17" x14ac:dyDescent="0.3">
      <c r="E3080" s="20"/>
      <c r="H3080" s="19"/>
      <c r="N3080" s="20"/>
      <c r="Q3080" s="19"/>
    </row>
    <row r="3081" spans="5:17" x14ac:dyDescent="0.3">
      <c r="E3081" s="20"/>
      <c r="H3081" s="19"/>
      <c r="N3081" s="20"/>
      <c r="Q3081" s="19"/>
    </row>
    <row r="3082" spans="5:17" x14ac:dyDescent="0.3">
      <c r="E3082" s="20"/>
      <c r="H3082" s="19"/>
      <c r="N3082" s="20"/>
      <c r="Q3082" s="19"/>
    </row>
    <row r="3083" spans="5:17" x14ac:dyDescent="0.3">
      <c r="E3083" s="20"/>
      <c r="H3083" s="19"/>
      <c r="N3083" s="20"/>
      <c r="Q3083" s="19"/>
    </row>
    <row r="3084" spans="5:17" x14ac:dyDescent="0.3">
      <c r="E3084" s="20"/>
      <c r="H3084" s="19"/>
      <c r="N3084" s="20"/>
      <c r="Q3084" s="19"/>
    </row>
    <row r="3085" spans="5:17" x14ac:dyDescent="0.3">
      <c r="E3085" s="20"/>
      <c r="H3085" s="19"/>
      <c r="N3085" s="20"/>
      <c r="Q3085" s="19"/>
    </row>
    <row r="3086" spans="5:17" x14ac:dyDescent="0.3">
      <c r="E3086" s="20"/>
      <c r="H3086" s="19"/>
      <c r="N3086" s="20"/>
      <c r="Q3086" s="19"/>
    </row>
    <row r="3087" spans="5:17" x14ac:dyDescent="0.3">
      <c r="E3087" s="20"/>
      <c r="H3087" s="19"/>
      <c r="N3087" s="20"/>
      <c r="Q3087" s="19"/>
    </row>
    <row r="3088" spans="5:17" x14ac:dyDescent="0.3">
      <c r="E3088" s="20"/>
      <c r="H3088" s="19"/>
      <c r="N3088" s="20"/>
      <c r="Q3088" s="19"/>
    </row>
    <row r="3089" spans="5:17" x14ac:dyDescent="0.3">
      <c r="E3089" s="20"/>
      <c r="H3089" s="19"/>
      <c r="N3089" s="20"/>
      <c r="Q3089" s="19"/>
    </row>
    <row r="3090" spans="5:17" x14ac:dyDescent="0.3">
      <c r="E3090" s="20"/>
      <c r="H3090" s="19"/>
      <c r="N3090" s="20"/>
      <c r="Q3090" s="19"/>
    </row>
    <row r="3091" spans="5:17" x14ac:dyDescent="0.3">
      <c r="E3091" s="20"/>
      <c r="H3091" s="19"/>
      <c r="N3091" s="20"/>
      <c r="Q3091" s="19"/>
    </row>
    <row r="3092" spans="5:17" x14ac:dyDescent="0.3">
      <c r="E3092" s="20"/>
      <c r="H3092" s="19"/>
      <c r="N3092" s="20"/>
      <c r="Q3092" s="19"/>
    </row>
    <row r="3093" spans="5:17" x14ac:dyDescent="0.3">
      <c r="E3093" s="20"/>
      <c r="H3093" s="19"/>
      <c r="N3093" s="20"/>
      <c r="Q3093" s="19"/>
    </row>
    <row r="3094" spans="5:17" x14ac:dyDescent="0.3">
      <c r="E3094" s="20"/>
      <c r="H3094" s="19"/>
      <c r="N3094" s="20"/>
      <c r="Q3094" s="19"/>
    </row>
    <row r="3095" spans="5:17" x14ac:dyDescent="0.3">
      <c r="E3095" s="20"/>
      <c r="H3095" s="19"/>
      <c r="N3095" s="20"/>
      <c r="Q3095" s="19"/>
    </row>
    <row r="3096" spans="5:17" x14ac:dyDescent="0.3">
      <c r="E3096" s="20"/>
      <c r="H3096" s="19"/>
      <c r="N3096" s="20"/>
      <c r="Q3096" s="19"/>
    </row>
    <row r="3097" spans="5:17" x14ac:dyDescent="0.3">
      <c r="E3097" s="20"/>
      <c r="H3097" s="19"/>
      <c r="N3097" s="20"/>
      <c r="Q3097" s="19"/>
    </row>
    <row r="3098" spans="5:17" x14ac:dyDescent="0.3">
      <c r="E3098" s="20"/>
      <c r="H3098" s="19"/>
      <c r="N3098" s="20"/>
      <c r="Q3098" s="19"/>
    </row>
    <row r="3099" spans="5:17" x14ac:dyDescent="0.3">
      <c r="E3099" s="20"/>
      <c r="H3099" s="19"/>
      <c r="N3099" s="20"/>
      <c r="Q3099" s="19"/>
    </row>
    <row r="3100" spans="5:17" x14ac:dyDescent="0.3">
      <c r="E3100" s="20"/>
      <c r="H3100" s="19"/>
      <c r="N3100" s="20"/>
      <c r="Q3100" s="19"/>
    </row>
    <row r="3101" spans="5:17" x14ac:dyDescent="0.3">
      <c r="E3101" s="20"/>
      <c r="H3101" s="19"/>
      <c r="N3101" s="20"/>
      <c r="Q3101" s="19"/>
    </row>
    <row r="3102" spans="5:17" x14ac:dyDescent="0.3">
      <c r="E3102" s="20"/>
      <c r="H3102" s="19"/>
      <c r="N3102" s="20"/>
      <c r="Q3102" s="19"/>
    </row>
    <row r="3103" spans="5:17" x14ac:dyDescent="0.3">
      <c r="E3103" s="20"/>
      <c r="H3103" s="19"/>
      <c r="N3103" s="20"/>
      <c r="Q3103" s="19"/>
    </row>
    <row r="3104" spans="5:17" x14ac:dyDescent="0.3">
      <c r="E3104" s="20"/>
      <c r="H3104" s="19"/>
      <c r="N3104" s="20"/>
      <c r="Q3104" s="19"/>
    </row>
    <row r="3105" spans="5:17" x14ac:dyDescent="0.3">
      <c r="E3105" s="20"/>
      <c r="H3105" s="19"/>
      <c r="N3105" s="20"/>
      <c r="Q3105" s="19"/>
    </row>
    <row r="3106" spans="5:17" x14ac:dyDescent="0.3">
      <c r="E3106" s="20"/>
      <c r="H3106" s="19"/>
      <c r="N3106" s="20"/>
      <c r="Q3106" s="19"/>
    </row>
    <row r="3107" spans="5:17" x14ac:dyDescent="0.3">
      <c r="E3107" s="20"/>
      <c r="H3107" s="19"/>
      <c r="N3107" s="20"/>
      <c r="Q3107" s="19"/>
    </row>
    <row r="3108" spans="5:17" x14ac:dyDescent="0.3">
      <c r="E3108" s="20"/>
      <c r="H3108" s="19"/>
      <c r="N3108" s="20"/>
      <c r="Q3108" s="19"/>
    </row>
    <row r="3109" spans="5:17" x14ac:dyDescent="0.3">
      <c r="E3109" s="20"/>
      <c r="H3109" s="19"/>
      <c r="N3109" s="20"/>
      <c r="Q3109" s="19"/>
    </row>
    <row r="3110" spans="5:17" x14ac:dyDescent="0.3">
      <c r="E3110" s="20"/>
      <c r="H3110" s="19"/>
      <c r="N3110" s="20"/>
      <c r="Q3110" s="19"/>
    </row>
    <row r="3111" spans="5:17" x14ac:dyDescent="0.3">
      <c r="E3111" s="20"/>
      <c r="H3111" s="19"/>
      <c r="N3111" s="20"/>
      <c r="Q3111" s="19"/>
    </row>
    <row r="3112" spans="5:17" x14ac:dyDescent="0.3">
      <c r="E3112" s="20"/>
      <c r="H3112" s="19"/>
      <c r="N3112" s="20"/>
      <c r="Q3112" s="19"/>
    </row>
    <row r="3113" spans="5:17" x14ac:dyDescent="0.3">
      <c r="E3113" s="20"/>
      <c r="H3113" s="19"/>
      <c r="N3113" s="20"/>
      <c r="Q3113" s="19"/>
    </row>
    <row r="3114" spans="5:17" x14ac:dyDescent="0.3">
      <c r="E3114" s="20"/>
      <c r="H3114" s="19"/>
      <c r="N3114" s="20"/>
      <c r="Q3114" s="19"/>
    </row>
    <row r="3115" spans="5:17" x14ac:dyDescent="0.3">
      <c r="E3115" s="20"/>
      <c r="H3115" s="19"/>
      <c r="N3115" s="20"/>
      <c r="Q3115" s="19"/>
    </row>
    <row r="3116" spans="5:17" x14ac:dyDescent="0.3">
      <c r="E3116" s="20"/>
      <c r="H3116" s="19"/>
      <c r="N3116" s="20"/>
      <c r="Q3116" s="19"/>
    </row>
    <row r="3117" spans="5:17" x14ac:dyDescent="0.3">
      <c r="E3117" s="20"/>
      <c r="H3117" s="19"/>
      <c r="N3117" s="20"/>
      <c r="Q3117" s="19"/>
    </row>
    <row r="3118" spans="5:17" x14ac:dyDescent="0.3">
      <c r="E3118" s="20"/>
      <c r="H3118" s="19"/>
      <c r="N3118" s="20"/>
      <c r="Q3118" s="19"/>
    </row>
    <row r="3119" spans="5:17" x14ac:dyDescent="0.3">
      <c r="E3119" s="20"/>
      <c r="H3119" s="19"/>
      <c r="N3119" s="20"/>
      <c r="Q3119" s="19"/>
    </row>
    <row r="3120" spans="5:17" x14ac:dyDescent="0.3">
      <c r="E3120" s="20"/>
      <c r="H3120" s="19"/>
      <c r="N3120" s="20"/>
      <c r="Q3120" s="19"/>
    </row>
    <row r="3121" spans="5:17" x14ac:dyDescent="0.3">
      <c r="E3121" s="20"/>
      <c r="H3121" s="19"/>
      <c r="N3121" s="20"/>
      <c r="Q3121" s="19"/>
    </row>
    <row r="3122" spans="5:17" x14ac:dyDescent="0.3">
      <c r="E3122" s="20"/>
      <c r="H3122" s="19"/>
      <c r="N3122" s="20"/>
      <c r="Q3122" s="19"/>
    </row>
    <row r="3123" spans="5:17" x14ac:dyDescent="0.3">
      <c r="E3123" s="20"/>
      <c r="H3123" s="19"/>
      <c r="N3123" s="20"/>
      <c r="Q3123" s="19"/>
    </row>
    <row r="3124" spans="5:17" x14ac:dyDescent="0.3">
      <c r="E3124" s="20"/>
      <c r="H3124" s="19"/>
      <c r="N3124" s="20"/>
      <c r="Q3124" s="19"/>
    </row>
    <row r="3125" spans="5:17" x14ac:dyDescent="0.3">
      <c r="E3125" s="20"/>
      <c r="H3125" s="19"/>
      <c r="N3125" s="20"/>
      <c r="Q3125" s="19"/>
    </row>
    <row r="3126" spans="5:17" x14ac:dyDescent="0.3">
      <c r="E3126" s="20"/>
      <c r="H3126" s="19"/>
      <c r="N3126" s="20"/>
      <c r="Q3126" s="19"/>
    </row>
    <row r="3127" spans="5:17" x14ac:dyDescent="0.3">
      <c r="E3127" s="20"/>
      <c r="H3127" s="19"/>
      <c r="N3127" s="20"/>
      <c r="Q3127" s="19"/>
    </row>
    <row r="3128" spans="5:17" x14ac:dyDescent="0.3">
      <c r="E3128" s="20"/>
      <c r="H3128" s="19"/>
      <c r="N3128" s="20"/>
      <c r="Q3128" s="19"/>
    </row>
    <row r="3129" spans="5:17" x14ac:dyDescent="0.3">
      <c r="E3129" s="20"/>
      <c r="H3129" s="19"/>
      <c r="N3129" s="20"/>
      <c r="Q3129" s="19"/>
    </row>
    <row r="3130" spans="5:17" x14ac:dyDescent="0.3">
      <c r="E3130" s="20"/>
      <c r="H3130" s="19"/>
      <c r="N3130" s="20"/>
      <c r="Q3130" s="19"/>
    </row>
    <row r="3131" spans="5:17" x14ac:dyDescent="0.3">
      <c r="E3131" s="20"/>
      <c r="H3131" s="19"/>
      <c r="N3131" s="20"/>
      <c r="Q3131" s="19"/>
    </row>
    <row r="3132" spans="5:17" x14ac:dyDescent="0.3">
      <c r="E3132" s="20"/>
      <c r="H3132" s="19"/>
      <c r="N3132" s="20"/>
      <c r="Q3132" s="19"/>
    </row>
    <row r="3133" spans="5:17" x14ac:dyDescent="0.3">
      <c r="E3133" s="20"/>
      <c r="H3133" s="19"/>
      <c r="N3133" s="20"/>
      <c r="Q3133" s="19"/>
    </row>
    <row r="3134" spans="5:17" x14ac:dyDescent="0.3">
      <c r="E3134" s="20"/>
      <c r="H3134" s="19"/>
      <c r="N3134" s="20"/>
      <c r="Q3134" s="19"/>
    </row>
    <row r="3135" spans="5:17" x14ac:dyDescent="0.3">
      <c r="E3135" s="20"/>
      <c r="H3135" s="19"/>
      <c r="N3135" s="20"/>
      <c r="Q3135" s="19"/>
    </row>
    <row r="3136" spans="5:17" x14ac:dyDescent="0.3">
      <c r="E3136" s="20"/>
      <c r="H3136" s="19"/>
      <c r="N3136" s="20"/>
      <c r="Q3136" s="19"/>
    </row>
    <row r="3137" spans="5:17" x14ac:dyDescent="0.3">
      <c r="E3137" s="20"/>
      <c r="H3137" s="19"/>
      <c r="N3137" s="20"/>
      <c r="Q3137" s="19"/>
    </row>
    <row r="3138" spans="5:17" x14ac:dyDescent="0.3">
      <c r="E3138" s="20"/>
      <c r="H3138" s="19"/>
      <c r="N3138" s="20"/>
      <c r="Q3138" s="19"/>
    </row>
    <row r="3139" spans="5:17" x14ac:dyDescent="0.3">
      <c r="E3139" s="20"/>
      <c r="H3139" s="19"/>
      <c r="N3139" s="20"/>
      <c r="Q3139" s="19"/>
    </row>
    <row r="3140" spans="5:17" x14ac:dyDescent="0.3">
      <c r="E3140" s="20"/>
      <c r="H3140" s="19"/>
      <c r="N3140" s="20"/>
      <c r="Q3140" s="19"/>
    </row>
    <row r="3141" spans="5:17" x14ac:dyDescent="0.3">
      <c r="E3141" s="20"/>
      <c r="H3141" s="19"/>
      <c r="N3141" s="20"/>
      <c r="Q3141" s="19"/>
    </row>
    <row r="3142" spans="5:17" x14ac:dyDescent="0.3">
      <c r="E3142" s="20"/>
      <c r="H3142" s="19"/>
      <c r="N3142" s="20"/>
      <c r="Q3142" s="19"/>
    </row>
    <row r="3143" spans="5:17" x14ac:dyDescent="0.3">
      <c r="E3143" s="20"/>
      <c r="H3143" s="19"/>
      <c r="N3143" s="20"/>
      <c r="Q3143" s="19"/>
    </row>
    <row r="3144" spans="5:17" x14ac:dyDescent="0.3">
      <c r="E3144" s="20"/>
      <c r="H3144" s="19"/>
      <c r="N3144" s="20"/>
      <c r="Q3144" s="19"/>
    </row>
    <row r="3145" spans="5:17" x14ac:dyDescent="0.3">
      <c r="E3145" s="20"/>
      <c r="H3145" s="19"/>
      <c r="N3145" s="20"/>
      <c r="Q3145" s="19"/>
    </row>
    <row r="3146" spans="5:17" x14ac:dyDescent="0.3">
      <c r="E3146" s="20"/>
      <c r="H3146" s="19"/>
      <c r="N3146" s="20"/>
      <c r="Q3146" s="19"/>
    </row>
    <row r="3147" spans="5:17" x14ac:dyDescent="0.3">
      <c r="E3147" s="20"/>
      <c r="H3147" s="19"/>
      <c r="N3147" s="20"/>
      <c r="Q3147" s="19"/>
    </row>
    <row r="3148" spans="5:17" x14ac:dyDescent="0.3">
      <c r="E3148" s="20"/>
      <c r="H3148" s="19"/>
      <c r="N3148" s="20"/>
      <c r="Q3148" s="19"/>
    </row>
    <row r="3149" spans="5:17" x14ac:dyDescent="0.3">
      <c r="E3149" s="20"/>
      <c r="H3149" s="19"/>
      <c r="N3149" s="20"/>
      <c r="Q3149" s="19"/>
    </row>
    <row r="3150" spans="5:17" x14ac:dyDescent="0.3">
      <c r="E3150" s="20"/>
      <c r="H3150" s="19"/>
      <c r="N3150" s="20"/>
      <c r="Q3150" s="19"/>
    </row>
    <row r="3151" spans="5:17" x14ac:dyDescent="0.3">
      <c r="E3151" s="20"/>
      <c r="H3151" s="19"/>
      <c r="N3151" s="20"/>
      <c r="Q3151" s="19"/>
    </row>
    <row r="3152" spans="5:17" x14ac:dyDescent="0.3">
      <c r="E3152" s="20"/>
      <c r="H3152" s="19"/>
      <c r="N3152" s="20"/>
      <c r="Q3152" s="19"/>
    </row>
    <row r="3153" spans="5:17" x14ac:dyDescent="0.3">
      <c r="E3153" s="20"/>
      <c r="H3153" s="19"/>
      <c r="N3153" s="20"/>
      <c r="Q3153" s="19"/>
    </row>
    <row r="3154" spans="5:17" x14ac:dyDescent="0.3">
      <c r="E3154" s="20"/>
      <c r="H3154" s="19"/>
      <c r="N3154" s="20"/>
      <c r="Q3154" s="19"/>
    </row>
    <row r="3155" spans="5:17" x14ac:dyDescent="0.3">
      <c r="E3155" s="20"/>
      <c r="H3155" s="19"/>
      <c r="N3155" s="20"/>
      <c r="Q3155" s="19"/>
    </row>
    <row r="3156" spans="5:17" x14ac:dyDescent="0.3">
      <c r="E3156" s="20"/>
      <c r="H3156" s="19"/>
      <c r="N3156" s="20"/>
      <c r="Q3156" s="19"/>
    </row>
    <row r="3157" spans="5:17" x14ac:dyDescent="0.3">
      <c r="E3157" s="20"/>
      <c r="H3157" s="19"/>
      <c r="N3157" s="20"/>
      <c r="Q3157" s="19"/>
    </row>
    <row r="3158" spans="5:17" x14ac:dyDescent="0.3">
      <c r="E3158" s="20"/>
      <c r="H3158" s="19"/>
      <c r="N3158" s="20"/>
      <c r="Q3158" s="19"/>
    </row>
    <row r="3159" spans="5:17" x14ac:dyDescent="0.3">
      <c r="E3159" s="20"/>
      <c r="H3159" s="19"/>
      <c r="N3159" s="20"/>
      <c r="Q3159" s="19"/>
    </row>
    <row r="3160" spans="5:17" x14ac:dyDescent="0.3">
      <c r="E3160" s="20"/>
      <c r="H3160" s="19"/>
      <c r="N3160" s="20"/>
      <c r="Q3160" s="19"/>
    </row>
    <row r="3161" spans="5:17" x14ac:dyDescent="0.3">
      <c r="E3161" s="20"/>
      <c r="H3161" s="19"/>
      <c r="N3161" s="20"/>
      <c r="Q3161" s="19"/>
    </row>
    <row r="3162" spans="5:17" x14ac:dyDescent="0.3">
      <c r="E3162" s="20"/>
      <c r="H3162" s="19"/>
      <c r="N3162" s="20"/>
      <c r="Q3162" s="19"/>
    </row>
    <row r="3163" spans="5:17" x14ac:dyDescent="0.3">
      <c r="E3163" s="20"/>
      <c r="H3163" s="19"/>
      <c r="N3163" s="20"/>
      <c r="Q3163" s="19"/>
    </row>
    <row r="3164" spans="5:17" x14ac:dyDescent="0.3">
      <c r="E3164" s="20"/>
      <c r="H3164" s="19"/>
      <c r="N3164" s="20"/>
      <c r="Q3164" s="19"/>
    </row>
    <row r="3165" spans="5:17" x14ac:dyDescent="0.3">
      <c r="E3165" s="20"/>
      <c r="H3165" s="19"/>
      <c r="N3165" s="20"/>
      <c r="Q3165" s="19"/>
    </row>
    <row r="3166" spans="5:17" x14ac:dyDescent="0.3">
      <c r="E3166" s="20"/>
      <c r="H3166" s="19"/>
      <c r="N3166" s="20"/>
      <c r="Q3166" s="19"/>
    </row>
    <row r="3167" spans="5:17" x14ac:dyDescent="0.3">
      <c r="E3167" s="20"/>
      <c r="H3167" s="19"/>
      <c r="N3167" s="20"/>
      <c r="Q3167" s="19"/>
    </row>
    <row r="3168" spans="5:17" x14ac:dyDescent="0.3">
      <c r="E3168" s="20"/>
      <c r="H3168" s="19"/>
      <c r="N3168" s="20"/>
      <c r="Q3168" s="19"/>
    </row>
    <row r="3169" spans="5:17" x14ac:dyDescent="0.3">
      <c r="E3169" s="20"/>
      <c r="H3169" s="19"/>
      <c r="N3169" s="20"/>
      <c r="Q3169" s="19"/>
    </row>
    <row r="3170" spans="5:17" x14ac:dyDescent="0.3">
      <c r="E3170" s="20"/>
      <c r="H3170" s="19"/>
      <c r="N3170" s="20"/>
      <c r="Q3170" s="19"/>
    </row>
    <row r="3171" spans="5:17" x14ac:dyDescent="0.3">
      <c r="E3171" s="20"/>
      <c r="H3171" s="19"/>
      <c r="N3171" s="20"/>
      <c r="Q3171" s="19"/>
    </row>
    <row r="3172" spans="5:17" x14ac:dyDescent="0.3">
      <c r="E3172" s="20"/>
      <c r="H3172" s="19"/>
      <c r="N3172" s="20"/>
      <c r="Q3172" s="19"/>
    </row>
    <row r="3173" spans="5:17" x14ac:dyDescent="0.3">
      <c r="E3173" s="20"/>
      <c r="H3173" s="19"/>
      <c r="N3173" s="20"/>
      <c r="Q3173" s="19"/>
    </row>
    <row r="3174" spans="5:17" x14ac:dyDescent="0.3">
      <c r="E3174" s="20"/>
      <c r="H3174" s="19"/>
      <c r="N3174" s="20"/>
      <c r="Q3174" s="19"/>
    </row>
    <row r="3175" spans="5:17" x14ac:dyDescent="0.3">
      <c r="E3175" s="20"/>
      <c r="H3175" s="19"/>
      <c r="N3175" s="20"/>
      <c r="Q3175" s="19"/>
    </row>
    <row r="3176" spans="5:17" x14ac:dyDescent="0.3">
      <c r="E3176" s="20"/>
      <c r="H3176" s="19"/>
      <c r="N3176" s="20"/>
      <c r="Q3176" s="19"/>
    </row>
    <row r="3177" spans="5:17" x14ac:dyDescent="0.3">
      <c r="E3177" s="20"/>
      <c r="H3177" s="19"/>
      <c r="N3177" s="20"/>
      <c r="Q3177" s="19"/>
    </row>
    <row r="3178" spans="5:17" x14ac:dyDescent="0.3">
      <c r="E3178" s="20"/>
      <c r="H3178" s="19"/>
      <c r="N3178" s="20"/>
      <c r="Q3178" s="19"/>
    </row>
    <row r="3179" spans="5:17" x14ac:dyDescent="0.3">
      <c r="E3179" s="20"/>
      <c r="H3179" s="19"/>
      <c r="N3179" s="20"/>
      <c r="Q3179" s="19"/>
    </row>
    <row r="3180" spans="5:17" x14ac:dyDescent="0.3">
      <c r="E3180" s="20"/>
      <c r="H3180" s="19"/>
      <c r="N3180" s="20"/>
      <c r="Q3180" s="19"/>
    </row>
    <row r="3181" spans="5:17" x14ac:dyDescent="0.3">
      <c r="E3181" s="20"/>
      <c r="H3181" s="19"/>
      <c r="N3181" s="20"/>
      <c r="Q3181" s="19"/>
    </row>
    <row r="3182" spans="5:17" x14ac:dyDescent="0.3">
      <c r="E3182" s="20"/>
      <c r="H3182" s="19"/>
      <c r="N3182" s="20"/>
      <c r="Q3182" s="19"/>
    </row>
    <row r="3183" spans="5:17" x14ac:dyDescent="0.3">
      <c r="E3183" s="20"/>
      <c r="H3183" s="19"/>
      <c r="N3183" s="20"/>
      <c r="Q3183" s="19"/>
    </row>
    <row r="3184" spans="5:17" x14ac:dyDescent="0.3">
      <c r="E3184" s="20"/>
      <c r="H3184" s="19"/>
      <c r="N3184" s="20"/>
      <c r="Q3184" s="19"/>
    </row>
    <row r="3185" spans="5:17" x14ac:dyDescent="0.3">
      <c r="E3185" s="20"/>
      <c r="H3185" s="19"/>
      <c r="N3185" s="20"/>
      <c r="Q3185" s="19"/>
    </row>
    <row r="3186" spans="5:17" x14ac:dyDescent="0.3">
      <c r="E3186" s="20"/>
      <c r="H3186" s="19"/>
      <c r="N3186" s="20"/>
      <c r="Q3186" s="19"/>
    </row>
    <row r="3187" spans="5:17" x14ac:dyDescent="0.3">
      <c r="E3187" s="20"/>
      <c r="H3187" s="19"/>
      <c r="N3187" s="20"/>
      <c r="Q3187" s="19"/>
    </row>
    <row r="3188" spans="5:17" x14ac:dyDescent="0.3">
      <c r="E3188" s="20"/>
      <c r="H3188" s="19"/>
      <c r="N3188" s="20"/>
      <c r="Q3188" s="19"/>
    </row>
    <row r="3189" spans="5:17" x14ac:dyDescent="0.3">
      <c r="E3189" s="20"/>
      <c r="H3189" s="19"/>
      <c r="N3189" s="20"/>
      <c r="Q3189" s="19"/>
    </row>
    <row r="3190" spans="5:17" x14ac:dyDescent="0.3">
      <c r="E3190" s="20"/>
      <c r="H3190" s="19"/>
      <c r="N3190" s="20"/>
      <c r="Q3190" s="19"/>
    </row>
    <row r="3191" spans="5:17" x14ac:dyDescent="0.3">
      <c r="E3191" s="20"/>
      <c r="H3191" s="19"/>
      <c r="N3191" s="20"/>
      <c r="Q3191" s="19"/>
    </row>
    <row r="3192" spans="5:17" x14ac:dyDescent="0.3">
      <c r="E3192" s="20"/>
      <c r="H3192" s="19"/>
      <c r="N3192" s="20"/>
      <c r="Q3192" s="19"/>
    </row>
    <row r="3193" spans="5:17" x14ac:dyDescent="0.3">
      <c r="E3193" s="20"/>
      <c r="H3193" s="19"/>
      <c r="N3193" s="20"/>
      <c r="Q3193" s="19"/>
    </row>
    <row r="3194" spans="5:17" x14ac:dyDescent="0.3">
      <c r="E3194" s="20"/>
      <c r="H3194" s="19"/>
      <c r="N3194" s="20"/>
      <c r="Q3194" s="19"/>
    </row>
    <row r="3195" spans="5:17" x14ac:dyDescent="0.3">
      <c r="E3195" s="20"/>
      <c r="H3195" s="19"/>
      <c r="N3195" s="20"/>
      <c r="Q3195" s="19"/>
    </row>
    <row r="3196" spans="5:17" x14ac:dyDescent="0.3">
      <c r="E3196" s="20"/>
      <c r="H3196" s="19"/>
      <c r="N3196" s="20"/>
      <c r="Q3196" s="19"/>
    </row>
    <row r="3197" spans="5:17" x14ac:dyDescent="0.3">
      <c r="E3197" s="20"/>
      <c r="H3197" s="19"/>
      <c r="N3197" s="20"/>
      <c r="Q3197" s="19"/>
    </row>
    <row r="3198" spans="5:17" x14ac:dyDescent="0.3">
      <c r="E3198" s="20"/>
      <c r="H3198" s="19"/>
      <c r="N3198" s="20"/>
      <c r="Q3198" s="19"/>
    </row>
    <row r="3199" spans="5:17" x14ac:dyDescent="0.3">
      <c r="E3199" s="20"/>
      <c r="H3199" s="19"/>
      <c r="N3199" s="20"/>
      <c r="Q3199" s="19"/>
    </row>
    <row r="3200" spans="5:17" x14ac:dyDescent="0.3">
      <c r="E3200" s="20"/>
      <c r="H3200" s="19"/>
      <c r="N3200" s="20"/>
      <c r="Q3200" s="19"/>
    </row>
    <row r="3201" spans="5:17" x14ac:dyDescent="0.3">
      <c r="E3201" s="20"/>
      <c r="H3201" s="19"/>
      <c r="N3201" s="20"/>
      <c r="Q3201" s="19"/>
    </row>
    <row r="3202" spans="5:17" x14ac:dyDescent="0.3">
      <c r="E3202" s="20"/>
      <c r="H3202" s="19"/>
      <c r="N3202" s="20"/>
      <c r="Q3202" s="19"/>
    </row>
    <row r="3203" spans="5:17" x14ac:dyDescent="0.3">
      <c r="E3203" s="20"/>
      <c r="H3203" s="19"/>
      <c r="N3203" s="20"/>
      <c r="Q3203" s="19"/>
    </row>
    <row r="3204" spans="5:17" x14ac:dyDescent="0.3">
      <c r="E3204" s="20"/>
      <c r="H3204" s="19"/>
      <c r="N3204" s="20"/>
      <c r="Q3204" s="19"/>
    </row>
    <row r="3205" spans="5:17" x14ac:dyDescent="0.3">
      <c r="E3205" s="20"/>
      <c r="H3205" s="19"/>
      <c r="N3205" s="20"/>
      <c r="Q3205" s="19"/>
    </row>
    <row r="3206" spans="5:17" x14ac:dyDescent="0.3">
      <c r="E3206" s="20"/>
      <c r="H3206" s="19"/>
      <c r="N3206" s="20"/>
      <c r="Q3206" s="19"/>
    </row>
    <row r="3207" spans="5:17" x14ac:dyDescent="0.3">
      <c r="E3207" s="20"/>
      <c r="H3207" s="19"/>
      <c r="N3207" s="20"/>
      <c r="Q3207" s="19"/>
    </row>
    <row r="3208" spans="5:17" x14ac:dyDescent="0.3">
      <c r="E3208" s="20"/>
      <c r="H3208" s="19"/>
      <c r="N3208" s="20"/>
      <c r="Q3208" s="19"/>
    </row>
    <row r="3209" spans="5:17" x14ac:dyDescent="0.3">
      <c r="E3209" s="20"/>
      <c r="H3209" s="19"/>
      <c r="N3209" s="20"/>
      <c r="Q3209" s="19"/>
    </row>
    <row r="3210" spans="5:17" x14ac:dyDescent="0.3">
      <c r="E3210" s="20"/>
      <c r="H3210" s="19"/>
      <c r="N3210" s="20"/>
      <c r="Q3210" s="19"/>
    </row>
    <row r="3211" spans="5:17" x14ac:dyDescent="0.3">
      <c r="E3211" s="20"/>
      <c r="H3211" s="19"/>
      <c r="N3211" s="20"/>
      <c r="Q3211" s="19"/>
    </row>
    <row r="3212" spans="5:17" x14ac:dyDescent="0.3">
      <c r="E3212" s="20"/>
      <c r="H3212" s="19"/>
      <c r="N3212" s="20"/>
      <c r="Q3212" s="19"/>
    </row>
    <row r="3213" spans="5:17" x14ac:dyDescent="0.3">
      <c r="E3213" s="20"/>
      <c r="H3213" s="19"/>
      <c r="N3213" s="20"/>
      <c r="Q3213" s="19"/>
    </row>
    <row r="3214" spans="5:17" x14ac:dyDescent="0.3">
      <c r="E3214" s="20"/>
      <c r="H3214" s="19"/>
      <c r="N3214" s="20"/>
      <c r="Q3214" s="19"/>
    </row>
    <row r="3215" spans="5:17" x14ac:dyDescent="0.3">
      <c r="E3215" s="20"/>
      <c r="H3215" s="19"/>
      <c r="N3215" s="20"/>
      <c r="Q3215" s="19"/>
    </row>
    <row r="3216" spans="5:17" x14ac:dyDescent="0.3">
      <c r="E3216" s="20"/>
      <c r="H3216" s="19"/>
      <c r="N3216" s="20"/>
      <c r="Q3216" s="19"/>
    </row>
    <row r="3217" spans="5:17" x14ac:dyDescent="0.3">
      <c r="E3217" s="20"/>
      <c r="H3217" s="19"/>
      <c r="N3217" s="20"/>
      <c r="Q3217" s="19"/>
    </row>
    <row r="3218" spans="5:17" x14ac:dyDescent="0.3">
      <c r="E3218" s="20"/>
      <c r="H3218" s="19"/>
      <c r="N3218" s="20"/>
      <c r="Q3218" s="19"/>
    </row>
    <row r="3219" spans="5:17" x14ac:dyDescent="0.3">
      <c r="E3219" s="20"/>
      <c r="H3219" s="19"/>
      <c r="N3219" s="20"/>
      <c r="Q3219" s="19"/>
    </row>
    <row r="3220" spans="5:17" x14ac:dyDescent="0.3">
      <c r="E3220" s="20"/>
      <c r="H3220" s="19"/>
      <c r="N3220" s="20"/>
      <c r="Q3220" s="19"/>
    </row>
    <row r="3221" spans="5:17" x14ac:dyDescent="0.3">
      <c r="E3221" s="20"/>
      <c r="H3221" s="19"/>
      <c r="N3221" s="20"/>
      <c r="Q3221" s="19"/>
    </row>
    <row r="3222" spans="5:17" x14ac:dyDescent="0.3">
      <c r="E3222" s="20"/>
      <c r="H3222" s="19"/>
      <c r="N3222" s="20"/>
      <c r="Q3222" s="19"/>
    </row>
    <row r="3223" spans="5:17" x14ac:dyDescent="0.3">
      <c r="E3223" s="20"/>
      <c r="H3223" s="19"/>
      <c r="N3223" s="20"/>
      <c r="Q3223" s="19"/>
    </row>
    <row r="3224" spans="5:17" x14ac:dyDescent="0.3">
      <c r="E3224" s="20"/>
      <c r="H3224" s="19"/>
      <c r="N3224" s="20"/>
      <c r="Q3224" s="19"/>
    </row>
    <row r="3225" spans="5:17" x14ac:dyDescent="0.3">
      <c r="E3225" s="20"/>
      <c r="H3225" s="19"/>
      <c r="N3225" s="20"/>
      <c r="Q3225" s="19"/>
    </row>
    <row r="3226" spans="5:17" x14ac:dyDescent="0.3">
      <c r="E3226" s="20"/>
      <c r="H3226" s="19"/>
      <c r="N3226" s="20"/>
      <c r="Q3226" s="19"/>
    </row>
    <row r="3227" spans="5:17" x14ac:dyDescent="0.3">
      <c r="E3227" s="20"/>
      <c r="H3227" s="19"/>
      <c r="N3227" s="20"/>
      <c r="Q3227" s="19"/>
    </row>
    <row r="3228" spans="5:17" x14ac:dyDescent="0.3">
      <c r="E3228" s="20"/>
      <c r="H3228" s="19"/>
      <c r="N3228" s="20"/>
      <c r="Q3228" s="19"/>
    </row>
    <row r="3229" spans="5:17" x14ac:dyDescent="0.3">
      <c r="E3229" s="20"/>
      <c r="H3229" s="19"/>
      <c r="N3229" s="20"/>
      <c r="Q3229" s="19"/>
    </row>
    <row r="3230" spans="5:17" x14ac:dyDescent="0.3">
      <c r="E3230" s="20"/>
      <c r="H3230" s="19"/>
      <c r="N3230" s="20"/>
      <c r="Q3230" s="19"/>
    </row>
    <row r="3231" spans="5:17" x14ac:dyDescent="0.3">
      <c r="E3231" s="20"/>
      <c r="H3231" s="19"/>
      <c r="N3231" s="20"/>
      <c r="Q3231" s="19"/>
    </row>
    <row r="3232" spans="5:17" x14ac:dyDescent="0.3">
      <c r="E3232" s="20"/>
      <c r="H3232" s="19"/>
      <c r="N3232" s="20"/>
      <c r="Q3232" s="19"/>
    </row>
    <row r="3233" spans="5:17" x14ac:dyDescent="0.3">
      <c r="E3233" s="20"/>
      <c r="H3233" s="19"/>
      <c r="N3233" s="20"/>
      <c r="Q3233" s="19"/>
    </row>
    <row r="3234" spans="5:17" x14ac:dyDescent="0.3">
      <c r="E3234" s="20"/>
      <c r="H3234" s="19"/>
      <c r="N3234" s="20"/>
      <c r="Q3234" s="19"/>
    </row>
    <row r="3235" spans="5:17" x14ac:dyDescent="0.3">
      <c r="E3235" s="20"/>
      <c r="H3235" s="19"/>
      <c r="N3235" s="20"/>
      <c r="Q3235" s="19"/>
    </row>
    <row r="3236" spans="5:17" x14ac:dyDescent="0.3">
      <c r="E3236" s="20"/>
      <c r="H3236" s="19"/>
      <c r="N3236" s="20"/>
      <c r="Q3236" s="19"/>
    </row>
    <row r="3237" spans="5:17" x14ac:dyDescent="0.3">
      <c r="E3237" s="20"/>
      <c r="H3237" s="19"/>
      <c r="N3237" s="20"/>
      <c r="Q3237" s="19"/>
    </row>
    <row r="3238" spans="5:17" x14ac:dyDescent="0.3">
      <c r="E3238" s="20"/>
      <c r="H3238" s="19"/>
      <c r="N3238" s="20"/>
      <c r="Q3238" s="19"/>
    </row>
    <row r="3239" spans="5:17" x14ac:dyDescent="0.3">
      <c r="E3239" s="20"/>
      <c r="H3239" s="19"/>
      <c r="N3239" s="20"/>
      <c r="Q3239" s="19"/>
    </row>
    <row r="3240" spans="5:17" x14ac:dyDescent="0.3">
      <c r="E3240" s="20"/>
      <c r="H3240" s="19"/>
      <c r="N3240" s="20"/>
      <c r="Q3240" s="19"/>
    </row>
    <row r="3241" spans="5:17" x14ac:dyDescent="0.3">
      <c r="E3241" s="20"/>
      <c r="H3241" s="19"/>
      <c r="N3241" s="20"/>
      <c r="Q3241" s="19"/>
    </row>
    <row r="3242" spans="5:17" x14ac:dyDescent="0.3">
      <c r="E3242" s="20"/>
      <c r="H3242" s="19"/>
      <c r="N3242" s="20"/>
      <c r="Q3242" s="19"/>
    </row>
    <row r="3243" spans="5:17" x14ac:dyDescent="0.3">
      <c r="E3243" s="20"/>
      <c r="H3243" s="19"/>
      <c r="N3243" s="20"/>
      <c r="Q3243" s="19"/>
    </row>
    <row r="3244" spans="5:17" x14ac:dyDescent="0.3">
      <c r="E3244" s="20"/>
      <c r="H3244" s="19"/>
      <c r="N3244" s="20"/>
      <c r="Q3244" s="19"/>
    </row>
    <row r="3245" spans="5:17" x14ac:dyDescent="0.3">
      <c r="E3245" s="20"/>
      <c r="H3245" s="19"/>
      <c r="N3245" s="20"/>
      <c r="Q3245" s="19"/>
    </row>
    <row r="3246" spans="5:17" x14ac:dyDescent="0.3">
      <c r="E3246" s="20"/>
      <c r="H3246" s="19"/>
      <c r="N3246" s="20"/>
      <c r="Q3246" s="19"/>
    </row>
    <row r="3247" spans="5:17" x14ac:dyDescent="0.3">
      <c r="E3247" s="20"/>
      <c r="H3247" s="19"/>
      <c r="N3247" s="20"/>
      <c r="Q3247" s="19"/>
    </row>
    <row r="3248" spans="5:17" x14ac:dyDescent="0.3">
      <c r="E3248" s="20"/>
      <c r="H3248" s="19"/>
      <c r="N3248" s="20"/>
      <c r="Q3248" s="19"/>
    </row>
    <row r="3249" spans="5:17" x14ac:dyDescent="0.3">
      <c r="E3249" s="20"/>
      <c r="H3249" s="19"/>
      <c r="N3249" s="20"/>
      <c r="Q3249" s="19"/>
    </row>
    <row r="3250" spans="5:17" x14ac:dyDescent="0.3">
      <c r="E3250" s="20"/>
      <c r="H3250" s="19"/>
      <c r="N3250" s="20"/>
      <c r="Q3250" s="19"/>
    </row>
    <row r="3251" spans="5:17" x14ac:dyDescent="0.3">
      <c r="E3251" s="20"/>
      <c r="H3251" s="19"/>
      <c r="N3251" s="20"/>
      <c r="Q3251" s="19"/>
    </row>
    <row r="3252" spans="5:17" x14ac:dyDescent="0.3">
      <c r="E3252" s="20"/>
      <c r="H3252" s="19"/>
      <c r="N3252" s="20"/>
      <c r="Q3252" s="19"/>
    </row>
    <row r="3253" spans="5:17" x14ac:dyDescent="0.3">
      <c r="E3253" s="20"/>
      <c r="H3253" s="19"/>
      <c r="N3253" s="20"/>
      <c r="Q3253" s="19"/>
    </row>
    <row r="3254" spans="5:17" x14ac:dyDescent="0.3">
      <c r="E3254" s="20"/>
      <c r="H3254" s="19"/>
      <c r="N3254" s="20"/>
      <c r="Q3254" s="19"/>
    </row>
    <row r="3255" spans="5:17" x14ac:dyDescent="0.3">
      <c r="E3255" s="20"/>
      <c r="H3255" s="19"/>
      <c r="N3255" s="20"/>
      <c r="Q3255" s="19"/>
    </row>
    <row r="3256" spans="5:17" x14ac:dyDescent="0.3">
      <c r="E3256" s="20"/>
      <c r="H3256" s="19"/>
      <c r="N3256" s="20"/>
      <c r="Q3256" s="19"/>
    </row>
    <row r="3257" spans="5:17" x14ac:dyDescent="0.3">
      <c r="E3257" s="20"/>
      <c r="H3257" s="19"/>
      <c r="N3257" s="20"/>
      <c r="Q3257" s="19"/>
    </row>
    <row r="3258" spans="5:17" x14ac:dyDescent="0.3">
      <c r="E3258" s="20"/>
      <c r="H3258" s="19"/>
      <c r="N3258" s="20"/>
      <c r="Q3258" s="19"/>
    </row>
    <row r="3259" spans="5:17" x14ac:dyDescent="0.3">
      <c r="E3259" s="20"/>
      <c r="H3259" s="19"/>
      <c r="N3259" s="20"/>
      <c r="Q3259" s="19"/>
    </row>
    <row r="3260" spans="5:17" x14ac:dyDescent="0.3">
      <c r="E3260" s="20"/>
      <c r="H3260" s="19"/>
      <c r="N3260" s="20"/>
      <c r="Q3260" s="19"/>
    </row>
    <row r="3261" spans="5:17" x14ac:dyDescent="0.3">
      <c r="E3261" s="20"/>
      <c r="H3261" s="19"/>
      <c r="N3261" s="20"/>
      <c r="Q3261" s="19"/>
    </row>
    <row r="3262" spans="5:17" x14ac:dyDescent="0.3">
      <c r="E3262" s="20"/>
      <c r="H3262" s="19"/>
      <c r="N3262" s="20"/>
      <c r="Q3262" s="19"/>
    </row>
    <row r="3263" spans="5:17" x14ac:dyDescent="0.3">
      <c r="E3263" s="20"/>
      <c r="H3263" s="19"/>
      <c r="N3263" s="20"/>
      <c r="Q3263" s="19"/>
    </row>
    <row r="3264" spans="5:17" x14ac:dyDescent="0.3">
      <c r="E3264" s="20"/>
      <c r="H3264" s="19"/>
      <c r="N3264" s="20"/>
      <c r="Q3264" s="19"/>
    </row>
    <row r="3265" spans="5:17" x14ac:dyDescent="0.3">
      <c r="E3265" s="20"/>
      <c r="H3265" s="19"/>
      <c r="N3265" s="20"/>
      <c r="Q3265" s="19"/>
    </row>
    <row r="3266" spans="5:17" x14ac:dyDescent="0.3">
      <c r="E3266" s="20"/>
      <c r="H3266" s="19"/>
      <c r="N3266" s="20"/>
      <c r="Q3266" s="19"/>
    </row>
    <row r="3267" spans="5:17" x14ac:dyDescent="0.3">
      <c r="E3267" s="20"/>
      <c r="H3267" s="19"/>
      <c r="N3267" s="20"/>
      <c r="Q3267" s="19"/>
    </row>
    <row r="3268" spans="5:17" x14ac:dyDescent="0.3">
      <c r="E3268" s="20"/>
      <c r="H3268" s="19"/>
      <c r="N3268" s="20"/>
      <c r="Q3268" s="19"/>
    </row>
    <row r="3269" spans="5:17" x14ac:dyDescent="0.3">
      <c r="E3269" s="20"/>
      <c r="H3269" s="19"/>
      <c r="N3269" s="20"/>
      <c r="Q3269" s="19"/>
    </row>
    <row r="3270" spans="5:17" x14ac:dyDescent="0.3">
      <c r="E3270" s="20"/>
      <c r="H3270" s="19"/>
      <c r="N3270" s="20"/>
      <c r="Q3270" s="19"/>
    </row>
    <row r="3271" spans="5:17" x14ac:dyDescent="0.3">
      <c r="E3271" s="20"/>
      <c r="H3271" s="19"/>
      <c r="N3271" s="20"/>
      <c r="Q3271" s="19"/>
    </row>
    <row r="3272" spans="5:17" x14ac:dyDescent="0.3">
      <c r="E3272" s="20"/>
      <c r="H3272" s="19"/>
      <c r="N3272" s="20"/>
      <c r="Q3272" s="19"/>
    </row>
    <row r="3273" spans="5:17" x14ac:dyDescent="0.3">
      <c r="E3273" s="20"/>
      <c r="H3273" s="19"/>
      <c r="N3273" s="20"/>
      <c r="Q3273" s="19"/>
    </row>
    <row r="3274" spans="5:17" x14ac:dyDescent="0.3">
      <c r="E3274" s="20"/>
      <c r="H3274" s="19"/>
      <c r="N3274" s="20"/>
      <c r="Q3274" s="19"/>
    </row>
    <row r="3275" spans="5:17" x14ac:dyDescent="0.3">
      <c r="E3275" s="20"/>
      <c r="H3275" s="19"/>
      <c r="N3275" s="20"/>
      <c r="Q3275" s="19"/>
    </row>
    <row r="3276" spans="5:17" x14ac:dyDescent="0.3">
      <c r="E3276" s="20"/>
      <c r="H3276" s="19"/>
      <c r="N3276" s="20"/>
      <c r="Q3276" s="19"/>
    </row>
    <row r="3277" spans="5:17" x14ac:dyDescent="0.3">
      <c r="E3277" s="20"/>
      <c r="H3277" s="19"/>
      <c r="N3277" s="20"/>
      <c r="Q3277" s="19"/>
    </row>
    <row r="3278" spans="5:17" x14ac:dyDescent="0.3">
      <c r="E3278" s="20"/>
      <c r="H3278" s="19"/>
      <c r="N3278" s="20"/>
      <c r="Q3278" s="19"/>
    </row>
    <row r="3279" spans="5:17" x14ac:dyDescent="0.3">
      <c r="E3279" s="20"/>
      <c r="H3279" s="19"/>
      <c r="N3279" s="20"/>
      <c r="Q3279" s="19"/>
    </row>
    <row r="3280" spans="5:17" x14ac:dyDescent="0.3">
      <c r="E3280" s="20"/>
      <c r="H3280" s="19"/>
      <c r="N3280" s="20"/>
      <c r="Q3280" s="19"/>
    </row>
    <row r="3281" spans="5:17" x14ac:dyDescent="0.3">
      <c r="E3281" s="20"/>
      <c r="H3281" s="19"/>
      <c r="N3281" s="20"/>
      <c r="Q3281" s="19"/>
    </row>
    <row r="3282" spans="5:17" x14ac:dyDescent="0.3">
      <c r="E3282" s="20"/>
      <c r="H3282" s="19"/>
      <c r="N3282" s="20"/>
      <c r="Q3282" s="19"/>
    </row>
    <row r="3283" spans="5:17" x14ac:dyDescent="0.3">
      <c r="E3283" s="20"/>
      <c r="H3283" s="19"/>
      <c r="N3283" s="20"/>
      <c r="Q3283" s="19"/>
    </row>
    <row r="3284" spans="5:17" x14ac:dyDescent="0.3">
      <c r="E3284" s="20"/>
      <c r="H3284" s="19"/>
      <c r="N3284" s="20"/>
      <c r="Q3284" s="19"/>
    </row>
    <row r="3285" spans="5:17" x14ac:dyDescent="0.3">
      <c r="E3285" s="20"/>
      <c r="H3285" s="19"/>
      <c r="N3285" s="20"/>
      <c r="Q3285" s="19"/>
    </row>
    <row r="3286" spans="5:17" x14ac:dyDescent="0.3">
      <c r="E3286" s="20"/>
      <c r="H3286" s="19"/>
      <c r="N3286" s="20"/>
      <c r="Q3286" s="19"/>
    </row>
    <row r="3287" spans="5:17" x14ac:dyDescent="0.3">
      <c r="E3287" s="20"/>
      <c r="H3287" s="19"/>
      <c r="N3287" s="20"/>
      <c r="Q3287" s="19"/>
    </row>
    <row r="3288" spans="5:17" x14ac:dyDescent="0.3">
      <c r="E3288" s="20"/>
      <c r="H3288" s="19"/>
      <c r="N3288" s="20"/>
      <c r="Q3288" s="19"/>
    </row>
    <row r="3289" spans="5:17" x14ac:dyDescent="0.3">
      <c r="E3289" s="20"/>
      <c r="H3289" s="19"/>
      <c r="N3289" s="20"/>
      <c r="Q3289" s="19"/>
    </row>
    <row r="3290" spans="5:17" x14ac:dyDescent="0.3">
      <c r="E3290" s="20"/>
      <c r="H3290" s="19"/>
      <c r="N3290" s="20"/>
      <c r="Q3290" s="19"/>
    </row>
    <row r="3291" spans="5:17" x14ac:dyDescent="0.3">
      <c r="E3291" s="20"/>
      <c r="H3291" s="19"/>
      <c r="N3291" s="20"/>
      <c r="Q3291" s="19"/>
    </row>
    <row r="3292" spans="5:17" x14ac:dyDescent="0.3">
      <c r="E3292" s="20"/>
      <c r="H3292" s="19"/>
      <c r="N3292" s="20"/>
      <c r="Q3292" s="19"/>
    </row>
    <row r="3293" spans="5:17" x14ac:dyDescent="0.3">
      <c r="E3293" s="20"/>
      <c r="H3293" s="19"/>
      <c r="N3293" s="20"/>
      <c r="Q3293" s="19"/>
    </row>
    <row r="3294" spans="5:17" x14ac:dyDescent="0.3">
      <c r="E3294" s="20"/>
      <c r="H3294" s="19"/>
      <c r="N3294" s="20"/>
      <c r="Q3294" s="19"/>
    </row>
    <row r="3295" spans="5:17" x14ac:dyDescent="0.3">
      <c r="E3295" s="20"/>
      <c r="H3295" s="19"/>
      <c r="N3295" s="20"/>
      <c r="Q3295" s="19"/>
    </row>
    <row r="3296" spans="5:17" x14ac:dyDescent="0.3">
      <c r="E3296" s="20"/>
      <c r="H3296" s="19"/>
      <c r="N3296" s="20"/>
      <c r="Q3296" s="19"/>
    </row>
    <row r="3297" spans="5:17" x14ac:dyDescent="0.3">
      <c r="E3297" s="20"/>
      <c r="H3297" s="19"/>
      <c r="N3297" s="20"/>
      <c r="Q3297" s="19"/>
    </row>
    <row r="3298" spans="5:17" x14ac:dyDescent="0.3">
      <c r="E3298" s="20"/>
      <c r="H3298" s="19"/>
      <c r="N3298" s="20"/>
      <c r="Q3298" s="19"/>
    </row>
    <row r="3299" spans="5:17" x14ac:dyDescent="0.3">
      <c r="E3299" s="20"/>
      <c r="H3299" s="19"/>
      <c r="N3299" s="20"/>
      <c r="Q3299" s="19"/>
    </row>
    <row r="3300" spans="5:17" x14ac:dyDescent="0.3">
      <c r="E3300" s="20"/>
      <c r="H3300" s="19"/>
      <c r="N3300" s="20"/>
      <c r="Q3300" s="19"/>
    </row>
    <row r="3301" spans="5:17" x14ac:dyDescent="0.3">
      <c r="E3301" s="20"/>
      <c r="H3301" s="19"/>
      <c r="N3301" s="20"/>
      <c r="Q3301" s="19"/>
    </row>
    <row r="3302" spans="5:17" x14ac:dyDescent="0.3">
      <c r="E3302" s="20"/>
      <c r="H3302" s="19"/>
      <c r="N3302" s="20"/>
      <c r="Q3302" s="19"/>
    </row>
    <row r="3303" spans="5:17" x14ac:dyDescent="0.3">
      <c r="E3303" s="20"/>
      <c r="H3303" s="19"/>
      <c r="N3303" s="20"/>
      <c r="Q3303" s="19"/>
    </row>
    <row r="3304" spans="5:17" x14ac:dyDescent="0.3">
      <c r="E3304" s="20"/>
      <c r="H3304" s="19"/>
      <c r="N3304" s="20"/>
      <c r="Q3304" s="19"/>
    </row>
    <row r="3305" spans="5:17" x14ac:dyDescent="0.3">
      <c r="E3305" s="20"/>
      <c r="H3305" s="19"/>
      <c r="N3305" s="20"/>
      <c r="Q3305" s="19"/>
    </row>
    <row r="3306" spans="5:17" x14ac:dyDescent="0.3">
      <c r="E3306" s="20"/>
      <c r="H3306" s="19"/>
      <c r="N3306" s="20"/>
      <c r="Q3306" s="19"/>
    </row>
    <row r="3307" spans="5:17" x14ac:dyDescent="0.3">
      <c r="E3307" s="20"/>
      <c r="H3307" s="19"/>
      <c r="N3307" s="20"/>
      <c r="Q3307" s="19"/>
    </row>
    <row r="3308" spans="5:17" x14ac:dyDescent="0.3">
      <c r="E3308" s="20"/>
      <c r="H3308" s="19"/>
      <c r="N3308" s="20"/>
      <c r="Q3308" s="19"/>
    </row>
    <row r="3309" spans="5:17" x14ac:dyDescent="0.3">
      <c r="E3309" s="20"/>
      <c r="H3309" s="19"/>
      <c r="N3309" s="20"/>
      <c r="Q3309" s="19"/>
    </row>
    <row r="3310" spans="5:17" x14ac:dyDescent="0.3">
      <c r="E3310" s="20"/>
      <c r="H3310" s="19"/>
      <c r="N3310" s="20"/>
      <c r="Q3310" s="19"/>
    </row>
    <row r="3311" spans="5:17" x14ac:dyDescent="0.3">
      <c r="E3311" s="20"/>
      <c r="H3311" s="19"/>
      <c r="N3311" s="20"/>
      <c r="Q3311" s="19"/>
    </row>
    <row r="3312" spans="5:17" x14ac:dyDescent="0.3">
      <c r="E3312" s="20"/>
      <c r="H3312" s="19"/>
      <c r="N3312" s="20"/>
      <c r="Q3312" s="19"/>
    </row>
    <row r="3313" spans="5:17" x14ac:dyDescent="0.3">
      <c r="E3313" s="20"/>
      <c r="H3313" s="19"/>
      <c r="N3313" s="20"/>
      <c r="Q3313" s="19"/>
    </row>
    <row r="3314" spans="5:17" x14ac:dyDescent="0.3">
      <c r="E3314" s="20"/>
      <c r="H3314" s="19"/>
      <c r="N3314" s="20"/>
      <c r="Q3314" s="19"/>
    </row>
    <row r="3315" spans="5:17" x14ac:dyDescent="0.3">
      <c r="E3315" s="20"/>
      <c r="H3315" s="19"/>
      <c r="N3315" s="20"/>
      <c r="Q3315" s="19"/>
    </row>
    <row r="3316" spans="5:17" x14ac:dyDescent="0.3">
      <c r="E3316" s="20"/>
      <c r="H3316" s="19"/>
      <c r="N3316" s="20"/>
      <c r="Q3316" s="19"/>
    </row>
    <row r="3317" spans="5:17" x14ac:dyDescent="0.3">
      <c r="E3317" s="20"/>
      <c r="H3317" s="19"/>
      <c r="N3317" s="20"/>
      <c r="Q3317" s="19"/>
    </row>
    <row r="3318" spans="5:17" x14ac:dyDescent="0.3">
      <c r="E3318" s="20"/>
      <c r="H3318" s="19"/>
      <c r="N3318" s="20"/>
      <c r="Q3318" s="19"/>
    </row>
    <row r="3319" spans="5:17" x14ac:dyDescent="0.3">
      <c r="E3319" s="20"/>
      <c r="H3319" s="19"/>
      <c r="N3319" s="20"/>
      <c r="Q3319" s="19"/>
    </row>
    <row r="3320" spans="5:17" x14ac:dyDescent="0.3">
      <c r="E3320" s="20"/>
      <c r="H3320" s="19"/>
      <c r="N3320" s="20"/>
      <c r="Q3320" s="19"/>
    </row>
    <row r="3321" spans="5:17" x14ac:dyDescent="0.3">
      <c r="E3321" s="20"/>
      <c r="H3321" s="19"/>
      <c r="N3321" s="20"/>
      <c r="Q3321" s="19"/>
    </row>
    <row r="3322" spans="5:17" x14ac:dyDescent="0.3">
      <c r="E3322" s="20"/>
      <c r="H3322" s="19"/>
      <c r="N3322" s="20"/>
      <c r="Q3322" s="19"/>
    </row>
    <row r="3323" spans="5:17" x14ac:dyDescent="0.3">
      <c r="E3323" s="20"/>
      <c r="H3323" s="19"/>
      <c r="N3323" s="20"/>
      <c r="Q3323" s="19"/>
    </row>
    <row r="3324" spans="5:17" x14ac:dyDescent="0.3">
      <c r="E3324" s="20"/>
      <c r="H3324" s="19"/>
      <c r="N3324" s="20"/>
      <c r="Q3324" s="19"/>
    </row>
    <row r="3325" spans="5:17" x14ac:dyDescent="0.3">
      <c r="E3325" s="20"/>
      <c r="H3325" s="19"/>
      <c r="N3325" s="20"/>
      <c r="Q3325" s="19"/>
    </row>
    <row r="3326" spans="5:17" x14ac:dyDescent="0.3">
      <c r="E3326" s="20"/>
      <c r="H3326" s="19"/>
      <c r="N3326" s="20"/>
      <c r="Q3326" s="19"/>
    </row>
    <row r="3327" spans="5:17" x14ac:dyDescent="0.3">
      <c r="E3327" s="20"/>
      <c r="H3327" s="19"/>
      <c r="N3327" s="20"/>
      <c r="Q3327" s="19"/>
    </row>
    <row r="3328" spans="5:17" x14ac:dyDescent="0.3">
      <c r="E3328" s="20"/>
      <c r="H3328" s="19"/>
      <c r="N3328" s="20"/>
      <c r="Q3328" s="19"/>
    </row>
    <row r="3329" spans="5:17" x14ac:dyDescent="0.3">
      <c r="E3329" s="20"/>
      <c r="H3329" s="19"/>
      <c r="N3329" s="20"/>
      <c r="Q3329" s="19"/>
    </row>
    <row r="3330" spans="5:17" x14ac:dyDescent="0.3">
      <c r="E3330" s="20"/>
      <c r="H3330" s="19"/>
      <c r="N3330" s="20"/>
      <c r="Q3330" s="19"/>
    </row>
    <row r="3331" spans="5:17" x14ac:dyDescent="0.3">
      <c r="E3331" s="20"/>
      <c r="H3331" s="19"/>
      <c r="N3331" s="20"/>
      <c r="Q3331" s="19"/>
    </row>
    <row r="3332" spans="5:17" x14ac:dyDescent="0.3">
      <c r="E3332" s="20"/>
      <c r="H3332" s="19"/>
      <c r="N3332" s="20"/>
      <c r="Q3332" s="19"/>
    </row>
    <row r="3333" spans="5:17" x14ac:dyDescent="0.3">
      <c r="E3333" s="20"/>
      <c r="H3333" s="19"/>
      <c r="N3333" s="20"/>
      <c r="Q3333" s="19"/>
    </row>
    <row r="3334" spans="5:17" x14ac:dyDescent="0.3">
      <c r="E3334" s="20"/>
      <c r="H3334" s="19"/>
      <c r="N3334" s="20"/>
      <c r="Q3334" s="19"/>
    </row>
    <row r="3335" spans="5:17" x14ac:dyDescent="0.3">
      <c r="E3335" s="20"/>
      <c r="H3335" s="19"/>
      <c r="N3335" s="20"/>
      <c r="Q3335" s="19"/>
    </row>
    <row r="3336" spans="5:17" x14ac:dyDescent="0.3">
      <c r="E3336" s="20"/>
      <c r="H3336" s="19"/>
      <c r="N3336" s="20"/>
      <c r="Q3336" s="19"/>
    </row>
    <row r="3337" spans="5:17" x14ac:dyDescent="0.3">
      <c r="E3337" s="20"/>
      <c r="H3337" s="19"/>
      <c r="N3337" s="20"/>
      <c r="Q3337" s="19"/>
    </row>
    <row r="3338" spans="5:17" x14ac:dyDescent="0.3">
      <c r="E3338" s="20"/>
      <c r="H3338" s="19"/>
      <c r="N3338" s="20"/>
      <c r="Q3338" s="19"/>
    </row>
    <row r="3339" spans="5:17" x14ac:dyDescent="0.3">
      <c r="E3339" s="20"/>
      <c r="H3339" s="19"/>
      <c r="N3339" s="20"/>
      <c r="Q3339" s="19"/>
    </row>
    <row r="3340" spans="5:17" x14ac:dyDescent="0.3">
      <c r="E3340" s="20"/>
      <c r="H3340" s="19"/>
      <c r="N3340" s="20"/>
      <c r="Q3340" s="19"/>
    </row>
    <row r="3341" spans="5:17" x14ac:dyDescent="0.3">
      <c r="E3341" s="20"/>
      <c r="H3341" s="19"/>
      <c r="N3341" s="20"/>
      <c r="Q3341" s="19"/>
    </row>
    <row r="3342" spans="5:17" x14ac:dyDescent="0.3">
      <c r="E3342" s="20"/>
      <c r="H3342" s="19"/>
      <c r="N3342" s="20"/>
      <c r="Q3342" s="19"/>
    </row>
    <row r="3343" spans="5:17" x14ac:dyDescent="0.3">
      <c r="E3343" s="20"/>
      <c r="H3343" s="19"/>
      <c r="N3343" s="20"/>
      <c r="Q3343" s="19"/>
    </row>
    <row r="3344" spans="5:17" x14ac:dyDescent="0.3">
      <c r="E3344" s="20"/>
      <c r="H3344" s="19"/>
      <c r="N3344" s="20"/>
      <c r="Q3344" s="19"/>
    </row>
    <row r="3345" spans="5:17" x14ac:dyDescent="0.3">
      <c r="E3345" s="20"/>
      <c r="H3345" s="19"/>
      <c r="N3345" s="20"/>
      <c r="Q3345" s="19"/>
    </row>
    <row r="3346" spans="5:17" x14ac:dyDescent="0.3">
      <c r="E3346" s="20"/>
      <c r="H3346" s="19"/>
      <c r="N3346" s="20"/>
      <c r="Q3346" s="19"/>
    </row>
    <row r="3347" spans="5:17" x14ac:dyDescent="0.3">
      <c r="E3347" s="20"/>
      <c r="H3347" s="19"/>
      <c r="N3347" s="20"/>
      <c r="Q3347" s="19"/>
    </row>
    <row r="3348" spans="5:17" x14ac:dyDescent="0.3">
      <c r="E3348" s="20"/>
      <c r="H3348" s="19"/>
      <c r="N3348" s="20"/>
      <c r="Q3348" s="19"/>
    </row>
    <row r="3349" spans="5:17" x14ac:dyDescent="0.3">
      <c r="E3349" s="20"/>
      <c r="H3349" s="19"/>
      <c r="N3349" s="20"/>
      <c r="Q3349" s="19"/>
    </row>
    <row r="3350" spans="5:17" x14ac:dyDescent="0.3">
      <c r="E3350" s="20"/>
      <c r="H3350" s="19"/>
      <c r="N3350" s="20"/>
      <c r="Q3350" s="19"/>
    </row>
    <row r="3351" spans="5:17" x14ac:dyDescent="0.3">
      <c r="E3351" s="20"/>
      <c r="H3351" s="19"/>
      <c r="N3351" s="20"/>
      <c r="Q3351" s="19"/>
    </row>
    <row r="3352" spans="5:17" x14ac:dyDescent="0.3">
      <c r="E3352" s="20"/>
      <c r="H3352" s="19"/>
      <c r="N3352" s="20"/>
      <c r="Q3352" s="19"/>
    </row>
    <row r="3353" spans="5:17" x14ac:dyDescent="0.3">
      <c r="E3353" s="20"/>
      <c r="H3353" s="19"/>
      <c r="N3353" s="20"/>
      <c r="Q3353" s="19"/>
    </row>
    <row r="3354" spans="5:17" x14ac:dyDescent="0.3">
      <c r="E3354" s="20"/>
      <c r="H3354" s="19"/>
      <c r="N3354" s="20"/>
      <c r="Q3354" s="19"/>
    </row>
    <row r="3355" spans="5:17" x14ac:dyDescent="0.3">
      <c r="E3355" s="20"/>
      <c r="H3355" s="19"/>
      <c r="N3355" s="20"/>
      <c r="Q3355" s="19"/>
    </row>
    <row r="3356" spans="5:17" x14ac:dyDescent="0.3">
      <c r="E3356" s="20"/>
      <c r="H3356" s="19"/>
      <c r="N3356" s="20"/>
      <c r="Q3356" s="19"/>
    </row>
    <row r="3357" spans="5:17" x14ac:dyDescent="0.3">
      <c r="E3357" s="20"/>
      <c r="H3357" s="19"/>
      <c r="N3357" s="20"/>
      <c r="Q3357" s="19"/>
    </row>
    <row r="3358" spans="5:17" x14ac:dyDescent="0.3">
      <c r="E3358" s="20"/>
      <c r="H3358" s="19"/>
      <c r="N3358" s="20"/>
      <c r="Q3358" s="19"/>
    </row>
    <row r="3359" spans="5:17" x14ac:dyDescent="0.3">
      <c r="E3359" s="20"/>
      <c r="H3359" s="19"/>
      <c r="N3359" s="20"/>
      <c r="Q3359" s="19"/>
    </row>
    <row r="3360" spans="5:17" x14ac:dyDescent="0.3">
      <c r="E3360" s="20"/>
      <c r="H3360" s="19"/>
      <c r="N3360" s="20"/>
      <c r="Q3360" s="19"/>
    </row>
    <row r="3361" spans="5:17" x14ac:dyDescent="0.3">
      <c r="E3361" s="20"/>
      <c r="H3361" s="19"/>
      <c r="N3361" s="20"/>
      <c r="Q3361" s="19"/>
    </row>
    <row r="3362" spans="5:17" x14ac:dyDescent="0.3">
      <c r="E3362" s="20"/>
      <c r="H3362" s="19"/>
      <c r="N3362" s="20"/>
      <c r="Q3362" s="19"/>
    </row>
    <row r="3363" spans="5:17" x14ac:dyDescent="0.3">
      <c r="E3363" s="20"/>
      <c r="H3363" s="19"/>
      <c r="N3363" s="20"/>
      <c r="Q3363" s="19"/>
    </row>
    <row r="3364" spans="5:17" x14ac:dyDescent="0.3">
      <c r="E3364" s="20"/>
      <c r="H3364" s="19"/>
      <c r="N3364" s="20"/>
      <c r="Q3364" s="19"/>
    </row>
    <row r="3365" spans="5:17" x14ac:dyDescent="0.3">
      <c r="E3365" s="20"/>
      <c r="H3365" s="19"/>
      <c r="N3365" s="20"/>
      <c r="Q3365" s="19"/>
    </row>
    <row r="3366" spans="5:17" x14ac:dyDescent="0.3">
      <c r="E3366" s="20"/>
      <c r="H3366" s="19"/>
      <c r="N3366" s="20"/>
      <c r="Q3366" s="19"/>
    </row>
    <row r="3367" spans="5:17" x14ac:dyDescent="0.3">
      <c r="E3367" s="20"/>
      <c r="H3367" s="19"/>
      <c r="N3367" s="20"/>
      <c r="Q3367" s="19"/>
    </row>
    <row r="3368" spans="5:17" x14ac:dyDescent="0.3">
      <c r="E3368" s="20"/>
      <c r="H3368" s="19"/>
      <c r="N3368" s="20"/>
      <c r="Q3368" s="19"/>
    </row>
    <row r="3369" spans="5:17" x14ac:dyDescent="0.3">
      <c r="E3369" s="20"/>
      <c r="H3369" s="19"/>
      <c r="N3369" s="20"/>
      <c r="Q3369" s="19"/>
    </row>
    <row r="3370" spans="5:17" x14ac:dyDescent="0.3">
      <c r="E3370" s="20"/>
      <c r="H3370" s="19"/>
      <c r="N3370" s="20"/>
      <c r="Q3370" s="19"/>
    </row>
    <row r="3371" spans="5:17" x14ac:dyDescent="0.3">
      <c r="E3371" s="20"/>
      <c r="H3371" s="19"/>
      <c r="N3371" s="20"/>
      <c r="Q3371" s="19"/>
    </row>
    <row r="3372" spans="5:17" x14ac:dyDescent="0.3">
      <c r="E3372" s="20"/>
      <c r="H3372" s="19"/>
      <c r="N3372" s="20"/>
      <c r="Q3372" s="19"/>
    </row>
    <row r="3373" spans="5:17" x14ac:dyDescent="0.3">
      <c r="E3373" s="20"/>
      <c r="H3373" s="19"/>
      <c r="N3373" s="20"/>
      <c r="Q3373" s="19"/>
    </row>
    <row r="3374" spans="5:17" x14ac:dyDescent="0.3">
      <c r="E3374" s="20"/>
      <c r="H3374" s="19"/>
      <c r="N3374" s="20"/>
      <c r="Q3374" s="19"/>
    </row>
    <row r="3375" spans="5:17" x14ac:dyDescent="0.3">
      <c r="E3375" s="20"/>
      <c r="H3375" s="19"/>
      <c r="N3375" s="20"/>
      <c r="Q3375" s="19"/>
    </row>
    <row r="3376" spans="5:17" x14ac:dyDescent="0.3">
      <c r="E3376" s="20"/>
      <c r="H3376" s="19"/>
      <c r="N3376" s="20"/>
      <c r="Q3376" s="19"/>
    </row>
    <row r="3377" spans="5:17" x14ac:dyDescent="0.3">
      <c r="E3377" s="20"/>
      <c r="H3377" s="19"/>
      <c r="N3377" s="20"/>
      <c r="Q3377" s="19"/>
    </row>
    <row r="3378" spans="5:17" x14ac:dyDescent="0.3">
      <c r="E3378" s="20"/>
      <c r="H3378" s="19"/>
      <c r="N3378" s="20"/>
      <c r="Q3378" s="19"/>
    </row>
    <row r="3379" spans="5:17" x14ac:dyDescent="0.3">
      <c r="E3379" s="20"/>
      <c r="H3379" s="19"/>
      <c r="N3379" s="20"/>
      <c r="Q3379" s="19"/>
    </row>
    <row r="3380" spans="5:17" x14ac:dyDescent="0.3">
      <c r="E3380" s="20"/>
      <c r="H3380" s="19"/>
      <c r="N3380" s="20"/>
      <c r="Q3380" s="19"/>
    </row>
    <row r="3381" spans="5:17" x14ac:dyDescent="0.3">
      <c r="E3381" s="20"/>
      <c r="H3381" s="19"/>
      <c r="N3381" s="20"/>
      <c r="Q3381" s="19"/>
    </row>
    <row r="3382" spans="5:17" x14ac:dyDescent="0.3">
      <c r="E3382" s="20"/>
      <c r="H3382" s="19"/>
      <c r="N3382" s="20"/>
      <c r="Q3382" s="19"/>
    </row>
    <row r="3383" spans="5:17" x14ac:dyDescent="0.3">
      <c r="E3383" s="20"/>
      <c r="H3383" s="19"/>
      <c r="N3383" s="20"/>
      <c r="Q3383" s="19"/>
    </row>
    <row r="3384" spans="5:17" x14ac:dyDescent="0.3">
      <c r="E3384" s="20"/>
      <c r="H3384" s="19"/>
      <c r="N3384" s="20"/>
      <c r="Q3384" s="19"/>
    </row>
    <row r="3385" spans="5:17" x14ac:dyDescent="0.3">
      <c r="E3385" s="20"/>
      <c r="H3385" s="19"/>
      <c r="N3385" s="20"/>
      <c r="Q3385" s="19"/>
    </row>
    <row r="3386" spans="5:17" x14ac:dyDescent="0.3">
      <c r="E3386" s="20"/>
      <c r="H3386" s="19"/>
      <c r="N3386" s="20"/>
      <c r="Q3386" s="19"/>
    </row>
    <row r="3387" spans="5:17" x14ac:dyDescent="0.3">
      <c r="E3387" s="20"/>
      <c r="H3387" s="19"/>
      <c r="N3387" s="20"/>
      <c r="Q3387" s="19"/>
    </row>
    <row r="3388" spans="5:17" x14ac:dyDescent="0.3">
      <c r="E3388" s="20"/>
      <c r="H3388" s="19"/>
      <c r="N3388" s="20"/>
      <c r="Q3388" s="19"/>
    </row>
    <row r="3389" spans="5:17" x14ac:dyDescent="0.3">
      <c r="E3389" s="20"/>
      <c r="H3389" s="19"/>
      <c r="N3389" s="20"/>
      <c r="Q3389" s="19"/>
    </row>
    <row r="3390" spans="5:17" x14ac:dyDescent="0.3">
      <c r="E3390" s="20"/>
      <c r="H3390" s="19"/>
      <c r="N3390" s="20"/>
      <c r="Q3390" s="19"/>
    </row>
    <row r="3391" spans="5:17" x14ac:dyDescent="0.3">
      <c r="E3391" s="20"/>
      <c r="H3391" s="19"/>
      <c r="N3391" s="20"/>
      <c r="Q3391" s="19"/>
    </row>
    <row r="3392" spans="5:17" x14ac:dyDescent="0.3">
      <c r="E3392" s="20"/>
      <c r="H3392" s="19"/>
      <c r="N3392" s="20"/>
      <c r="Q3392" s="19"/>
    </row>
    <row r="3393" spans="5:17" x14ac:dyDescent="0.3">
      <c r="E3393" s="20"/>
      <c r="H3393" s="19"/>
      <c r="N3393" s="20"/>
      <c r="Q3393" s="19"/>
    </row>
    <row r="3394" spans="5:17" x14ac:dyDescent="0.3">
      <c r="E3394" s="20"/>
      <c r="H3394" s="19"/>
      <c r="N3394" s="20"/>
      <c r="Q3394" s="19"/>
    </row>
    <row r="3395" spans="5:17" x14ac:dyDescent="0.3">
      <c r="E3395" s="20"/>
      <c r="H3395" s="19"/>
      <c r="N3395" s="20"/>
      <c r="Q3395" s="19"/>
    </row>
    <row r="3396" spans="5:17" x14ac:dyDescent="0.3">
      <c r="E3396" s="20"/>
      <c r="H3396" s="19"/>
      <c r="N3396" s="20"/>
      <c r="Q3396" s="19"/>
    </row>
    <row r="3397" spans="5:17" x14ac:dyDescent="0.3">
      <c r="E3397" s="20"/>
      <c r="H3397" s="19"/>
      <c r="N3397" s="20"/>
      <c r="Q3397" s="19"/>
    </row>
    <row r="3398" spans="5:17" x14ac:dyDescent="0.3">
      <c r="E3398" s="20"/>
      <c r="H3398" s="19"/>
      <c r="N3398" s="20"/>
      <c r="Q3398" s="19"/>
    </row>
    <row r="3399" spans="5:17" x14ac:dyDescent="0.3">
      <c r="E3399" s="20"/>
      <c r="H3399" s="19"/>
      <c r="N3399" s="20"/>
      <c r="Q3399" s="19"/>
    </row>
    <row r="3400" spans="5:17" x14ac:dyDescent="0.3">
      <c r="E3400" s="20"/>
      <c r="H3400" s="19"/>
      <c r="N3400" s="20"/>
      <c r="Q3400" s="19"/>
    </row>
    <row r="3401" spans="5:17" x14ac:dyDescent="0.3">
      <c r="E3401" s="20"/>
      <c r="H3401" s="19"/>
      <c r="N3401" s="20"/>
      <c r="Q3401" s="19"/>
    </row>
    <row r="3402" spans="5:17" x14ac:dyDescent="0.3">
      <c r="E3402" s="20"/>
      <c r="H3402" s="19"/>
      <c r="N3402" s="20"/>
      <c r="Q3402" s="19"/>
    </row>
    <row r="3403" spans="5:17" x14ac:dyDescent="0.3">
      <c r="E3403" s="20"/>
      <c r="H3403" s="19"/>
      <c r="N3403" s="20"/>
      <c r="Q3403" s="19"/>
    </row>
    <row r="3404" spans="5:17" x14ac:dyDescent="0.3">
      <c r="E3404" s="20"/>
      <c r="H3404" s="19"/>
      <c r="N3404" s="20"/>
      <c r="Q3404" s="19"/>
    </row>
    <row r="3405" spans="5:17" x14ac:dyDescent="0.3">
      <c r="E3405" s="20"/>
      <c r="H3405" s="19"/>
      <c r="N3405" s="20"/>
      <c r="Q3405" s="19"/>
    </row>
    <row r="3406" spans="5:17" x14ac:dyDescent="0.3">
      <c r="E3406" s="20"/>
      <c r="H3406" s="19"/>
      <c r="N3406" s="20"/>
      <c r="Q3406" s="19"/>
    </row>
    <row r="3407" spans="5:17" x14ac:dyDescent="0.3">
      <c r="E3407" s="20"/>
      <c r="H3407" s="19"/>
      <c r="N3407" s="20"/>
      <c r="Q3407" s="19"/>
    </row>
    <row r="3408" spans="5:17" x14ac:dyDescent="0.3">
      <c r="E3408" s="20"/>
      <c r="H3408" s="19"/>
      <c r="N3408" s="20"/>
      <c r="Q3408" s="19"/>
    </row>
    <row r="3409" spans="5:17" x14ac:dyDescent="0.3">
      <c r="E3409" s="20"/>
      <c r="H3409" s="19"/>
      <c r="N3409" s="20"/>
      <c r="Q3409" s="19"/>
    </row>
    <row r="3410" spans="5:17" x14ac:dyDescent="0.3">
      <c r="E3410" s="20"/>
      <c r="H3410" s="19"/>
      <c r="N3410" s="20"/>
      <c r="Q3410" s="19"/>
    </row>
    <row r="3411" spans="5:17" x14ac:dyDescent="0.3">
      <c r="E3411" s="20"/>
      <c r="H3411" s="19"/>
      <c r="N3411" s="20"/>
      <c r="Q3411" s="19"/>
    </row>
    <row r="3412" spans="5:17" x14ac:dyDescent="0.3">
      <c r="E3412" s="20"/>
      <c r="H3412" s="19"/>
      <c r="N3412" s="20"/>
      <c r="Q3412" s="19"/>
    </row>
    <row r="3413" spans="5:17" x14ac:dyDescent="0.3">
      <c r="E3413" s="20"/>
      <c r="H3413" s="19"/>
      <c r="N3413" s="20"/>
      <c r="Q3413" s="19"/>
    </row>
    <row r="3414" spans="5:17" x14ac:dyDescent="0.3">
      <c r="E3414" s="20"/>
      <c r="H3414" s="19"/>
      <c r="N3414" s="20"/>
      <c r="Q3414" s="19"/>
    </row>
    <row r="3415" spans="5:17" x14ac:dyDescent="0.3">
      <c r="E3415" s="20"/>
      <c r="H3415" s="19"/>
      <c r="N3415" s="20"/>
      <c r="Q3415" s="19"/>
    </row>
    <row r="3416" spans="5:17" x14ac:dyDescent="0.3">
      <c r="E3416" s="20"/>
      <c r="H3416" s="19"/>
      <c r="N3416" s="20"/>
      <c r="Q3416" s="19"/>
    </row>
    <row r="3417" spans="5:17" x14ac:dyDescent="0.3">
      <c r="E3417" s="20"/>
      <c r="H3417" s="19"/>
      <c r="N3417" s="20"/>
      <c r="Q3417" s="19"/>
    </row>
    <row r="3418" spans="5:17" x14ac:dyDescent="0.3">
      <c r="E3418" s="20"/>
      <c r="H3418" s="19"/>
      <c r="N3418" s="20"/>
      <c r="Q3418" s="19"/>
    </row>
    <row r="3419" spans="5:17" x14ac:dyDescent="0.3">
      <c r="E3419" s="20"/>
      <c r="H3419" s="19"/>
      <c r="N3419" s="20"/>
      <c r="Q3419" s="19"/>
    </row>
    <row r="3420" spans="5:17" x14ac:dyDescent="0.3">
      <c r="E3420" s="20"/>
      <c r="H3420" s="19"/>
      <c r="N3420" s="20"/>
      <c r="Q3420" s="19"/>
    </row>
    <row r="3421" spans="5:17" x14ac:dyDescent="0.3">
      <c r="E3421" s="20"/>
      <c r="H3421" s="19"/>
      <c r="N3421" s="20"/>
      <c r="Q3421" s="19"/>
    </row>
    <row r="3422" spans="5:17" x14ac:dyDescent="0.3">
      <c r="E3422" s="20"/>
      <c r="H3422" s="19"/>
      <c r="N3422" s="20"/>
      <c r="Q3422" s="19"/>
    </row>
    <row r="3423" spans="5:17" x14ac:dyDescent="0.3">
      <c r="E3423" s="20"/>
      <c r="H3423" s="19"/>
      <c r="N3423" s="20"/>
      <c r="Q3423" s="19"/>
    </row>
    <row r="3424" spans="5:17" x14ac:dyDescent="0.3">
      <c r="E3424" s="20"/>
      <c r="H3424" s="19"/>
      <c r="N3424" s="20"/>
      <c r="Q3424" s="19"/>
    </row>
    <row r="3425" spans="5:17" x14ac:dyDescent="0.3">
      <c r="E3425" s="20"/>
      <c r="H3425" s="19"/>
      <c r="N3425" s="20"/>
      <c r="Q3425" s="19"/>
    </row>
    <row r="3426" spans="5:17" x14ac:dyDescent="0.3">
      <c r="E3426" s="20"/>
      <c r="H3426" s="19"/>
      <c r="N3426" s="20"/>
      <c r="Q3426" s="19"/>
    </row>
    <row r="3427" spans="5:17" x14ac:dyDescent="0.3">
      <c r="E3427" s="20"/>
      <c r="H3427" s="19"/>
      <c r="N3427" s="20"/>
      <c r="Q3427" s="19"/>
    </row>
    <row r="3428" spans="5:17" x14ac:dyDescent="0.3">
      <c r="E3428" s="20"/>
      <c r="H3428" s="19"/>
      <c r="N3428" s="20"/>
      <c r="Q3428" s="19"/>
    </row>
    <row r="3429" spans="5:17" x14ac:dyDescent="0.3">
      <c r="E3429" s="20"/>
      <c r="H3429" s="19"/>
      <c r="N3429" s="20"/>
      <c r="Q3429" s="19"/>
    </row>
    <row r="3430" spans="5:17" x14ac:dyDescent="0.3">
      <c r="E3430" s="20"/>
      <c r="H3430" s="19"/>
      <c r="N3430" s="20"/>
      <c r="Q3430" s="19"/>
    </row>
    <row r="3431" spans="5:17" x14ac:dyDescent="0.3">
      <c r="E3431" s="20"/>
      <c r="H3431" s="19"/>
      <c r="N3431" s="20"/>
      <c r="Q3431" s="19"/>
    </row>
    <row r="3432" spans="5:17" x14ac:dyDescent="0.3">
      <c r="E3432" s="20"/>
      <c r="H3432" s="19"/>
      <c r="N3432" s="20"/>
      <c r="Q3432" s="19"/>
    </row>
    <row r="3433" spans="5:17" x14ac:dyDescent="0.3">
      <c r="E3433" s="20"/>
      <c r="H3433" s="19"/>
      <c r="N3433" s="20"/>
      <c r="Q3433" s="19"/>
    </row>
    <row r="3434" spans="5:17" x14ac:dyDescent="0.3">
      <c r="E3434" s="20"/>
      <c r="H3434" s="19"/>
      <c r="N3434" s="20"/>
      <c r="Q3434" s="19"/>
    </row>
    <row r="3435" spans="5:17" x14ac:dyDescent="0.3">
      <c r="E3435" s="20"/>
      <c r="H3435" s="19"/>
      <c r="N3435" s="20"/>
      <c r="Q3435" s="19"/>
    </row>
    <row r="3436" spans="5:17" x14ac:dyDescent="0.3">
      <c r="E3436" s="20"/>
      <c r="H3436" s="19"/>
      <c r="N3436" s="20"/>
      <c r="Q3436" s="19"/>
    </row>
    <row r="3437" spans="5:17" x14ac:dyDescent="0.3">
      <c r="E3437" s="20"/>
      <c r="H3437" s="19"/>
      <c r="N3437" s="20"/>
      <c r="Q3437" s="19"/>
    </row>
    <row r="3438" spans="5:17" x14ac:dyDescent="0.3">
      <c r="E3438" s="20"/>
      <c r="H3438" s="19"/>
      <c r="N3438" s="20"/>
      <c r="Q3438" s="19"/>
    </row>
    <row r="3439" spans="5:17" x14ac:dyDescent="0.3">
      <c r="E3439" s="20"/>
      <c r="H3439" s="19"/>
      <c r="N3439" s="20"/>
      <c r="Q3439" s="19"/>
    </row>
    <row r="3440" spans="5:17" x14ac:dyDescent="0.3">
      <c r="E3440" s="20"/>
      <c r="H3440" s="19"/>
      <c r="N3440" s="20"/>
      <c r="Q3440" s="19"/>
    </row>
    <row r="3441" spans="5:17" x14ac:dyDescent="0.3">
      <c r="E3441" s="20"/>
      <c r="H3441" s="19"/>
      <c r="N3441" s="20"/>
      <c r="Q3441" s="19"/>
    </row>
    <row r="3442" spans="5:17" x14ac:dyDescent="0.3">
      <c r="E3442" s="20"/>
      <c r="H3442" s="19"/>
      <c r="N3442" s="20"/>
      <c r="Q3442" s="19"/>
    </row>
    <row r="3443" spans="5:17" x14ac:dyDescent="0.3">
      <c r="E3443" s="20"/>
      <c r="H3443" s="19"/>
      <c r="N3443" s="20"/>
      <c r="Q3443" s="19"/>
    </row>
    <row r="3444" spans="5:17" x14ac:dyDescent="0.3">
      <c r="E3444" s="20"/>
      <c r="H3444" s="19"/>
      <c r="N3444" s="20"/>
      <c r="Q3444" s="19"/>
    </row>
    <row r="3445" spans="5:17" x14ac:dyDescent="0.3">
      <c r="E3445" s="20"/>
      <c r="H3445" s="19"/>
      <c r="N3445" s="20"/>
      <c r="Q3445" s="19"/>
    </row>
    <row r="3446" spans="5:17" x14ac:dyDescent="0.3">
      <c r="E3446" s="20"/>
      <c r="H3446" s="19"/>
      <c r="N3446" s="20"/>
      <c r="Q3446" s="19"/>
    </row>
    <row r="3447" spans="5:17" x14ac:dyDescent="0.3">
      <c r="E3447" s="20"/>
      <c r="H3447" s="19"/>
      <c r="N3447" s="20"/>
      <c r="Q3447" s="19"/>
    </row>
    <row r="3448" spans="5:17" x14ac:dyDescent="0.3">
      <c r="E3448" s="20"/>
      <c r="H3448" s="19"/>
      <c r="N3448" s="20"/>
      <c r="Q3448" s="19"/>
    </row>
    <row r="3449" spans="5:17" x14ac:dyDescent="0.3">
      <c r="E3449" s="20"/>
      <c r="H3449" s="19"/>
      <c r="N3449" s="20"/>
      <c r="Q3449" s="19"/>
    </row>
    <row r="3450" spans="5:17" x14ac:dyDescent="0.3">
      <c r="E3450" s="20"/>
      <c r="H3450" s="19"/>
      <c r="N3450" s="20"/>
      <c r="Q3450" s="19"/>
    </row>
    <row r="3451" spans="5:17" x14ac:dyDescent="0.3">
      <c r="E3451" s="20"/>
      <c r="H3451" s="19"/>
      <c r="N3451" s="20"/>
      <c r="Q3451" s="19"/>
    </row>
    <row r="3452" spans="5:17" x14ac:dyDescent="0.3">
      <c r="E3452" s="20"/>
      <c r="H3452" s="19"/>
      <c r="N3452" s="20"/>
      <c r="Q3452" s="19"/>
    </row>
    <row r="3453" spans="5:17" x14ac:dyDescent="0.3">
      <c r="E3453" s="20"/>
      <c r="H3453" s="19"/>
      <c r="N3453" s="20"/>
      <c r="Q3453" s="19"/>
    </row>
    <row r="3454" spans="5:17" x14ac:dyDescent="0.3">
      <c r="E3454" s="20"/>
      <c r="H3454" s="19"/>
      <c r="N3454" s="20"/>
      <c r="Q3454" s="19"/>
    </row>
    <row r="3455" spans="5:17" x14ac:dyDescent="0.3">
      <c r="E3455" s="20"/>
      <c r="H3455" s="19"/>
      <c r="N3455" s="20"/>
      <c r="Q3455" s="19"/>
    </row>
    <row r="3456" spans="5:17" x14ac:dyDescent="0.3">
      <c r="E3456" s="20"/>
      <c r="H3456" s="19"/>
      <c r="N3456" s="20"/>
      <c r="Q3456" s="19"/>
    </row>
    <row r="3457" spans="5:17" x14ac:dyDescent="0.3">
      <c r="E3457" s="20"/>
      <c r="H3457" s="19"/>
      <c r="N3457" s="20"/>
      <c r="Q3457" s="19"/>
    </row>
    <row r="3458" spans="5:17" x14ac:dyDescent="0.3">
      <c r="E3458" s="20"/>
      <c r="H3458" s="19"/>
      <c r="N3458" s="20"/>
      <c r="Q3458" s="19"/>
    </row>
    <row r="3459" spans="5:17" x14ac:dyDescent="0.3">
      <c r="E3459" s="20"/>
      <c r="H3459" s="19"/>
      <c r="N3459" s="20"/>
      <c r="Q3459" s="19"/>
    </row>
    <row r="3460" spans="5:17" x14ac:dyDescent="0.3">
      <c r="E3460" s="20"/>
      <c r="H3460" s="19"/>
      <c r="N3460" s="20"/>
      <c r="Q3460" s="19"/>
    </row>
    <row r="3461" spans="5:17" x14ac:dyDescent="0.3">
      <c r="E3461" s="20"/>
      <c r="H3461" s="19"/>
      <c r="N3461" s="20"/>
      <c r="Q3461" s="19"/>
    </row>
    <row r="3462" spans="5:17" x14ac:dyDescent="0.3">
      <c r="E3462" s="20"/>
      <c r="H3462" s="19"/>
      <c r="N3462" s="20"/>
      <c r="Q3462" s="19"/>
    </row>
    <row r="3463" spans="5:17" x14ac:dyDescent="0.3">
      <c r="E3463" s="20"/>
      <c r="H3463" s="19"/>
      <c r="N3463" s="20"/>
      <c r="Q3463" s="19"/>
    </row>
    <row r="3464" spans="5:17" x14ac:dyDescent="0.3">
      <c r="E3464" s="20"/>
      <c r="H3464" s="19"/>
      <c r="N3464" s="20"/>
      <c r="Q3464" s="19"/>
    </row>
    <row r="3465" spans="5:17" x14ac:dyDescent="0.3">
      <c r="E3465" s="20"/>
      <c r="H3465" s="19"/>
      <c r="N3465" s="20"/>
      <c r="Q3465" s="19"/>
    </row>
    <row r="3466" spans="5:17" x14ac:dyDescent="0.3">
      <c r="E3466" s="20"/>
      <c r="H3466" s="19"/>
      <c r="N3466" s="20"/>
      <c r="Q3466" s="19"/>
    </row>
    <row r="3467" spans="5:17" x14ac:dyDescent="0.3">
      <c r="E3467" s="20"/>
      <c r="H3467" s="19"/>
      <c r="N3467" s="20"/>
      <c r="Q3467" s="19"/>
    </row>
    <row r="3468" spans="5:17" x14ac:dyDescent="0.3">
      <c r="E3468" s="20"/>
      <c r="H3468" s="19"/>
      <c r="N3468" s="20"/>
      <c r="Q3468" s="19"/>
    </row>
    <row r="3469" spans="5:17" x14ac:dyDescent="0.3">
      <c r="E3469" s="20"/>
      <c r="H3469" s="19"/>
      <c r="N3469" s="20"/>
      <c r="Q3469" s="19"/>
    </row>
    <row r="3470" spans="5:17" x14ac:dyDescent="0.3">
      <c r="E3470" s="20"/>
      <c r="H3470" s="19"/>
      <c r="N3470" s="20"/>
      <c r="Q3470" s="19"/>
    </row>
    <row r="3471" spans="5:17" x14ac:dyDescent="0.3">
      <c r="E3471" s="20"/>
      <c r="H3471" s="19"/>
      <c r="N3471" s="20"/>
      <c r="Q3471" s="19"/>
    </row>
    <row r="3472" spans="5:17" x14ac:dyDescent="0.3">
      <c r="E3472" s="20"/>
      <c r="H3472" s="19"/>
      <c r="N3472" s="20"/>
      <c r="Q3472" s="19"/>
    </row>
    <row r="3473" spans="5:17" x14ac:dyDescent="0.3">
      <c r="E3473" s="20"/>
      <c r="H3473" s="19"/>
      <c r="N3473" s="20"/>
      <c r="Q3473" s="19"/>
    </row>
    <row r="3474" spans="5:17" x14ac:dyDescent="0.3">
      <c r="E3474" s="20"/>
      <c r="H3474" s="19"/>
      <c r="N3474" s="20"/>
      <c r="Q3474" s="19"/>
    </row>
    <row r="3475" spans="5:17" x14ac:dyDescent="0.3">
      <c r="E3475" s="20"/>
      <c r="H3475" s="19"/>
      <c r="N3475" s="20"/>
      <c r="Q3475" s="19"/>
    </row>
    <row r="3476" spans="5:17" x14ac:dyDescent="0.3">
      <c r="E3476" s="20"/>
      <c r="H3476" s="19"/>
      <c r="N3476" s="20"/>
      <c r="Q3476" s="19"/>
    </row>
    <row r="3477" spans="5:17" x14ac:dyDescent="0.3">
      <c r="E3477" s="20"/>
      <c r="H3477" s="19"/>
      <c r="N3477" s="20"/>
      <c r="Q3477" s="19"/>
    </row>
    <row r="3478" spans="5:17" x14ac:dyDescent="0.3">
      <c r="E3478" s="20"/>
      <c r="H3478" s="19"/>
      <c r="N3478" s="20"/>
      <c r="Q3478" s="19"/>
    </row>
    <row r="3479" spans="5:17" x14ac:dyDescent="0.3">
      <c r="E3479" s="20"/>
      <c r="H3479" s="19"/>
      <c r="N3479" s="20"/>
      <c r="Q3479" s="19"/>
    </row>
    <row r="3480" spans="5:17" x14ac:dyDescent="0.3">
      <c r="E3480" s="20"/>
      <c r="H3480" s="19"/>
      <c r="N3480" s="20"/>
      <c r="Q3480" s="19"/>
    </row>
    <row r="3481" spans="5:17" x14ac:dyDescent="0.3">
      <c r="E3481" s="20"/>
      <c r="H3481" s="19"/>
      <c r="N3481" s="20"/>
      <c r="Q3481" s="19"/>
    </row>
    <row r="3482" spans="5:17" x14ac:dyDescent="0.3">
      <c r="E3482" s="20"/>
      <c r="H3482" s="19"/>
      <c r="N3482" s="20"/>
      <c r="Q3482" s="19"/>
    </row>
    <row r="3483" spans="5:17" x14ac:dyDescent="0.3">
      <c r="E3483" s="20"/>
      <c r="H3483" s="19"/>
      <c r="N3483" s="20"/>
      <c r="Q3483" s="19"/>
    </row>
    <row r="3484" spans="5:17" x14ac:dyDescent="0.3">
      <c r="E3484" s="20"/>
      <c r="H3484" s="19"/>
      <c r="N3484" s="20"/>
      <c r="Q3484" s="19"/>
    </row>
    <row r="3485" spans="5:17" x14ac:dyDescent="0.3">
      <c r="E3485" s="20"/>
      <c r="H3485" s="19"/>
      <c r="N3485" s="20"/>
      <c r="Q3485" s="19"/>
    </row>
    <row r="3486" spans="5:17" x14ac:dyDescent="0.3">
      <c r="E3486" s="20"/>
      <c r="H3486" s="19"/>
      <c r="N3486" s="20"/>
      <c r="Q3486" s="19"/>
    </row>
    <row r="3487" spans="5:17" x14ac:dyDescent="0.3">
      <c r="E3487" s="20"/>
      <c r="H3487" s="19"/>
      <c r="N3487" s="20"/>
      <c r="Q3487" s="19"/>
    </row>
    <row r="3488" spans="5:17" x14ac:dyDescent="0.3">
      <c r="E3488" s="20"/>
      <c r="H3488" s="19"/>
      <c r="N3488" s="20"/>
      <c r="Q3488" s="19"/>
    </row>
    <row r="3489" spans="5:17" x14ac:dyDescent="0.3">
      <c r="E3489" s="20"/>
      <c r="H3489" s="19"/>
      <c r="N3489" s="20"/>
      <c r="Q3489" s="19"/>
    </row>
    <row r="3490" spans="5:17" x14ac:dyDescent="0.3">
      <c r="E3490" s="20"/>
      <c r="H3490" s="19"/>
      <c r="N3490" s="20"/>
      <c r="Q3490" s="19"/>
    </row>
    <row r="3491" spans="5:17" x14ac:dyDescent="0.3">
      <c r="E3491" s="20"/>
      <c r="H3491" s="19"/>
      <c r="N3491" s="20"/>
      <c r="Q3491" s="19"/>
    </row>
    <row r="3492" spans="5:17" x14ac:dyDescent="0.3">
      <c r="E3492" s="20"/>
      <c r="H3492" s="19"/>
      <c r="N3492" s="20"/>
      <c r="Q3492" s="19"/>
    </row>
    <row r="3493" spans="5:17" x14ac:dyDescent="0.3">
      <c r="E3493" s="20"/>
      <c r="H3493" s="19"/>
      <c r="N3493" s="20"/>
      <c r="Q3493" s="19"/>
    </row>
    <row r="3494" spans="5:17" x14ac:dyDescent="0.3">
      <c r="E3494" s="20"/>
      <c r="H3494" s="19"/>
      <c r="N3494" s="20"/>
      <c r="Q3494" s="19"/>
    </row>
    <row r="3495" spans="5:17" x14ac:dyDescent="0.3">
      <c r="E3495" s="20"/>
      <c r="H3495" s="19"/>
      <c r="N3495" s="20"/>
      <c r="Q3495" s="19"/>
    </row>
    <row r="3496" spans="5:17" x14ac:dyDescent="0.3">
      <c r="E3496" s="20"/>
      <c r="H3496" s="19"/>
      <c r="N3496" s="20"/>
      <c r="Q3496" s="19"/>
    </row>
    <row r="3497" spans="5:17" x14ac:dyDescent="0.3">
      <c r="E3497" s="20"/>
      <c r="H3497" s="19"/>
      <c r="N3497" s="20"/>
      <c r="Q3497" s="19"/>
    </row>
    <row r="3498" spans="5:17" x14ac:dyDescent="0.3">
      <c r="E3498" s="20"/>
      <c r="H3498" s="19"/>
      <c r="N3498" s="20"/>
      <c r="Q3498" s="19"/>
    </row>
    <row r="3499" spans="5:17" x14ac:dyDescent="0.3">
      <c r="E3499" s="20"/>
      <c r="H3499" s="19"/>
      <c r="N3499" s="20"/>
      <c r="Q3499" s="19"/>
    </row>
    <row r="3500" spans="5:17" x14ac:dyDescent="0.3">
      <c r="E3500" s="20"/>
      <c r="H3500" s="19"/>
      <c r="N3500" s="20"/>
      <c r="Q3500" s="19"/>
    </row>
    <row r="3501" spans="5:17" x14ac:dyDescent="0.3">
      <c r="E3501" s="20"/>
      <c r="H3501" s="19"/>
      <c r="N3501" s="20"/>
      <c r="Q3501" s="19"/>
    </row>
    <row r="3502" spans="5:17" x14ac:dyDescent="0.3">
      <c r="E3502" s="20"/>
      <c r="H3502" s="19"/>
      <c r="N3502" s="20"/>
      <c r="Q3502" s="19"/>
    </row>
    <row r="3503" spans="5:17" x14ac:dyDescent="0.3">
      <c r="E3503" s="20"/>
      <c r="H3503" s="19"/>
      <c r="N3503" s="20"/>
      <c r="Q3503" s="19"/>
    </row>
    <row r="3504" spans="5:17" x14ac:dyDescent="0.3">
      <c r="E3504" s="20"/>
      <c r="H3504" s="19"/>
      <c r="N3504" s="20"/>
      <c r="Q3504" s="19"/>
    </row>
    <row r="3505" spans="5:17" x14ac:dyDescent="0.3">
      <c r="E3505" s="20"/>
      <c r="H3505" s="19"/>
      <c r="N3505" s="20"/>
      <c r="Q3505" s="19"/>
    </row>
    <row r="3506" spans="5:17" x14ac:dyDescent="0.3">
      <c r="E3506" s="20"/>
      <c r="H3506" s="19"/>
      <c r="N3506" s="20"/>
      <c r="Q3506" s="19"/>
    </row>
    <row r="3507" spans="5:17" x14ac:dyDescent="0.3">
      <c r="E3507" s="20"/>
      <c r="H3507" s="19"/>
      <c r="N3507" s="20"/>
      <c r="Q3507" s="19"/>
    </row>
    <row r="3508" spans="5:17" x14ac:dyDescent="0.3">
      <c r="E3508" s="20"/>
      <c r="H3508" s="19"/>
      <c r="N3508" s="20"/>
      <c r="Q3508" s="19"/>
    </row>
    <row r="3509" spans="5:17" x14ac:dyDescent="0.3">
      <c r="E3509" s="20"/>
      <c r="H3509" s="19"/>
      <c r="N3509" s="20"/>
      <c r="Q3509" s="19"/>
    </row>
    <row r="3510" spans="5:17" x14ac:dyDescent="0.3">
      <c r="E3510" s="20"/>
      <c r="H3510" s="19"/>
      <c r="N3510" s="20"/>
      <c r="Q3510" s="19"/>
    </row>
    <row r="3511" spans="5:17" x14ac:dyDescent="0.3">
      <c r="E3511" s="20"/>
      <c r="H3511" s="19"/>
      <c r="N3511" s="20"/>
      <c r="Q3511" s="19"/>
    </row>
    <row r="3512" spans="5:17" x14ac:dyDescent="0.3">
      <c r="E3512" s="20"/>
      <c r="H3512" s="19"/>
      <c r="N3512" s="20"/>
      <c r="Q3512" s="19"/>
    </row>
    <row r="3513" spans="5:17" x14ac:dyDescent="0.3">
      <c r="E3513" s="20"/>
      <c r="H3513" s="19"/>
      <c r="N3513" s="20"/>
      <c r="Q3513" s="19"/>
    </row>
    <row r="3514" spans="5:17" x14ac:dyDescent="0.3">
      <c r="E3514" s="20"/>
      <c r="H3514" s="19"/>
      <c r="N3514" s="20"/>
      <c r="Q3514" s="19"/>
    </row>
    <row r="3515" spans="5:17" x14ac:dyDescent="0.3">
      <c r="E3515" s="20"/>
      <c r="H3515" s="19"/>
      <c r="N3515" s="20"/>
      <c r="Q3515" s="19"/>
    </row>
    <row r="3516" spans="5:17" x14ac:dyDescent="0.3">
      <c r="E3516" s="20"/>
      <c r="H3516" s="19"/>
      <c r="N3516" s="20"/>
      <c r="Q3516" s="19"/>
    </row>
    <row r="3517" spans="5:17" x14ac:dyDescent="0.3">
      <c r="E3517" s="20"/>
      <c r="H3517" s="19"/>
      <c r="N3517" s="20"/>
      <c r="Q3517" s="19"/>
    </row>
    <row r="3518" spans="5:17" x14ac:dyDescent="0.3">
      <c r="E3518" s="20"/>
      <c r="H3518" s="19"/>
      <c r="N3518" s="20"/>
      <c r="Q3518" s="19"/>
    </row>
    <row r="3519" spans="5:17" x14ac:dyDescent="0.3">
      <c r="E3519" s="20"/>
      <c r="H3519" s="19"/>
      <c r="N3519" s="20"/>
      <c r="Q3519" s="19"/>
    </row>
    <row r="3520" spans="5:17" x14ac:dyDescent="0.3">
      <c r="E3520" s="20"/>
      <c r="H3520" s="19"/>
      <c r="N3520" s="20"/>
      <c r="Q3520" s="19"/>
    </row>
    <row r="3521" spans="5:17" x14ac:dyDescent="0.3">
      <c r="E3521" s="20"/>
      <c r="H3521" s="19"/>
      <c r="N3521" s="20"/>
      <c r="Q3521" s="19"/>
    </row>
    <row r="3522" spans="5:17" x14ac:dyDescent="0.3">
      <c r="E3522" s="20"/>
      <c r="H3522" s="19"/>
      <c r="N3522" s="20"/>
      <c r="Q3522" s="19"/>
    </row>
    <row r="3523" spans="5:17" x14ac:dyDescent="0.3">
      <c r="E3523" s="20"/>
      <c r="H3523" s="19"/>
      <c r="N3523" s="20"/>
      <c r="Q3523" s="19"/>
    </row>
    <row r="3524" spans="5:17" x14ac:dyDescent="0.3">
      <c r="E3524" s="20"/>
      <c r="H3524" s="19"/>
      <c r="N3524" s="20"/>
      <c r="Q3524" s="19"/>
    </row>
    <row r="3525" spans="5:17" x14ac:dyDescent="0.3">
      <c r="E3525" s="20"/>
      <c r="H3525" s="19"/>
      <c r="N3525" s="20"/>
      <c r="Q3525" s="19"/>
    </row>
    <row r="3526" spans="5:17" x14ac:dyDescent="0.3">
      <c r="E3526" s="20"/>
      <c r="H3526" s="19"/>
      <c r="N3526" s="20"/>
      <c r="Q3526" s="19"/>
    </row>
    <row r="3527" spans="5:17" x14ac:dyDescent="0.3">
      <c r="E3527" s="20"/>
      <c r="H3527" s="19"/>
      <c r="N3527" s="20"/>
      <c r="Q3527" s="19"/>
    </row>
    <row r="3528" spans="5:17" x14ac:dyDescent="0.3">
      <c r="E3528" s="20"/>
      <c r="H3528" s="19"/>
      <c r="N3528" s="20"/>
      <c r="Q3528" s="19"/>
    </row>
    <row r="3529" spans="5:17" x14ac:dyDescent="0.3">
      <c r="E3529" s="20"/>
      <c r="H3529" s="19"/>
      <c r="N3529" s="20"/>
      <c r="Q3529" s="19"/>
    </row>
    <row r="3530" spans="5:17" x14ac:dyDescent="0.3">
      <c r="E3530" s="20"/>
      <c r="H3530" s="19"/>
      <c r="N3530" s="20"/>
      <c r="Q3530" s="19"/>
    </row>
    <row r="3531" spans="5:17" x14ac:dyDescent="0.3">
      <c r="E3531" s="20"/>
      <c r="H3531" s="19"/>
      <c r="N3531" s="20"/>
      <c r="Q3531" s="19"/>
    </row>
    <row r="3532" spans="5:17" x14ac:dyDescent="0.3">
      <c r="E3532" s="20"/>
      <c r="H3532" s="19"/>
      <c r="N3532" s="20"/>
      <c r="Q3532" s="19"/>
    </row>
    <row r="3533" spans="5:17" x14ac:dyDescent="0.3">
      <c r="E3533" s="20"/>
      <c r="H3533" s="19"/>
      <c r="N3533" s="20"/>
      <c r="Q3533" s="19"/>
    </row>
    <row r="3534" spans="5:17" x14ac:dyDescent="0.3">
      <c r="E3534" s="20"/>
      <c r="H3534" s="19"/>
      <c r="N3534" s="20"/>
      <c r="Q3534" s="19"/>
    </row>
    <row r="3535" spans="5:17" x14ac:dyDescent="0.3">
      <c r="E3535" s="20"/>
      <c r="H3535" s="19"/>
      <c r="N3535" s="20"/>
      <c r="Q3535" s="19"/>
    </row>
    <row r="3536" spans="5:17" x14ac:dyDescent="0.3">
      <c r="E3536" s="20"/>
      <c r="H3536" s="19"/>
      <c r="N3536" s="20"/>
      <c r="Q3536" s="19"/>
    </row>
    <row r="3537" spans="5:17" x14ac:dyDescent="0.3">
      <c r="E3537" s="20"/>
      <c r="H3537" s="19"/>
      <c r="N3537" s="20"/>
      <c r="Q3537" s="19"/>
    </row>
    <row r="3538" spans="5:17" x14ac:dyDescent="0.3">
      <c r="E3538" s="20"/>
      <c r="H3538" s="19"/>
      <c r="N3538" s="20"/>
      <c r="Q3538" s="19"/>
    </row>
    <row r="3539" spans="5:17" x14ac:dyDescent="0.3">
      <c r="E3539" s="20"/>
      <c r="H3539" s="19"/>
      <c r="N3539" s="20"/>
      <c r="Q3539" s="19"/>
    </row>
    <row r="3540" spans="5:17" x14ac:dyDescent="0.3">
      <c r="E3540" s="20"/>
      <c r="H3540" s="19"/>
      <c r="N3540" s="20"/>
      <c r="Q3540" s="19"/>
    </row>
    <row r="3541" spans="5:17" x14ac:dyDescent="0.3">
      <c r="E3541" s="20"/>
      <c r="H3541" s="19"/>
      <c r="N3541" s="20"/>
      <c r="Q3541" s="19"/>
    </row>
    <row r="3542" spans="5:17" x14ac:dyDescent="0.3">
      <c r="E3542" s="20"/>
      <c r="H3542" s="19"/>
      <c r="N3542" s="20"/>
      <c r="Q3542" s="19"/>
    </row>
    <row r="3543" spans="5:17" x14ac:dyDescent="0.3">
      <c r="E3543" s="20"/>
      <c r="H3543" s="19"/>
      <c r="N3543" s="20"/>
      <c r="Q3543" s="19"/>
    </row>
    <row r="3544" spans="5:17" x14ac:dyDescent="0.3">
      <c r="E3544" s="20"/>
      <c r="H3544" s="19"/>
      <c r="N3544" s="20"/>
      <c r="Q3544" s="19"/>
    </row>
    <row r="3545" spans="5:17" x14ac:dyDescent="0.3">
      <c r="E3545" s="20"/>
      <c r="H3545" s="19"/>
      <c r="N3545" s="20"/>
      <c r="Q3545" s="19"/>
    </row>
    <row r="3546" spans="5:17" x14ac:dyDescent="0.3">
      <c r="E3546" s="20"/>
      <c r="H3546" s="19"/>
      <c r="N3546" s="20"/>
      <c r="Q3546" s="19"/>
    </row>
    <row r="3547" spans="5:17" x14ac:dyDescent="0.3">
      <c r="E3547" s="20"/>
      <c r="H3547" s="19"/>
      <c r="N3547" s="20"/>
      <c r="Q3547" s="19"/>
    </row>
    <row r="3548" spans="5:17" x14ac:dyDescent="0.3">
      <c r="E3548" s="20"/>
      <c r="H3548" s="19"/>
      <c r="N3548" s="20"/>
      <c r="Q3548" s="19"/>
    </row>
    <row r="3549" spans="5:17" x14ac:dyDescent="0.3">
      <c r="E3549" s="20"/>
      <c r="H3549" s="19"/>
      <c r="N3549" s="20"/>
      <c r="Q3549" s="19"/>
    </row>
    <row r="3550" spans="5:17" x14ac:dyDescent="0.3">
      <c r="E3550" s="20"/>
      <c r="H3550" s="19"/>
      <c r="N3550" s="20"/>
      <c r="Q3550" s="19"/>
    </row>
    <row r="3551" spans="5:17" x14ac:dyDescent="0.3">
      <c r="E3551" s="20"/>
      <c r="H3551" s="19"/>
      <c r="N3551" s="20"/>
      <c r="Q3551" s="19"/>
    </row>
    <row r="3552" spans="5:17" x14ac:dyDescent="0.3">
      <c r="E3552" s="20"/>
      <c r="H3552" s="19"/>
      <c r="N3552" s="20"/>
      <c r="Q3552" s="19"/>
    </row>
    <row r="3553" spans="5:17" x14ac:dyDescent="0.3">
      <c r="E3553" s="20"/>
      <c r="H3553" s="19"/>
      <c r="N3553" s="20"/>
      <c r="Q3553" s="19"/>
    </row>
    <row r="3554" spans="5:17" x14ac:dyDescent="0.3">
      <c r="E3554" s="20"/>
      <c r="H3554" s="19"/>
      <c r="N3554" s="20"/>
      <c r="Q3554" s="19"/>
    </row>
    <row r="3555" spans="5:17" x14ac:dyDescent="0.3">
      <c r="E3555" s="20"/>
      <c r="H3555" s="19"/>
      <c r="N3555" s="20"/>
      <c r="Q3555" s="19"/>
    </row>
    <row r="3556" spans="5:17" x14ac:dyDescent="0.3">
      <c r="E3556" s="20"/>
      <c r="H3556" s="19"/>
      <c r="N3556" s="20"/>
      <c r="Q3556" s="19"/>
    </row>
    <row r="3557" spans="5:17" x14ac:dyDescent="0.3">
      <c r="E3557" s="20"/>
      <c r="H3557" s="19"/>
      <c r="N3557" s="20"/>
      <c r="Q3557" s="19"/>
    </row>
    <row r="3558" spans="5:17" x14ac:dyDescent="0.3">
      <c r="E3558" s="20"/>
      <c r="H3558" s="19"/>
      <c r="N3558" s="20"/>
      <c r="Q3558" s="19"/>
    </row>
    <row r="3559" spans="5:17" x14ac:dyDescent="0.3">
      <c r="E3559" s="20"/>
      <c r="H3559" s="19"/>
      <c r="N3559" s="20"/>
      <c r="Q3559" s="19"/>
    </row>
    <row r="3560" spans="5:17" x14ac:dyDescent="0.3">
      <c r="E3560" s="20"/>
      <c r="H3560" s="19"/>
      <c r="N3560" s="20"/>
      <c r="Q3560" s="19"/>
    </row>
    <row r="3561" spans="5:17" x14ac:dyDescent="0.3">
      <c r="E3561" s="20"/>
      <c r="H3561" s="19"/>
      <c r="N3561" s="20"/>
      <c r="Q3561" s="19"/>
    </row>
    <row r="3562" spans="5:17" x14ac:dyDescent="0.3">
      <c r="E3562" s="20"/>
      <c r="H3562" s="19"/>
      <c r="N3562" s="20"/>
      <c r="Q3562" s="19"/>
    </row>
    <row r="3563" spans="5:17" x14ac:dyDescent="0.3">
      <c r="E3563" s="20"/>
      <c r="H3563" s="19"/>
      <c r="N3563" s="20"/>
      <c r="Q3563" s="19"/>
    </row>
    <row r="3564" spans="5:17" x14ac:dyDescent="0.3">
      <c r="E3564" s="20"/>
      <c r="H3564" s="19"/>
      <c r="N3564" s="20"/>
      <c r="Q3564" s="19"/>
    </row>
    <row r="3565" spans="5:17" x14ac:dyDescent="0.3">
      <c r="E3565" s="20"/>
      <c r="H3565" s="19"/>
      <c r="N3565" s="20"/>
      <c r="Q3565" s="19"/>
    </row>
    <row r="3566" spans="5:17" x14ac:dyDescent="0.3">
      <c r="E3566" s="20"/>
      <c r="H3566" s="19"/>
      <c r="N3566" s="20"/>
      <c r="Q3566" s="19"/>
    </row>
    <row r="3567" spans="5:17" x14ac:dyDescent="0.3">
      <c r="E3567" s="20"/>
      <c r="H3567" s="19"/>
      <c r="N3567" s="20"/>
      <c r="Q3567" s="19"/>
    </row>
    <row r="3568" spans="5:17" x14ac:dyDescent="0.3">
      <c r="E3568" s="20"/>
      <c r="H3568" s="19"/>
      <c r="N3568" s="20"/>
      <c r="Q3568" s="19"/>
    </row>
    <row r="3569" spans="5:17" x14ac:dyDescent="0.3">
      <c r="E3569" s="20"/>
      <c r="H3569" s="19"/>
      <c r="N3569" s="20"/>
      <c r="Q3569" s="19"/>
    </row>
    <row r="3570" spans="5:17" x14ac:dyDescent="0.3">
      <c r="E3570" s="20"/>
      <c r="H3570" s="19"/>
      <c r="N3570" s="20"/>
      <c r="Q3570" s="19"/>
    </row>
    <row r="3571" spans="5:17" x14ac:dyDescent="0.3">
      <c r="E3571" s="20"/>
      <c r="H3571" s="19"/>
      <c r="N3571" s="20"/>
      <c r="Q3571" s="19"/>
    </row>
    <row r="3572" spans="5:17" x14ac:dyDescent="0.3">
      <c r="E3572" s="20"/>
      <c r="H3572" s="19"/>
      <c r="N3572" s="20"/>
      <c r="Q3572" s="19"/>
    </row>
    <row r="3573" spans="5:17" x14ac:dyDescent="0.3">
      <c r="E3573" s="20"/>
      <c r="H3573" s="19"/>
      <c r="N3573" s="20"/>
      <c r="Q3573" s="19"/>
    </row>
    <row r="3574" spans="5:17" x14ac:dyDescent="0.3">
      <c r="E3574" s="20"/>
      <c r="H3574" s="19"/>
      <c r="N3574" s="20"/>
      <c r="Q3574" s="19"/>
    </row>
    <row r="3575" spans="5:17" x14ac:dyDescent="0.3">
      <c r="E3575" s="20"/>
      <c r="H3575" s="19"/>
      <c r="N3575" s="20"/>
      <c r="Q3575" s="19"/>
    </row>
    <row r="3576" spans="5:17" x14ac:dyDescent="0.3">
      <c r="E3576" s="20"/>
      <c r="H3576" s="19"/>
      <c r="N3576" s="20"/>
      <c r="Q3576" s="19"/>
    </row>
    <row r="3577" spans="5:17" x14ac:dyDescent="0.3">
      <c r="E3577" s="20"/>
      <c r="H3577" s="19"/>
      <c r="N3577" s="20"/>
      <c r="Q3577" s="19"/>
    </row>
    <row r="3578" spans="5:17" x14ac:dyDescent="0.3">
      <c r="E3578" s="20"/>
      <c r="H3578" s="19"/>
      <c r="N3578" s="20"/>
      <c r="Q3578" s="19"/>
    </row>
    <row r="3579" spans="5:17" x14ac:dyDescent="0.3">
      <c r="E3579" s="20"/>
      <c r="H3579" s="19"/>
      <c r="N3579" s="20"/>
      <c r="Q3579" s="19"/>
    </row>
    <row r="3580" spans="5:17" x14ac:dyDescent="0.3">
      <c r="E3580" s="20"/>
      <c r="H3580" s="19"/>
      <c r="N3580" s="20"/>
      <c r="Q3580" s="19"/>
    </row>
    <row r="3581" spans="5:17" x14ac:dyDescent="0.3">
      <c r="E3581" s="20"/>
      <c r="H3581" s="19"/>
      <c r="N3581" s="20"/>
      <c r="Q3581" s="19"/>
    </row>
    <row r="3582" spans="5:17" x14ac:dyDescent="0.3">
      <c r="E3582" s="20"/>
      <c r="H3582" s="19"/>
      <c r="N3582" s="20"/>
      <c r="Q3582" s="19"/>
    </row>
    <row r="3583" spans="5:17" x14ac:dyDescent="0.3">
      <c r="E3583" s="20"/>
      <c r="H3583" s="19"/>
      <c r="N3583" s="20"/>
      <c r="Q3583" s="19"/>
    </row>
    <row r="3584" spans="5:17" x14ac:dyDescent="0.3">
      <c r="E3584" s="20"/>
      <c r="H3584" s="19"/>
      <c r="N3584" s="20"/>
      <c r="Q3584" s="19"/>
    </row>
    <row r="3585" spans="5:17" x14ac:dyDescent="0.3">
      <c r="E3585" s="20"/>
      <c r="H3585" s="19"/>
      <c r="N3585" s="20"/>
      <c r="Q3585" s="19"/>
    </row>
    <row r="3586" spans="5:17" x14ac:dyDescent="0.3">
      <c r="E3586" s="20"/>
      <c r="H3586" s="19"/>
      <c r="N3586" s="20"/>
      <c r="Q3586" s="19"/>
    </row>
    <row r="3587" spans="5:17" x14ac:dyDescent="0.3">
      <c r="E3587" s="20"/>
      <c r="H3587" s="19"/>
      <c r="N3587" s="20"/>
      <c r="Q3587" s="19"/>
    </row>
    <row r="3588" spans="5:17" x14ac:dyDescent="0.3">
      <c r="E3588" s="20"/>
      <c r="H3588" s="19"/>
      <c r="N3588" s="20"/>
      <c r="Q3588" s="19"/>
    </row>
    <row r="3589" spans="5:17" x14ac:dyDescent="0.3">
      <c r="E3589" s="20"/>
      <c r="H3589" s="19"/>
      <c r="N3589" s="20"/>
      <c r="Q3589" s="19"/>
    </row>
    <row r="3590" spans="5:17" x14ac:dyDescent="0.3">
      <c r="E3590" s="20"/>
      <c r="H3590" s="19"/>
      <c r="N3590" s="20"/>
      <c r="Q3590" s="19"/>
    </row>
    <row r="3591" spans="5:17" x14ac:dyDescent="0.3">
      <c r="E3591" s="20"/>
      <c r="H3591" s="19"/>
      <c r="N3591" s="20"/>
      <c r="Q3591" s="19"/>
    </row>
    <row r="3592" spans="5:17" x14ac:dyDescent="0.3">
      <c r="E3592" s="20"/>
      <c r="H3592" s="19"/>
      <c r="N3592" s="20"/>
      <c r="Q3592" s="19"/>
    </row>
    <row r="3593" spans="5:17" x14ac:dyDescent="0.3">
      <c r="E3593" s="20"/>
      <c r="H3593" s="19"/>
      <c r="N3593" s="20"/>
      <c r="Q3593" s="19"/>
    </row>
    <row r="3594" spans="5:17" x14ac:dyDescent="0.3">
      <c r="E3594" s="20"/>
      <c r="H3594" s="19"/>
      <c r="N3594" s="20"/>
      <c r="Q3594" s="19"/>
    </row>
    <row r="3595" spans="5:17" x14ac:dyDescent="0.3">
      <c r="E3595" s="20"/>
      <c r="H3595" s="19"/>
      <c r="N3595" s="20"/>
      <c r="Q3595" s="19"/>
    </row>
    <row r="3596" spans="5:17" x14ac:dyDescent="0.3">
      <c r="E3596" s="20"/>
      <c r="H3596" s="19"/>
      <c r="N3596" s="20"/>
      <c r="Q3596" s="19"/>
    </row>
    <row r="3597" spans="5:17" x14ac:dyDescent="0.3">
      <c r="E3597" s="20"/>
      <c r="H3597" s="19"/>
      <c r="N3597" s="20"/>
      <c r="Q3597" s="19"/>
    </row>
    <row r="3598" spans="5:17" x14ac:dyDescent="0.3">
      <c r="E3598" s="20"/>
      <c r="H3598" s="19"/>
      <c r="N3598" s="20"/>
      <c r="Q3598" s="19"/>
    </row>
    <row r="3599" spans="5:17" x14ac:dyDescent="0.3">
      <c r="E3599" s="20"/>
      <c r="H3599" s="19"/>
      <c r="N3599" s="20"/>
      <c r="Q3599" s="19"/>
    </row>
    <row r="3600" spans="5:17" x14ac:dyDescent="0.3">
      <c r="E3600" s="20"/>
      <c r="H3600" s="19"/>
      <c r="N3600" s="20"/>
      <c r="Q3600" s="19"/>
    </row>
    <row r="3601" spans="5:17" x14ac:dyDescent="0.3">
      <c r="E3601" s="20"/>
      <c r="H3601" s="19"/>
      <c r="N3601" s="20"/>
      <c r="Q3601" s="19"/>
    </row>
    <row r="3602" spans="5:17" x14ac:dyDescent="0.3">
      <c r="E3602" s="20"/>
      <c r="H3602" s="19"/>
      <c r="N3602" s="20"/>
      <c r="Q3602" s="19"/>
    </row>
    <row r="3603" spans="5:17" x14ac:dyDescent="0.3">
      <c r="E3603" s="20"/>
      <c r="H3603" s="19"/>
      <c r="N3603" s="20"/>
      <c r="Q3603" s="19"/>
    </row>
    <row r="3604" spans="5:17" x14ac:dyDescent="0.3">
      <c r="E3604" s="20"/>
      <c r="H3604" s="19"/>
      <c r="N3604" s="20"/>
      <c r="Q3604" s="19"/>
    </row>
    <row r="3605" spans="5:17" x14ac:dyDescent="0.3">
      <c r="E3605" s="20"/>
      <c r="H3605" s="19"/>
      <c r="N3605" s="20"/>
      <c r="Q3605" s="19"/>
    </row>
    <row r="3606" spans="5:17" x14ac:dyDescent="0.3">
      <c r="E3606" s="20"/>
      <c r="H3606" s="19"/>
      <c r="N3606" s="20"/>
      <c r="Q3606" s="19"/>
    </row>
    <row r="3607" spans="5:17" x14ac:dyDescent="0.3">
      <c r="E3607" s="20"/>
      <c r="H3607" s="19"/>
      <c r="N3607" s="20"/>
      <c r="Q3607" s="19"/>
    </row>
    <row r="3608" spans="5:17" x14ac:dyDescent="0.3">
      <c r="E3608" s="20"/>
      <c r="H3608" s="19"/>
      <c r="N3608" s="20"/>
      <c r="Q3608" s="19"/>
    </row>
    <row r="3609" spans="5:17" x14ac:dyDescent="0.3">
      <c r="E3609" s="20"/>
      <c r="H3609" s="19"/>
      <c r="N3609" s="20"/>
      <c r="Q3609" s="19"/>
    </row>
    <row r="3610" spans="5:17" x14ac:dyDescent="0.3">
      <c r="E3610" s="20"/>
      <c r="H3610" s="19"/>
      <c r="N3610" s="20"/>
      <c r="Q3610" s="19"/>
    </row>
    <row r="3611" spans="5:17" x14ac:dyDescent="0.3">
      <c r="E3611" s="20"/>
      <c r="H3611" s="19"/>
      <c r="N3611" s="20"/>
      <c r="Q3611" s="19"/>
    </row>
    <row r="3612" spans="5:17" x14ac:dyDescent="0.3">
      <c r="E3612" s="20"/>
      <c r="H3612" s="19"/>
      <c r="N3612" s="20"/>
      <c r="Q3612" s="19"/>
    </row>
    <row r="3613" spans="5:17" x14ac:dyDescent="0.3">
      <c r="E3613" s="20"/>
      <c r="H3613" s="19"/>
      <c r="N3613" s="20"/>
      <c r="Q3613" s="19"/>
    </row>
    <row r="3614" spans="5:17" x14ac:dyDescent="0.3">
      <c r="E3614" s="20"/>
      <c r="H3614" s="19"/>
      <c r="N3614" s="20"/>
      <c r="Q3614" s="19"/>
    </row>
    <row r="3615" spans="5:17" x14ac:dyDescent="0.3">
      <c r="E3615" s="20"/>
      <c r="H3615" s="19"/>
      <c r="N3615" s="20"/>
      <c r="Q3615" s="19"/>
    </row>
    <row r="3616" spans="5:17" x14ac:dyDescent="0.3">
      <c r="E3616" s="20"/>
      <c r="H3616" s="19"/>
      <c r="N3616" s="20"/>
      <c r="Q3616" s="19"/>
    </row>
    <row r="3617" spans="5:17" x14ac:dyDescent="0.3">
      <c r="E3617" s="20"/>
      <c r="H3617" s="19"/>
      <c r="N3617" s="20"/>
      <c r="Q3617" s="19"/>
    </row>
    <row r="3618" spans="5:17" x14ac:dyDescent="0.3">
      <c r="E3618" s="20"/>
      <c r="H3618" s="19"/>
      <c r="N3618" s="20"/>
      <c r="Q3618" s="19"/>
    </row>
    <row r="3619" spans="5:17" x14ac:dyDescent="0.3">
      <c r="E3619" s="20"/>
      <c r="H3619" s="19"/>
      <c r="N3619" s="20"/>
      <c r="Q3619" s="19"/>
    </row>
    <row r="3620" spans="5:17" x14ac:dyDescent="0.3">
      <c r="E3620" s="20"/>
      <c r="H3620" s="19"/>
      <c r="N3620" s="20"/>
      <c r="Q3620" s="19"/>
    </row>
    <row r="3621" spans="5:17" x14ac:dyDescent="0.3">
      <c r="E3621" s="20"/>
      <c r="H3621" s="19"/>
      <c r="N3621" s="20"/>
      <c r="Q3621" s="19"/>
    </row>
    <row r="3622" spans="5:17" x14ac:dyDescent="0.3">
      <c r="E3622" s="20"/>
      <c r="H3622" s="19"/>
      <c r="N3622" s="20"/>
      <c r="Q3622" s="19"/>
    </row>
    <row r="3623" spans="5:17" x14ac:dyDescent="0.3">
      <c r="E3623" s="20"/>
      <c r="H3623" s="19"/>
      <c r="N3623" s="20"/>
      <c r="Q3623" s="19"/>
    </row>
    <row r="3624" spans="5:17" x14ac:dyDescent="0.3">
      <c r="E3624" s="20"/>
      <c r="H3624" s="19"/>
      <c r="N3624" s="20"/>
      <c r="Q3624" s="19"/>
    </row>
    <row r="3625" spans="5:17" x14ac:dyDescent="0.3">
      <c r="E3625" s="20"/>
      <c r="H3625" s="19"/>
      <c r="N3625" s="20"/>
      <c r="Q3625" s="19"/>
    </row>
    <row r="3626" spans="5:17" x14ac:dyDescent="0.3">
      <c r="E3626" s="20"/>
      <c r="H3626" s="19"/>
      <c r="N3626" s="20"/>
      <c r="Q3626" s="19"/>
    </row>
    <row r="3627" spans="5:17" x14ac:dyDescent="0.3">
      <c r="E3627" s="20"/>
      <c r="H3627" s="19"/>
      <c r="N3627" s="20"/>
      <c r="Q3627" s="19"/>
    </row>
    <row r="3628" spans="5:17" x14ac:dyDescent="0.3">
      <c r="E3628" s="20"/>
      <c r="H3628" s="19"/>
      <c r="N3628" s="20"/>
      <c r="Q3628" s="19"/>
    </row>
    <row r="3629" spans="5:17" x14ac:dyDescent="0.3">
      <c r="E3629" s="20"/>
      <c r="H3629" s="19"/>
      <c r="N3629" s="20"/>
      <c r="Q3629" s="19"/>
    </row>
    <row r="3630" spans="5:17" x14ac:dyDescent="0.3">
      <c r="E3630" s="20"/>
      <c r="H3630" s="19"/>
      <c r="N3630" s="20"/>
      <c r="Q3630" s="19"/>
    </row>
    <row r="3631" spans="5:17" x14ac:dyDescent="0.3">
      <c r="E3631" s="20"/>
      <c r="H3631" s="19"/>
      <c r="N3631" s="20"/>
      <c r="Q3631" s="19"/>
    </row>
    <row r="3632" spans="5:17" x14ac:dyDescent="0.3">
      <c r="E3632" s="20"/>
      <c r="H3632" s="19"/>
      <c r="N3632" s="20"/>
      <c r="Q3632" s="19"/>
    </row>
    <row r="3633" spans="5:17" x14ac:dyDescent="0.3">
      <c r="E3633" s="20"/>
      <c r="H3633" s="19"/>
      <c r="N3633" s="20"/>
      <c r="Q3633" s="19"/>
    </row>
    <row r="3634" spans="5:17" x14ac:dyDescent="0.3">
      <c r="E3634" s="20"/>
      <c r="H3634" s="19"/>
      <c r="N3634" s="20"/>
      <c r="Q3634" s="19"/>
    </row>
    <row r="3635" spans="5:17" x14ac:dyDescent="0.3">
      <c r="E3635" s="20"/>
      <c r="H3635" s="19"/>
      <c r="N3635" s="20"/>
      <c r="Q3635" s="19"/>
    </row>
    <row r="3636" spans="5:17" x14ac:dyDescent="0.3">
      <c r="E3636" s="20"/>
      <c r="H3636" s="19"/>
      <c r="N3636" s="20"/>
      <c r="Q3636" s="19"/>
    </row>
    <row r="3637" spans="5:17" x14ac:dyDescent="0.3">
      <c r="E3637" s="20"/>
      <c r="H3637" s="19"/>
      <c r="N3637" s="20"/>
      <c r="Q3637" s="19"/>
    </row>
    <row r="3638" spans="5:17" x14ac:dyDescent="0.3">
      <c r="E3638" s="20"/>
      <c r="H3638" s="19"/>
      <c r="N3638" s="20"/>
      <c r="Q3638" s="19"/>
    </row>
    <row r="3639" spans="5:17" x14ac:dyDescent="0.3">
      <c r="E3639" s="20"/>
      <c r="H3639" s="19"/>
      <c r="N3639" s="20"/>
      <c r="Q3639" s="19"/>
    </row>
    <row r="3640" spans="5:17" x14ac:dyDescent="0.3">
      <c r="E3640" s="20"/>
      <c r="H3640" s="19"/>
      <c r="N3640" s="20"/>
      <c r="Q3640" s="19"/>
    </row>
    <row r="3641" spans="5:17" x14ac:dyDescent="0.3">
      <c r="E3641" s="20"/>
      <c r="H3641" s="19"/>
      <c r="N3641" s="20"/>
      <c r="Q3641" s="19"/>
    </row>
    <row r="3642" spans="5:17" x14ac:dyDescent="0.3">
      <c r="E3642" s="20"/>
      <c r="H3642" s="19"/>
      <c r="N3642" s="20"/>
      <c r="Q3642" s="19"/>
    </row>
    <row r="3643" spans="5:17" x14ac:dyDescent="0.3">
      <c r="E3643" s="20"/>
      <c r="H3643" s="19"/>
      <c r="N3643" s="20"/>
      <c r="Q3643" s="19"/>
    </row>
    <row r="3644" spans="5:17" x14ac:dyDescent="0.3">
      <c r="E3644" s="20"/>
      <c r="H3644" s="19"/>
      <c r="N3644" s="20"/>
      <c r="Q3644" s="19"/>
    </row>
    <row r="3645" spans="5:17" x14ac:dyDescent="0.3">
      <c r="E3645" s="20"/>
      <c r="H3645" s="19"/>
      <c r="N3645" s="20"/>
      <c r="Q3645" s="19"/>
    </row>
    <row r="3646" spans="5:17" x14ac:dyDescent="0.3">
      <c r="E3646" s="20"/>
      <c r="H3646" s="19"/>
      <c r="N3646" s="20"/>
      <c r="Q3646" s="19"/>
    </row>
    <row r="3647" spans="5:17" x14ac:dyDescent="0.3">
      <c r="E3647" s="20"/>
      <c r="H3647" s="19"/>
      <c r="N3647" s="20"/>
      <c r="Q3647" s="19"/>
    </row>
    <row r="3648" spans="5:17" x14ac:dyDescent="0.3">
      <c r="E3648" s="20"/>
      <c r="H3648" s="19"/>
      <c r="N3648" s="20"/>
      <c r="Q3648" s="19"/>
    </row>
    <row r="3649" spans="5:17" x14ac:dyDescent="0.3">
      <c r="E3649" s="20"/>
      <c r="H3649" s="19"/>
      <c r="N3649" s="20"/>
      <c r="Q3649" s="19"/>
    </row>
    <row r="3650" spans="5:17" x14ac:dyDescent="0.3">
      <c r="E3650" s="20"/>
      <c r="H3650" s="19"/>
      <c r="N3650" s="20"/>
      <c r="Q3650" s="19"/>
    </row>
    <row r="3651" spans="5:17" x14ac:dyDescent="0.3">
      <c r="E3651" s="20"/>
      <c r="H3651" s="19"/>
      <c r="N3651" s="20"/>
      <c r="Q3651" s="19"/>
    </row>
    <row r="3652" spans="5:17" x14ac:dyDescent="0.3">
      <c r="E3652" s="20"/>
      <c r="H3652" s="19"/>
      <c r="N3652" s="20"/>
      <c r="Q3652" s="19"/>
    </row>
    <row r="3653" spans="5:17" x14ac:dyDescent="0.3">
      <c r="E3653" s="20"/>
      <c r="H3653" s="19"/>
      <c r="N3653" s="20"/>
      <c r="Q3653" s="19"/>
    </row>
    <row r="3654" spans="5:17" x14ac:dyDescent="0.3">
      <c r="E3654" s="20"/>
      <c r="H3654" s="19"/>
      <c r="N3654" s="20"/>
      <c r="Q3654" s="19"/>
    </row>
    <row r="3655" spans="5:17" x14ac:dyDescent="0.3">
      <c r="E3655" s="20"/>
      <c r="H3655" s="19"/>
      <c r="N3655" s="20"/>
      <c r="Q3655" s="19"/>
    </row>
    <row r="3656" spans="5:17" x14ac:dyDescent="0.3">
      <c r="E3656" s="20"/>
      <c r="H3656" s="19"/>
      <c r="N3656" s="20"/>
      <c r="Q3656" s="19"/>
    </row>
    <row r="3657" spans="5:17" x14ac:dyDescent="0.3">
      <c r="E3657" s="20"/>
      <c r="H3657" s="19"/>
      <c r="N3657" s="20"/>
      <c r="Q3657" s="19"/>
    </row>
    <row r="3658" spans="5:17" x14ac:dyDescent="0.3">
      <c r="E3658" s="20"/>
      <c r="H3658" s="19"/>
      <c r="N3658" s="20"/>
      <c r="Q3658" s="19"/>
    </row>
    <row r="3659" spans="5:17" x14ac:dyDescent="0.3">
      <c r="E3659" s="20"/>
      <c r="H3659" s="19"/>
      <c r="N3659" s="20"/>
      <c r="Q3659" s="19"/>
    </row>
    <row r="3660" spans="5:17" x14ac:dyDescent="0.3">
      <c r="E3660" s="20"/>
      <c r="H3660" s="19"/>
      <c r="N3660" s="20"/>
      <c r="Q3660" s="19"/>
    </row>
    <row r="3661" spans="5:17" x14ac:dyDescent="0.3">
      <c r="E3661" s="20"/>
      <c r="H3661" s="19"/>
      <c r="N3661" s="20"/>
      <c r="Q3661" s="19"/>
    </row>
    <row r="3662" spans="5:17" x14ac:dyDescent="0.3">
      <c r="E3662" s="20"/>
      <c r="H3662" s="19"/>
      <c r="N3662" s="20"/>
      <c r="Q3662" s="19"/>
    </row>
    <row r="3663" spans="5:17" x14ac:dyDescent="0.3">
      <c r="E3663" s="20"/>
      <c r="H3663" s="19"/>
      <c r="N3663" s="20"/>
      <c r="Q3663" s="19"/>
    </row>
    <row r="3664" spans="5:17" x14ac:dyDescent="0.3">
      <c r="E3664" s="20"/>
      <c r="H3664" s="19"/>
      <c r="N3664" s="20"/>
      <c r="Q3664" s="19"/>
    </row>
    <row r="3665" spans="5:17" x14ac:dyDescent="0.3">
      <c r="E3665" s="20"/>
      <c r="H3665" s="19"/>
      <c r="N3665" s="20"/>
      <c r="Q3665" s="19"/>
    </row>
    <row r="3666" spans="5:17" x14ac:dyDescent="0.3">
      <c r="E3666" s="20"/>
      <c r="H3666" s="19"/>
      <c r="N3666" s="20"/>
      <c r="Q3666" s="19"/>
    </row>
    <row r="3667" spans="5:17" x14ac:dyDescent="0.3">
      <c r="E3667" s="20"/>
      <c r="H3667" s="19"/>
      <c r="N3667" s="20"/>
      <c r="Q3667" s="19"/>
    </row>
    <row r="3668" spans="5:17" x14ac:dyDescent="0.3">
      <c r="E3668" s="20"/>
      <c r="H3668" s="19"/>
      <c r="N3668" s="20"/>
      <c r="Q3668" s="19"/>
    </row>
    <row r="3669" spans="5:17" x14ac:dyDescent="0.3">
      <c r="E3669" s="20"/>
      <c r="H3669" s="19"/>
      <c r="N3669" s="20"/>
      <c r="Q3669" s="19"/>
    </row>
    <row r="3670" spans="5:17" x14ac:dyDescent="0.3">
      <c r="E3670" s="20"/>
      <c r="H3670" s="19"/>
      <c r="N3670" s="20"/>
      <c r="Q3670" s="19"/>
    </row>
    <row r="3671" spans="5:17" x14ac:dyDescent="0.3">
      <c r="E3671" s="20"/>
      <c r="H3671" s="19"/>
      <c r="N3671" s="20"/>
      <c r="Q3671" s="19"/>
    </row>
    <row r="3672" spans="5:17" x14ac:dyDescent="0.3">
      <c r="E3672" s="20"/>
      <c r="H3672" s="19"/>
      <c r="N3672" s="20"/>
      <c r="Q3672" s="19"/>
    </row>
    <row r="3673" spans="5:17" x14ac:dyDescent="0.3">
      <c r="E3673" s="20"/>
      <c r="H3673" s="19"/>
      <c r="N3673" s="20"/>
      <c r="Q3673" s="19"/>
    </row>
    <row r="3674" spans="5:17" x14ac:dyDescent="0.3">
      <c r="E3674" s="20"/>
      <c r="H3674" s="19"/>
      <c r="N3674" s="20"/>
      <c r="Q3674" s="19"/>
    </row>
    <row r="3675" spans="5:17" x14ac:dyDescent="0.3">
      <c r="E3675" s="20"/>
      <c r="H3675" s="19"/>
      <c r="N3675" s="20"/>
      <c r="Q3675" s="19"/>
    </row>
    <row r="3676" spans="5:17" x14ac:dyDescent="0.3">
      <c r="E3676" s="20"/>
      <c r="H3676" s="19"/>
      <c r="N3676" s="20"/>
      <c r="Q3676" s="19"/>
    </row>
    <row r="3677" spans="5:17" x14ac:dyDescent="0.3">
      <c r="E3677" s="20"/>
      <c r="H3677" s="19"/>
      <c r="N3677" s="20"/>
      <c r="Q3677" s="19"/>
    </row>
    <row r="3678" spans="5:17" x14ac:dyDescent="0.3">
      <c r="E3678" s="20"/>
      <c r="H3678" s="19"/>
      <c r="N3678" s="20"/>
      <c r="Q3678" s="19"/>
    </row>
    <row r="3679" spans="5:17" x14ac:dyDescent="0.3">
      <c r="E3679" s="20"/>
      <c r="H3679" s="19"/>
      <c r="N3679" s="20"/>
      <c r="Q3679" s="19"/>
    </row>
    <row r="3680" spans="5:17" x14ac:dyDescent="0.3">
      <c r="E3680" s="20"/>
      <c r="H3680" s="19"/>
      <c r="N3680" s="20"/>
      <c r="Q3680" s="19"/>
    </row>
    <row r="3681" spans="5:17" x14ac:dyDescent="0.3">
      <c r="E3681" s="20"/>
      <c r="H3681" s="19"/>
      <c r="N3681" s="20"/>
      <c r="Q3681" s="19"/>
    </row>
    <row r="3682" spans="5:17" x14ac:dyDescent="0.3">
      <c r="E3682" s="20"/>
      <c r="H3682" s="19"/>
      <c r="N3682" s="20"/>
      <c r="Q3682" s="19"/>
    </row>
    <row r="3683" spans="5:17" x14ac:dyDescent="0.3">
      <c r="E3683" s="20"/>
      <c r="H3683" s="19"/>
      <c r="N3683" s="20"/>
      <c r="Q3683" s="19"/>
    </row>
    <row r="3684" spans="5:17" x14ac:dyDescent="0.3">
      <c r="E3684" s="20"/>
      <c r="H3684" s="19"/>
      <c r="N3684" s="20"/>
      <c r="Q3684" s="19"/>
    </row>
    <row r="3685" spans="5:17" x14ac:dyDescent="0.3">
      <c r="E3685" s="20"/>
      <c r="H3685" s="19"/>
      <c r="N3685" s="20"/>
      <c r="Q3685" s="19"/>
    </row>
    <row r="3686" spans="5:17" x14ac:dyDescent="0.3">
      <c r="E3686" s="20"/>
      <c r="H3686" s="19"/>
      <c r="N3686" s="20"/>
      <c r="Q3686" s="19"/>
    </row>
    <row r="3687" spans="5:17" x14ac:dyDescent="0.3">
      <c r="E3687" s="20"/>
      <c r="H3687" s="19"/>
      <c r="N3687" s="20"/>
      <c r="Q3687" s="19"/>
    </row>
    <row r="3688" spans="5:17" x14ac:dyDescent="0.3">
      <c r="E3688" s="20"/>
      <c r="H3688" s="19"/>
      <c r="N3688" s="20"/>
      <c r="Q3688" s="19"/>
    </row>
    <row r="3689" spans="5:17" x14ac:dyDescent="0.3">
      <c r="E3689" s="20"/>
      <c r="H3689" s="19"/>
      <c r="N3689" s="20"/>
      <c r="Q3689" s="19"/>
    </row>
    <row r="3690" spans="5:17" x14ac:dyDescent="0.3">
      <c r="E3690" s="20"/>
      <c r="H3690" s="19"/>
      <c r="N3690" s="20"/>
      <c r="Q3690" s="19"/>
    </row>
    <row r="3691" spans="5:17" x14ac:dyDescent="0.3">
      <c r="E3691" s="20"/>
      <c r="H3691" s="19"/>
      <c r="N3691" s="20"/>
      <c r="Q3691" s="19"/>
    </row>
    <row r="3692" spans="5:17" x14ac:dyDescent="0.3">
      <c r="E3692" s="20"/>
      <c r="H3692" s="19"/>
      <c r="N3692" s="20"/>
      <c r="Q3692" s="19"/>
    </row>
    <row r="3693" spans="5:17" x14ac:dyDescent="0.3">
      <c r="E3693" s="20"/>
      <c r="H3693" s="19"/>
      <c r="N3693" s="20"/>
      <c r="Q3693" s="19"/>
    </row>
    <row r="3694" spans="5:17" x14ac:dyDescent="0.3">
      <c r="E3694" s="20"/>
      <c r="H3694" s="19"/>
      <c r="N3694" s="20"/>
      <c r="Q3694" s="19"/>
    </row>
    <row r="3695" spans="5:17" x14ac:dyDescent="0.3">
      <c r="E3695" s="20"/>
      <c r="H3695" s="19"/>
      <c r="N3695" s="20"/>
      <c r="Q3695" s="19"/>
    </row>
    <row r="3696" spans="5:17" x14ac:dyDescent="0.3">
      <c r="E3696" s="20"/>
      <c r="H3696" s="19"/>
      <c r="N3696" s="20"/>
      <c r="Q3696" s="19"/>
    </row>
    <row r="3697" spans="5:17" x14ac:dyDescent="0.3">
      <c r="E3697" s="20"/>
      <c r="H3697" s="19"/>
      <c r="N3697" s="20"/>
      <c r="Q3697" s="19"/>
    </row>
    <row r="3698" spans="5:17" x14ac:dyDescent="0.3">
      <c r="E3698" s="20"/>
      <c r="H3698" s="19"/>
      <c r="N3698" s="20"/>
      <c r="Q3698" s="19"/>
    </row>
    <row r="3699" spans="5:17" x14ac:dyDescent="0.3">
      <c r="E3699" s="20"/>
      <c r="H3699" s="19"/>
      <c r="N3699" s="20"/>
      <c r="Q3699" s="19"/>
    </row>
    <row r="3700" spans="5:17" x14ac:dyDescent="0.3">
      <c r="E3700" s="20"/>
      <c r="H3700" s="19"/>
      <c r="N3700" s="20"/>
      <c r="Q3700" s="19"/>
    </row>
    <row r="3701" spans="5:17" x14ac:dyDescent="0.3">
      <c r="E3701" s="20"/>
      <c r="H3701" s="19"/>
      <c r="N3701" s="20"/>
      <c r="Q3701" s="19"/>
    </row>
    <row r="3702" spans="5:17" x14ac:dyDescent="0.3">
      <c r="E3702" s="20"/>
      <c r="H3702" s="19"/>
      <c r="N3702" s="20"/>
      <c r="Q3702" s="19"/>
    </row>
    <row r="3703" spans="5:17" x14ac:dyDescent="0.3">
      <c r="E3703" s="20"/>
      <c r="H3703" s="19"/>
      <c r="N3703" s="20"/>
      <c r="Q3703" s="19"/>
    </row>
    <row r="3704" spans="5:17" x14ac:dyDescent="0.3">
      <c r="E3704" s="20"/>
      <c r="H3704" s="19"/>
      <c r="N3704" s="20"/>
      <c r="Q3704" s="19"/>
    </row>
    <row r="3705" spans="5:17" x14ac:dyDescent="0.3">
      <c r="E3705" s="20"/>
      <c r="H3705" s="19"/>
      <c r="N3705" s="20"/>
      <c r="Q3705" s="19"/>
    </row>
    <row r="3706" spans="5:17" x14ac:dyDescent="0.3">
      <c r="E3706" s="20"/>
      <c r="H3706" s="19"/>
      <c r="N3706" s="20"/>
      <c r="Q3706" s="19"/>
    </row>
    <row r="3707" spans="5:17" x14ac:dyDescent="0.3">
      <c r="E3707" s="20"/>
      <c r="H3707" s="19"/>
      <c r="N3707" s="20"/>
      <c r="Q3707" s="19"/>
    </row>
    <row r="3708" spans="5:17" x14ac:dyDescent="0.3">
      <c r="E3708" s="20"/>
      <c r="H3708" s="19"/>
      <c r="N3708" s="20"/>
      <c r="Q3708" s="19"/>
    </row>
    <row r="3709" spans="5:17" x14ac:dyDescent="0.3">
      <c r="E3709" s="20"/>
      <c r="H3709" s="19"/>
      <c r="N3709" s="20"/>
      <c r="Q3709" s="19"/>
    </row>
    <row r="3710" spans="5:17" x14ac:dyDescent="0.3">
      <c r="E3710" s="20"/>
      <c r="H3710" s="19"/>
      <c r="N3710" s="20"/>
      <c r="Q3710" s="19"/>
    </row>
    <row r="3711" spans="5:17" x14ac:dyDescent="0.3">
      <c r="E3711" s="20"/>
      <c r="H3711" s="19"/>
      <c r="N3711" s="20"/>
      <c r="Q3711" s="19"/>
    </row>
    <row r="3712" spans="5:17" x14ac:dyDescent="0.3">
      <c r="E3712" s="20"/>
      <c r="H3712" s="19"/>
      <c r="N3712" s="20"/>
      <c r="Q3712" s="19"/>
    </row>
    <row r="3713" spans="5:17" x14ac:dyDescent="0.3">
      <c r="E3713" s="20"/>
      <c r="H3713" s="19"/>
      <c r="N3713" s="20"/>
      <c r="Q3713" s="19"/>
    </row>
    <row r="3714" spans="5:17" x14ac:dyDescent="0.3">
      <c r="E3714" s="20"/>
      <c r="H3714" s="19"/>
      <c r="N3714" s="20"/>
      <c r="Q3714" s="19"/>
    </row>
    <row r="3715" spans="5:17" x14ac:dyDescent="0.3">
      <c r="E3715" s="20"/>
      <c r="H3715" s="19"/>
      <c r="N3715" s="20"/>
      <c r="Q3715" s="19"/>
    </row>
    <row r="3716" spans="5:17" x14ac:dyDescent="0.3">
      <c r="E3716" s="20"/>
      <c r="H3716" s="19"/>
      <c r="N3716" s="20"/>
      <c r="Q3716" s="19"/>
    </row>
    <row r="3717" spans="5:17" x14ac:dyDescent="0.3">
      <c r="E3717" s="20"/>
      <c r="H3717" s="19"/>
      <c r="N3717" s="20"/>
      <c r="Q3717" s="19"/>
    </row>
    <row r="3718" spans="5:17" x14ac:dyDescent="0.3">
      <c r="E3718" s="20"/>
      <c r="H3718" s="19"/>
      <c r="N3718" s="20"/>
      <c r="Q3718" s="19"/>
    </row>
    <row r="3719" spans="5:17" x14ac:dyDescent="0.3">
      <c r="E3719" s="20"/>
      <c r="H3719" s="19"/>
      <c r="N3719" s="20"/>
      <c r="Q3719" s="19"/>
    </row>
    <row r="3720" spans="5:17" x14ac:dyDescent="0.3">
      <c r="E3720" s="20"/>
      <c r="H3720" s="19"/>
      <c r="N3720" s="20"/>
      <c r="Q3720" s="19"/>
    </row>
    <row r="3721" spans="5:17" x14ac:dyDescent="0.3">
      <c r="E3721" s="20"/>
      <c r="H3721" s="19"/>
      <c r="N3721" s="20"/>
      <c r="Q3721" s="19"/>
    </row>
    <row r="3722" spans="5:17" x14ac:dyDescent="0.3">
      <c r="E3722" s="20"/>
      <c r="H3722" s="19"/>
      <c r="N3722" s="20"/>
      <c r="Q3722" s="19"/>
    </row>
    <row r="3723" spans="5:17" x14ac:dyDescent="0.3">
      <c r="E3723" s="20"/>
      <c r="H3723" s="19"/>
      <c r="N3723" s="20"/>
      <c r="Q3723" s="19"/>
    </row>
    <row r="3724" spans="5:17" x14ac:dyDescent="0.3">
      <c r="E3724" s="20"/>
      <c r="H3724" s="19"/>
      <c r="N3724" s="20"/>
      <c r="Q3724" s="19"/>
    </row>
    <row r="3725" spans="5:17" x14ac:dyDescent="0.3">
      <c r="E3725" s="20"/>
      <c r="H3725" s="19"/>
      <c r="N3725" s="20"/>
      <c r="Q3725" s="19"/>
    </row>
    <row r="3726" spans="5:17" x14ac:dyDescent="0.3">
      <c r="E3726" s="20"/>
      <c r="H3726" s="19"/>
      <c r="N3726" s="20"/>
      <c r="Q3726" s="19"/>
    </row>
    <row r="3727" spans="5:17" x14ac:dyDescent="0.3">
      <c r="E3727" s="20"/>
      <c r="H3727" s="19"/>
      <c r="N3727" s="20"/>
      <c r="Q3727" s="19"/>
    </row>
    <row r="3728" spans="5:17" x14ac:dyDescent="0.3">
      <c r="E3728" s="20"/>
      <c r="H3728" s="19"/>
      <c r="N3728" s="20"/>
      <c r="Q3728" s="19"/>
    </row>
    <row r="3729" spans="5:17" x14ac:dyDescent="0.3">
      <c r="E3729" s="20"/>
      <c r="H3729" s="19"/>
      <c r="N3729" s="20"/>
      <c r="Q3729" s="19"/>
    </row>
    <row r="3730" spans="5:17" x14ac:dyDescent="0.3">
      <c r="E3730" s="20"/>
      <c r="H3730" s="19"/>
      <c r="N3730" s="20"/>
      <c r="Q3730" s="19"/>
    </row>
    <row r="3731" spans="5:17" x14ac:dyDescent="0.3">
      <c r="E3731" s="20"/>
      <c r="H3731" s="19"/>
      <c r="N3731" s="20"/>
      <c r="Q3731" s="19"/>
    </row>
    <row r="3732" spans="5:17" x14ac:dyDescent="0.3">
      <c r="E3732" s="20"/>
      <c r="H3732" s="19"/>
      <c r="N3732" s="20"/>
      <c r="Q3732" s="19"/>
    </row>
    <row r="3733" spans="5:17" x14ac:dyDescent="0.3">
      <c r="E3733" s="20"/>
      <c r="H3733" s="19"/>
      <c r="N3733" s="20"/>
      <c r="Q3733" s="19"/>
    </row>
    <row r="3734" spans="5:17" x14ac:dyDescent="0.3">
      <c r="E3734" s="20"/>
      <c r="H3734" s="19"/>
      <c r="N3734" s="20"/>
      <c r="Q3734" s="19"/>
    </row>
    <row r="3735" spans="5:17" x14ac:dyDescent="0.3">
      <c r="E3735" s="20"/>
      <c r="H3735" s="19"/>
      <c r="N3735" s="20"/>
      <c r="Q3735" s="19"/>
    </row>
    <row r="3736" spans="5:17" x14ac:dyDescent="0.3">
      <c r="E3736" s="20"/>
      <c r="H3736" s="19"/>
      <c r="N3736" s="20"/>
      <c r="Q3736" s="19"/>
    </row>
    <row r="3737" spans="5:17" x14ac:dyDescent="0.3">
      <c r="E3737" s="20"/>
      <c r="H3737" s="19"/>
      <c r="N3737" s="20"/>
      <c r="Q3737" s="19"/>
    </row>
    <row r="3738" spans="5:17" x14ac:dyDescent="0.3">
      <c r="E3738" s="20"/>
      <c r="H3738" s="19"/>
      <c r="N3738" s="20"/>
      <c r="Q3738" s="19"/>
    </row>
    <row r="3739" spans="5:17" x14ac:dyDescent="0.3">
      <c r="E3739" s="20"/>
      <c r="H3739" s="19"/>
      <c r="N3739" s="20"/>
      <c r="Q3739" s="19"/>
    </row>
    <row r="3740" spans="5:17" x14ac:dyDescent="0.3">
      <c r="E3740" s="20"/>
      <c r="H3740" s="19"/>
      <c r="N3740" s="20"/>
      <c r="Q3740" s="19"/>
    </row>
    <row r="3741" spans="5:17" x14ac:dyDescent="0.3">
      <c r="E3741" s="20"/>
      <c r="H3741" s="19"/>
      <c r="N3741" s="20"/>
      <c r="Q3741" s="19"/>
    </row>
    <row r="3742" spans="5:17" x14ac:dyDescent="0.3">
      <c r="E3742" s="20"/>
      <c r="H3742" s="19"/>
      <c r="N3742" s="20"/>
      <c r="Q3742" s="19"/>
    </row>
    <row r="3743" spans="5:17" x14ac:dyDescent="0.3">
      <c r="E3743" s="20"/>
      <c r="H3743" s="19"/>
      <c r="N3743" s="20"/>
      <c r="Q3743" s="19"/>
    </row>
    <row r="3744" spans="5:17" x14ac:dyDescent="0.3">
      <c r="E3744" s="20"/>
      <c r="H3744" s="19"/>
      <c r="N3744" s="20"/>
      <c r="Q3744" s="19"/>
    </row>
    <row r="3745" spans="5:17" x14ac:dyDescent="0.3">
      <c r="E3745" s="20"/>
      <c r="H3745" s="19"/>
      <c r="N3745" s="20"/>
      <c r="Q3745" s="19"/>
    </row>
    <row r="3746" spans="5:17" x14ac:dyDescent="0.3">
      <c r="E3746" s="20"/>
      <c r="H3746" s="19"/>
      <c r="N3746" s="20"/>
      <c r="Q3746" s="19"/>
    </row>
    <row r="3747" spans="5:17" x14ac:dyDescent="0.3">
      <c r="E3747" s="20"/>
      <c r="H3747" s="19"/>
      <c r="N3747" s="20"/>
      <c r="Q3747" s="19"/>
    </row>
    <row r="3748" spans="5:17" x14ac:dyDescent="0.3">
      <c r="E3748" s="20"/>
      <c r="H3748" s="19"/>
      <c r="N3748" s="20"/>
      <c r="Q3748" s="19"/>
    </row>
    <row r="3749" spans="5:17" x14ac:dyDescent="0.3">
      <c r="E3749" s="20"/>
      <c r="H3749" s="19"/>
      <c r="N3749" s="20"/>
      <c r="Q3749" s="19"/>
    </row>
    <row r="3750" spans="5:17" x14ac:dyDescent="0.3">
      <c r="E3750" s="20"/>
      <c r="H3750" s="19"/>
      <c r="N3750" s="20"/>
      <c r="Q3750" s="19"/>
    </row>
    <row r="3751" spans="5:17" x14ac:dyDescent="0.3">
      <c r="E3751" s="20"/>
      <c r="H3751" s="19"/>
      <c r="N3751" s="20"/>
      <c r="Q3751" s="19"/>
    </row>
    <row r="3752" spans="5:17" x14ac:dyDescent="0.3">
      <c r="E3752" s="20"/>
      <c r="H3752" s="19"/>
      <c r="N3752" s="20"/>
      <c r="Q3752" s="19"/>
    </row>
    <row r="3753" spans="5:17" x14ac:dyDescent="0.3">
      <c r="E3753" s="20"/>
      <c r="H3753" s="19"/>
      <c r="N3753" s="20"/>
      <c r="Q3753" s="19"/>
    </row>
    <row r="3754" spans="5:17" x14ac:dyDescent="0.3">
      <c r="E3754" s="20"/>
      <c r="H3754" s="19"/>
      <c r="N3754" s="20"/>
      <c r="Q3754" s="19"/>
    </row>
    <row r="3755" spans="5:17" x14ac:dyDescent="0.3">
      <c r="E3755" s="20"/>
      <c r="H3755" s="19"/>
      <c r="N3755" s="20"/>
      <c r="Q3755" s="19"/>
    </row>
    <row r="3756" spans="5:17" x14ac:dyDescent="0.3">
      <c r="E3756" s="20"/>
      <c r="H3756" s="19"/>
      <c r="N3756" s="20"/>
      <c r="Q3756" s="19"/>
    </row>
    <row r="3757" spans="5:17" x14ac:dyDescent="0.3">
      <c r="E3757" s="20"/>
      <c r="H3757" s="19"/>
      <c r="N3757" s="20"/>
      <c r="Q3757" s="19"/>
    </row>
    <row r="3758" spans="5:17" x14ac:dyDescent="0.3">
      <c r="E3758" s="20"/>
      <c r="H3758" s="19"/>
      <c r="N3758" s="20"/>
      <c r="Q3758" s="19"/>
    </row>
    <row r="3759" spans="5:17" x14ac:dyDescent="0.3">
      <c r="E3759" s="20"/>
      <c r="H3759" s="19"/>
      <c r="N3759" s="20"/>
      <c r="Q3759" s="19"/>
    </row>
    <row r="3760" spans="5:17" x14ac:dyDescent="0.3">
      <c r="E3760" s="20"/>
      <c r="H3760" s="19"/>
      <c r="N3760" s="20"/>
      <c r="Q3760" s="19"/>
    </row>
    <row r="3761" spans="5:17" x14ac:dyDescent="0.3">
      <c r="E3761" s="20"/>
      <c r="H3761" s="19"/>
      <c r="N3761" s="20"/>
      <c r="Q3761" s="19"/>
    </row>
    <row r="3762" spans="5:17" x14ac:dyDescent="0.3">
      <c r="E3762" s="20"/>
      <c r="H3762" s="19"/>
      <c r="N3762" s="20"/>
      <c r="Q3762" s="19"/>
    </row>
    <row r="3763" spans="5:17" x14ac:dyDescent="0.3">
      <c r="E3763" s="20"/>
      <c r="H3763" s="19"/>
      <c r="N3763" s="20"/>
      <c r="Q3763" s="19"/>
    </row>
    <row r="3764" spans="5:17" x14ac:dyDescent="0.3">
      <c r="E3764" s="20"/>
      <c r="H3764" s="19"/>
      <c r="N3764" s="20"/>
      <c r="Q3764" s="19"/>
    </row>
    <row r="3765" spans="5:17" x14ac:dyDescent="0.3">
      <c r="E3765" s="20"/>
      <c r="H3765" s="19"/>
      <c r="N3765" s="20"/>
      <c r="Q3765" s="19"/>
    </row>
    <row r="3766" spans="5:17" x14ac:dyDescent="0.3">
      <c r="E3766" s="20"/>
      <c r="H3766" s="19"/>
      <c r="N3766" s="20"/>
      <c r="Q3766" s="19"/>
    </row>
    <row r="3767" spans="5:17" x14ac:dyDescent="0.3">
      <c r="E3767" s="20"/>
      <c r="H3767" s="19"/>
      <c r="N3767" s="20"/>
      <c r="Q3767" s="19"/>
    </row>
    <row r="3768" spans="5:17" x14ac:dyDescent="0.3">
      <c r="E3768" s="20"/>
      <c r="H3768" s="19"/>
      <c r="N3768" s="20"/>
      <c r="Q3768" s="19"/>
    </row>
    <row r="3769" spans="5:17" x14ac:dyDescent="0.3">
      <c r="E3769" s="20"/>
      <c r="H3769" s="19"/>
      <c r="N3769" s="20"/>
      <c r="Q3769" s="19"/>
    </row>
    <row r="3770" spans="5:17" x14ac:dyDescent="0.3">
      <c r="E3770" s="20"/>
      <c r="H3770" s="19"/>
      <c r="N3770" s="20"/>
      <c r="Q3770" s="19"/>
    </row>
    <row r="3771" spans="5:17" x14ac:dyDescent="0.3">
      <c r="E3771" s="20"/>
      <c r="H3771" s="19"/>
      <c r="N3771" s="20"/>
      <c r="Q3771" s="19"/>
    </row>
    <row r="3772" spans="5:17" x14ac:dyDescent="0.3">
      <c r="E3772" s="20"/>
      <c r="H3772" s="19"/>
      <c r="N3772" s="20"/>
      <c r="Q3772" s="19"/>
    </row>
    <row r="3773" spans="5:17" x14ac:dyDescent="0.3">
      <c r="E3773" s="20"/>
      <c r="H3773" s="19"/>
      <c r="N3773" s="20"/>
      <c r="Q3773" s="19"/>
    </row>
    <row r="3774" spans="5:17" x14ac:dyDescent="0.3">
      <c r="E3774" s="20"/>
      <c r="H3774" s="19"/>
      <c r="N3774" s="20"/>
      <c r="Q3774" s="19"/>
    </row>
    <row r="3775" spans="5:17" x14ac:dyDescent="0.3">
      <c r="E3775" s="20"/>
      <c r="H3775" s="19"/>
      <c r="N3775" s="20"/>
      <c r="Q3775" s="19"/>
    </row>
    <row r="3776" spans="5:17" x14ac:dyDescent="0.3">
      <c r="E3776" s="20"/>
      <c r="H3776" s="19"/>
      <c r="N3776" s="20"/>
      <c r="Q3776" s="19"/>
    </row>
    <row r="3777" spans="5:17" x14ac:dyDescent="0.3">
      <c r="E3777" s="20"/>
      <c r="H3777" s="19"/>
      <c r="N3777" s="20"/>
      <c r="Q3777" s="19"/>
    </row>
    <row r="3778" spans="5:17" x14ac:dyDescent="0.3">
      <c r="E3778" s="20"/>
      <c r="H3778" s="19"/>
      <c r="N3778" s="20"/>
      <c r="Q3778" s="19"/>
    </row>
    <row r="3779" spans="5:17" x14ac:dyDescent="0.3">
      <c r="E3779" s="20"/>
      <c r="H3779" s="19"/>
      <c r="N3779" s="20"/>
      <c r="Q3779" s="19"/>
    </row>
    <row r="3780" spans="5:17" x14ac:dyDescent="0.3">
      <c r="E3780" s="20"/>
      <c r="H3780" s="19"/>
      <c r="N3780" s="20"/>
      <c r="Q3780" s="19"/>
    </row>
    <row r="3781" spans="5:17" x14ac:dyDescent="0.3">
      <c r="E3781" s="20"/>
      <c r="H3781" s="19"/>
      <c r="N3781" s="20"/>
      <c r="Q3781" s="19"/>
    </row>
    <row r="3782" spans="5:17" x14ac:dyDescent="0.3">
      <c r="E3782" s="20"/>
      <c r="H3782" s="19"/>
      <c r="N3782" s="20"/>
      <c r="Q3782" s="19"/>
    </row>
    <row r="3783" spans="5:17" x14ac:dyDescent="0.3">
      <c r="E3783" s="20"/>
      <c r="H3783" s="19"/>
      <c r="N3783" s="20"/>
      <c r="Q3783" s="19"/>
    </row>
    <row r="3784" spans="5:17" x14ac:dyDescent="0.3">
      <c r="E3784" s="20"/>
      <c r="H3784" s="19"/>
      <c r="N3784" s="20"/>
      <c r="Q3784" s="19"/>
    </row>
    <row r="3785" spans="5:17" x14ac:dyDescent="0.3">
      <c r="E3785" s="20"/>
      <c r="H3785" s="19"/>
      <c r="N3785" s="20"/>
      <c r="Q3785" s="19"/>
    </row>
    <row r="3786" spans="5:17" x14ac:dyDescent="0.3">
      <c r="E3786" s="20"/>
      <c r="H3786" s="19"/>
      <c r="N3786" s="20"/>
      <c r="Q3786" s="19"/>
    </row>
    <row r="3787" spans="5:17" x14ac:dyDescent="0.3">
      <c r="E3787" s="20"/>
      <c r="H3787" s="19"/>
      <c r="N3787" s="20"/>
      <c r="Q3787" s="19"/>
    </row>
    <row r="3788" spans="5:17" x14ac:dyDescent="0.3">
      <c r="E3788" s="20"/>
      <c r="H3788" s="19"/>
      <c r="N3788" s="20"/>
      <c r="Q3788" s="19"/>
    </row>
    <row r="3789" spans="5:17" x14ac:dyDescent="0.3">
      <c r="E3789" s="20"/>
      <c r="H3789" s="19"/>
      <c r="N3789" s="20"/>
      <c r="Q3789" s="19"/>
    </row>
    <row r="3790" spans="5:17" x14ac:dyDescent="0.3">
      <c r="E3790" s="20"/>
      <c r="H3790" s="19"/>
      <c r="N3790" s="20"/>
      <c r="Q3790" s="19"/>
    </row>
    <row r="3791" spans="5:17" x14ac:dyDescent="0.3">
      <c r="E3791" s="20"/>
      <c r="H3791" s="19"/>
      <c r="N3791" s="20"/>
      <c r="Q3791" s="19"/>
    </row>
    <row r="3792" spans="5:17" x14ac:dyDescent="0.3">
      <c r="E3792" s="20"/>
      <c r="H3792" s="19"/>
      <c r="N3792" s="20"/>
      <c r="Q3792" s="19"/>
    </row>
    <row r="3793" spans="5:17" x14ac:dyDescent="0.3">
      <c r="E3793" s="20"/>
      <c r="H3793" s="19"/>
      <c r="N3793" s="20"/>
      <c r="Q3793" s="19"/>
    </row>
    <row r="3794" spans="5:17" x14ac:dyDescent="0.3">
      <c r="E3794" s="20"/>
      <c r="H3794" s="19"/>
      <c r="N3794" s="20"/>
      <c r="Q3794" s="19"/>
    </row>
    <row r="3795" spans="5:17" x14ac:dyDescent="0.3">
      <c r="E3795" s="20"/>
      <c r="H3795" s="19"/>
      <c r="N3795" s="20"/>
      <c r="Q3795" s="19"/>
    </row>
    <row r="3796" spans="5:17" x14ac:dyDescent="0.3">
      <c r="E3796" s="20"/>
      <c r="H3796" s="19"/>
      <c r="N3796" s="20"/>
      <c r="Q3796" s="19"/>
    </row>
    <row r="3797" spans="5:17" x14ac:dyDescent="0.3">
      <c r="E3797" s="20"/>
      <c r="H3797" s="19"/>
      <c r="N3797" s="20"/>
      <c r="Q3797" s="19"/>
    </row>
    <row r="3798" spans="5:17" x14ac:dyDescent="0.3">
      <c r="E3798" s="20"/>
      <c r="H3798" s="19"/>
      <c r="N3798" s="20"/>
      <c r="Q3798" s="19"/>
    </row>
    <row r="3799" spans="5:17" x14ac:dyDescent="0.3">
      <c r="E3799" s="20"/>
      <c r="H3799" s="19"/>
      <c r="N3799" s="20"/>
      <c r="Q3799" s="19"/>
    </row>
    <row r="3800" spans="5:17" x14ac:dyDescent="0.3">
      <c r="E3800" s="20"/>
      <c r="H3800" s="19"/>
      <c r="N3800" s="20"/>
      <c r="Q3800" s="19"/>
    </row>
    <row r="3801" spans="5:17" x14ac:dyDescent="0.3">
      <c r="E3801" s="20"/>
      <c r="H3801" s="19"/>
      <c r="N3801" s="20"/>
      <c r="Q3801" s="19"/>
    </row>
    <row r="3802" spans="5:17" x14ac:dyDescent="0.3">
      <c r="E3802" s="20"/>
      <c r="H3802" s="19"/>
      <c r="N3802" s="20"/>
      <c r="Q3802" s="19"/>
    </row>
    <row r="3803" spans="5:17" x14ac:dyDescent="0.3">
      <c r="E3803" s="20"/>
      <c r="H3803" s="19"/>
      <c r="N3803" s="20"/>
      <c r="Q3803" s="19"/>
    </row>
    <row r="3804" spans="5:17" x14ac:dyDescent="0.3">
      <c r="E3804" s="20"/>
      <c r="H3804" s="19"/>
      <c r="N3804" s="20"/>
      <c r="Q3804" s="19"/>
    </row>
    <row r="3805" spans="5:17" x14ac:dyDescent="0.3">
      <c r="E3805" s="20"/>
      <c r="H3805" s="19"/>
      <c r="N3805" s="20"/>
      <c r="Q3805" s="19"/>
    </row>
    <row r="3806" spans="5:17" x14ac:dyDescent="0.3">
      <c r="E3806" s="20"/>
      <c r="H3806" s="19"/>
      <c r="N3806" s="20"/>
      <c r="Q3806" s="19"/>
    </row>
    <row r="3807" spans="5:17" x14ac:dyDescent="0.3">
      <c r="E3807" s="20"/>
      <c r="H3807" s="19"/>
      <c r="N3807" s="20"/>
      <c r="Q3807" s="19"/>
    </row>
    <row r="3808" spans="5:17" x14ac:dyDescent="0.3">
      <c r="E3808" s="20"/>
      <c r="H3808" s="19"/>
      <c r="N3808" s="20"/>
      <c r="Q3808" s="19"/>
    </row>
    <row r="3809" spans="5:17" x14ac:dyDescent="0.3">
      <c r="E3809" s="20"/>
      <c r="H3809" s="19"/>
      <c r="N3809" s="20"/>
      <c r="Q3809" s="19"/>
    </row>
    <row r="3810" spans="5:17" x14ac:dyDescent="0.3">
      <c r="E3810" s="20"/>
      <c r="H3810" s="19"/>
      <c r="N3810" s="20"/>
      <c r="Q3810" s="19"/>
    </row>
    <row r="3811" spans="5:17" x14ac:dyDescent="0.3">
      <c r="E3811" s="20"/>
      <c r="H3811" s="19"/>
      <c r="N3811" s="20"/>
      <c r="Q3811" s="19"/>
    </row>
    <row r="3812" spans="5:17" x14ac:dyDescent="0.3">
      <c r="E3812" s="20"/>
      <c r="H3812" s="19"/>
      <c r="N3812" s="20"/>
      <c r="Q3812" s="19"/>
    </row>
    <row r="3813" spans="5:17" x14ac:dyDescent="0.3">
      <c r="E3813" s="20"/>
      <c r="H3813" s="19"/>
      <c r="N3813" s="20"/>
      <c r="Q3813" s="19"/>
    </row>
    <row r="3814" spans="5:17" x14ac:dyDescent="0.3">
      <c r="E3814" s="20"/>
      <c r="H3814" s="19"/>
      <c r="N3814" s="20"/>
      <c r="Q3814" s="19"/>
    </row>
    <row r="3815" spans="5:17" x14ac:dyDescent="0.3">
      <c r="E3815" s="20"/>
      <c r="H3815" s="19"/>
      <c r="N3815" s="20"/>
      <c r="Q3815" s="19"/>
    </row>
    <row r="3816" spans="5:17" x14ac:dyDescent="0.3">
      <c r="E3816" s="20"/>
      <c r="H3816" s="19"/>
      <c r="N3816" s="20"/>
      <c r="Q3816" s="19"/>
    </row>
    <row r="3817" spans="5:17" x14ac:dyDescent="0.3">
      <c r="E3817" s="20"/>
      <c r="H3817" s="19"/>
      <c r="N3817" s="20"/>
      <c r="Q3817" s="19"/>
    </row>
    <row r="3818" spans="5:17" x14ac:dyDescent="0.3">
      <c r="E3818" s="20"/>
      <c r="H3818" s="19"/>
      <c r="N3818" s="20"/>
      <c r="Q3818" s="19"/>
    </row>
    <row r="3819" spans="5:17" x14ac:dyDescent="0.3">
      <c r="E3819" s="20"/>
      <c r="H3819" s="19"/>
      <c r="N3819" s="20"/>
      <c r="Q3819" s="19"/>
    </row>
    <row r="3820" spans="5:17" x14ac:dyDescent="0.3">
      <c r="E3820" s="20"/>
      <c r="H3820" s="19"/>
      <c r="N3820" s="20"/>
      <c r="Q3820" s="19"/>
    </row>
    <row r="3821" spans="5:17" x14ac:dyDescent="0.3">
      <c r="E3821" s="20"/>
      <c r="H3821" s="19"/>
      <c r="N3821" s="20"/>
      <c r="Q3821" s="19"/>
    </row>
    <row r="3822" spans="5:17" x14ac:dyDescent="0.3">
      <c r="E3822" s="20"/>
      <c r="H3822" s="19"/>
      <c r="N3822" s="20"/>
      <c r="Q3822" s="19"/>
    </row>
    <row r="3823" spans="5:17" x14ac:dyDescent="0.3">
      <c r="E3823" s="20"/>
      <c r="H3823" s="19"/>
      <c r="N3823" s="20"/>
      <c r="Q3823" s="19"/>
    </row>
    <row r="3824" spans="5:17" x14ac:dyDescent="0.3">
      <c r="E3824" s="20"/>
      <c r="H3824" s="19"/>
      <c r="N3824" s="20"/>
      <c r="Q3824" s="19"/>
    </row>
    <row r="3825" spans="5:17" x14ac:dyDescent="0.3">
      <c r="E3825" s="20"/>
      <c r="H3825" s="19"/>
      <c r="N3825" s="20"/>
      <c r="Q3825" s="19"/>
    </row>
    <row r="3826" spans="5:17" x14ac:dyDescent="0.3">
      <c r="E3826" s="20"/>
      <c r="H3826" s="19"/>
      <c r="N3826" s="20"/>
      <c r="Q3826" s="19"/>
    </row>
    <row r="3827" spans="5:17" x14ac:dyDescent="0.3">
      <c r="E3827" s="20"/>
      <c r="H3827" s="19"/>
      <c r="N3827" s="20"/>
      <c r="Q3827" s="19"/>
    </row>
    <row r="3828" spans="5:17" x14ac:dyDescent="0.3">
      <c r="E3828" s="20"/>
      <c r="H3828" s="19"/>
      <c r="N3828" s="20"/>
      <c r="Q3828" s="19"/>
    </row>
    <row r="3829" spans="5:17" x14ac:dyDescent="0.3">
      <c r="E3829" s="20"/>
      <c r="H3829" s="19"/>
      <c r="N3829" s="20"/>
      <c r="Q3829" s="19"/>
    </row>
    <row r="3830" spans="5:17" x14ac:dyDescent="0.3">
      <c r="E3830" s="20"/>
      <c r="H3830" s="19"/>
      <c r="N3830" s="20"/>
      <c r="Q3830" s="19"/>
    </row>
    <row r="3831" spans="5:17" x14ac:dyDescent="0.3">
      <c r="E3831" s="20"/>
      <c r="H3831" s="19"/>
      <c r="N3831" s="20"/>
      <c r="Q3831" s="19"/>
    </row>
    <row r="3832" spans="5:17" x14ac:dyDescent="0.3">
      <c r="E3832" s="20"/>
      <c r="H3832" s="19"/>
      <c r="N3832" s="20"/>
      <c r="Q3832" s="19"/>
    </row>
    <row r="3833" spans="5:17" x14ac:dyDescent="0.3">
      <c r="E3833" s="20"/>
      <c r="H3833" s="19"/>
      <c r="N3833" s="20"/>
      <c r="Q3833" s="19"/>
    </row>
    <row r="3834" spans="5:17" x14ac:dyDescent="0.3">
      <c r="E3834" s="20"/>
      <c r="H3834" s="19"/>
      <c r="N3834" s="20"/>
      <c r="Q3834" s="19"/>
    </row>
    <row r="3835" spans="5:17" x14ac:dyDescent="0.3">
      <c r="E3835" s="20"/>
      <c r="H3835" s="19"/>
      <c r="N3835" s="20"/>
      <c r="Q3835" s="19"/>
    </row>
    <row r="3836" spans="5:17" x14ac:dyDescent="0.3">
      <c r="E3836" s="20"/>
      <c r="H3836" s="19"/>
      <c r="N3836" s="20"/>
      <c r="Q3836" s="19"/>
    </row>
    <row r="3837" spans="5:17" x14ac:dyDescent="0.3">
      <c r="E3837" s="20"/>
      <c r="H3837" s="19"/>
      <c r="N3837" s="20"/>
      <c r="Q3837" s="19"/>
    </row>
    <row r="3838" spans="5:17" x14ac:dyDescent="0.3">
      <c r="E3838" s="20"/>
      <c r="H3838" s="19"/>
      <c r="N3838" s="20"/>
      <c r="Q3838" s="19"/>
    </row>
    <row r="3839" spans="5:17" x14ac:dyDescent="0.3">
      <c r="E3839" s="20"/>
      <c r="H3839" s="19"/>
      <c r="N3839" s="20"/>
      <c r="Q3839" s="19"/>
    </row>
    <row r="3840" spans="5:17" x14ac:dyDescent="0.3">
      <c r="E3840" s="20"/>
      <c r="H3840" s="19"/>
      <c r="N3840" s="20"/>
      <c r="Q3840" s="19"/>
    </row>
    <row r="3841" spans="5:17" x14ac:dyDescent="0.3">
      <c r="E3841" s="20"/>
      <c r="H3841" s="19"/>
      <c r="N3841" s="20"/>
      <c r="Q3841" s="19"/>
    </row>
    <row r="3842" spans="5:17" x14ac:dyDescent="0.3">
      <c r="E3842" s="20"/>
      <c r="H3842" s="19"/>
      <c r="N3842" s="20"/>
      <c r="Q3842" s="19"/>
    </row>
    <row r="3843" spans="5:17" x14ac:dyDescent="0.3">
      <c r="E3843" s="20"/>
      <c r="H3843" s="19"/>
      <c r="N3843" s="20"/>
      <c r="Q3843" s="19"/>
    </row>
    <row r="3844" spans="5:17" x14ac:dyDescent="0.3">
      <c r="E3844" s="20"/>
      <c r="H3844" s="19"/>
      <c r="N3844" s="20"/>
      <c r="Q3844" s="19"/>
    </row>
    <row r="3845" spans="5:17" x14ac:dyDescent="0.3">
      <c r="E3845" s="20"/>
      <c r="H3845" s="19"/>
      <c r="N3845" s="20"/>
      <c r="Q3845" s="19"/>
    </row>
    <row r="3846" spans="5:17" x14ac:dyDescent="0.3">
      <c r="E3846" s="20"/>
      <c r="H3846" s="19"/>
      <c r="N3846" s="20"/>
      <c r="Q3846" s="19"/>
    </row>
    <row r="3847" spans="5:17" x14ac:dyDescent="0.3">
      <c r="E3847" s="20"/>
      <c r="H3847" s="19"/>
      <c r="N3847" s="20"/>
      <c r="Q3847" s="19"/>
    </row>
    <row r="3848" spans="5:17" x14ac:dyDescent="0.3">
      <c r="E3848" s="20"/>
      <c r="H3848" s="19"/>
      <c r="N3848" s="20"/>
      <c r="Q3848" s="19"/>
    </row>
    <row r="3849" spans="5:17" x14ac:dyDescent="0.3">
      <c r="E3849" s="20"/>
      <c r="H3849" s="19"/>
      <c r="N3849" s="20"/>
      <c r="Q3849" s="19"/>
    </row>
    <row r="3850" spans="5:17" x14ac:dyDescent="0.3">
      <c r="E3850" s="20"/>
      <c r="H3850" s="19"/>
      <c r="N3850" s="20"/>
      <c r="Q3850" s="19"/>
    </row>
    <row r="3851" spans="5:17" x14ac:dyDescent="0.3">
      <c r="E3851" s="20"/>
      <c r="H3851" s="19"/>
      <c r="N3851" s="20"/>
      <c r="Q3851" s="19"/>
    </row>
    <row r="3852" spans="5:17" x14ac:dyDescent="0.3">
      <c r="E3852" s="20"/>
      <c r="H3852" s="19"/>
      <c r="N3852" s="20"/>
      <c r="Q3852" s="19"/>
    </row>
    <row r="3853" spans="5:17" x14ac:dyDescent="0.3">
      <c r="E3853" s="20"/>
      <c r="H3853" s="19"/>
      <c r="N3853" s="20"/>
      <c r="Q3853" s="19"/>
    </row>
    <row r="3854" spans="5:17" x14ac:dyDescent="0.3">
      <c r="E3854" s="20"/>
      <c r="H3854" s="19"/>
      <c r="N3854" s="20"/>
      <c r="Q3854" s="19"/>
    </row>
    <row r="3855" spans="5:17" x14ac:dyDescent="0.3">
      <c r="E3855" s="20"/>
      <c r="H3855" s="19"/>
      <c r="N3855" s="20"/>
      <c r="Q3855" s="19"/>
    </row>
    <row r="3856" spans="5:17" x14ac:dyDescent="0.3">
      <c r="E3856" s="20"/>
      <c r="H3856" s="19"/>
      <c r="N3856" s="20"/>
      <c r="Q3856" s="19"/>
    </row>
    <row r="3857" spans="5:17" x14ac:dyDescent="0.3">
      <c r="E3857" s="20"/>
      <c r="H3857" s="19"/>
      <c r="N3857" s="20"/>
      <c r="Q3857" s="19"/>
    </row>
    <row r="3858" spans="5:17" x14ac:dyDescent="0.3">
      <c r="E3858" s="20"/>
      <c r="H3858" s="19"/>
      <c r="N3858" s="20"/>
      <c r="Q3858" s="19"/>
    </row>
    <row r="3859" spans="5:17" x14ac:dyDescent="0.3">
      <c r="E3859" s="20"/>
      <c r="H3859" s="19"/>
      <c r="N3859" s="20"/>
      <c r="Q3859" s="19"/>
    </row>
    <row r="3860" spans="5:17" x14ac:dyDescent="0.3">
      <c r="E3860" s="20"/>
      <c r="H3860" s="19"/>
      <c r="N3860" s="20"/>
      <c r="Q3860" s="19"/>
    </row>
    <row r="3861" spans="5:17" x14ac:dyDescent="0.3">
      <c r="E3861" s="20"/>
      <c r="H3861" s="19"/>
      <c r="N3861" s="20"/>
      <c r="Q3861" s="19"/>
    </row>
    <row r="3862" spans="5:17" x14ac:dyDescent="0.3">
      <c r="E3862" s="20"/>
      <c r="H3862" s="19"/>
      <c r="N3862" s="20"/>
      <c r="Q3862" s="19"/>
    </row>
    <row r="3863" spans="5:17" x14ac:dyDescent="0.3">
      <c r="E3863" s="20"/>
      <c r="H3863" s="19"/>
      <c r="N3863" s="20"/>
      <c r="Q3863" s="19"/>
    </row>
    <row r="3864" spans="5:17" x14ac:dyDescent="0.3">
      <c r="E3864" s="20"/>
      <c r="H3864" s="19"/>
      <c r="N3864" s="20"/>
      <c r="Q3864" s="19"/>
    </row>
    <row r="3865" spans="5:17" x14ac:dyDescent="0.3">
      <c r="E3865" s="20"/>
      <c r="H3865" s="19"/>
      <c r="N3865" s="20"/>
      <c r="Q3865" s="19"/>
    </row>
    <row r="3866" spans="5:17" x14ac:dyDescent="0.3">
      <c r="E3866" s="20"/>
      <c r="H3866" s="19"/>
      <c r="N3866" s="20"/>
      <c r="Q3866" s="19"/>
    </row>
    <row r="3867" spans="5:17" x14ac:dyDescent="0.3">
      <c r="E3867" s="20"/>
      <c r="H3867" s="19"/>
      <c r="N3867" s="20"/>
      <c r="Q3867" s="19"/>
    </row>
    <row r="3868" spans="5:17" x14ac:dyDescent="0.3">
      <c r="E3868" s="20"/>
      <c r="H3868" s="19"/>
      <c r="N3868" s="20"/>
      <c r="Q3868" s="19"/>
    </row>
    <row r="3869" spans="5:17" x14ac:dyDescent="0.3">
      <c r="E3869" s="20"/>
      <c r="H3869" s="19"/>
      <c r="N3869" s="20"/>
      <c r="Q3869" s="19"/>
    </row>
    <row r="3870" spans="5:17" x14ac:dyDescent="0.3">
      <c r="E3870" s="20"/>
      <c r="H3870" s="19"/>
      <c r="N3870" s="20"/>
      <c r="Q3870" s="19"/>
    </row>
    <row r="3871" spans="5:17" x14ac:dyDescent="0.3">
      <c r="E3871" s="20"/>
      <c r="H3871" s="19"/>
      <c r="N3871" s="20"/>
      <c r="Q3871" s="19"/>
    </row>
    <row r="3872" spans="5:17" x14ac:dyDescent="0.3">
      <c r="E3872" s="20"/>
      <c r="H3872" s="19"/>
      <c r="N3872" s="20"/>
      <c r="Q3872" s="19"/>
    </row>
    <row r="3873" spans="5:17" x14ac:dyDescent="0.3">
      <c r="E3873" s="20"/>
      <c r="H3873" s="19"/>
      <c r="N3873" s="20"/>
      <c r="Q3873" s="19"/>
    </row>
    <row r="3874" spans="5:17" x14ac:dyDescent="0.3">
      <c r="E3874" s="20"/>
      <c r="H3874" s="19"/>
      <c r="N3874" s="20"/>
      <c r="Q3874" s="19"/>
    </row>
    <row r="3875" spans="5:17" x14ac:dyDescent="0.3">
      <c r="E3875" s="20"/>
      <c r="H3875" s="19"/>
      <c r="N3875" s="20"/>
      <c r="Q3875" s="19"/>
    </row>
    <row r="3876" spans="5:17" x14ac:dyDescent="0.3">
      <c r="E3876" s="20"/>
      <c r="H3876" s="19"/>
      <c r="N3876" s="20"/>
      <c r="Q3876" s="19"/>
    </row>
    <row r="3877" spans="5:17" x14ac:dyDescent="0.3">
      <c r="E3877" s="20"/>
      <c r="H3877" s="19"/>
      <c r="N3877" s="20"/>
      <c r="Q3877" s="19"/>
    </row>
    <row r="3878" spans="5:17" x14ac:dyDescent="0.3">
      <c r="E3878" s="20"/>
      <c r="H3878" s="19"/>
      <c r="N3878" s="20"/>
      <c r="Q3878" s="19"/>
    </row>
    <row r="3879" spans="5:17" x14ac:dyDescent="0.3">
      <c r="E3879" s="20"/>
      <c r="H3879" s="19"/>
      <c r="N3879" s="20"/>
      <c r="Q3879" s="19"/>
    </row>
    <row r="3880" spans="5:17" x14ac:dyDescent="0.3">
      <c r="E3880" s="20"/>
      <c r="H3880" s="19"/>
      <c r="N3880" s="20"/>
      <c r="Q3880" s="19"/>
    </row>
    <row r="3881" spans="5:17" x14ac:dyDescent="0.3">
      <c r="E3881" s="20"/>
      <c r="H3881" s="19"/>
      <c r="N3881" s="20"/>
      <c r="Q3881" s="19"/>
    </row>
    <row r="3882" spans="5:17" x14ac:dyDescent="0.3">
      <c r="E3882" s="20"/>
      <c r="H3882" s="19"/>
      <c r="N3882" s="20"/>
      <c r="Q3882" s="19"/>
    </row>
    <row r="3883" spans="5:17" x14ac:dyDescent="0.3">
      <c r="E3883" s="20"/>
      <c r="H3883" s="19"/>
      <c r="N3883" s="20"/>
      <c r="Q3883" s="19"/>
    </row>
    <row r="3884" spans="5:17" x14ac:dyDescent="0.3">
      <c r="E3884" s="20"/>
      <c r="H3884" s="19"/>
      <c r="N3884" s="20"/>
      <c r="Q3884" s="19"/>
    </row>
    <row r="3885" spans="5:17" x14ac:dyDescent="0.3">
      <c r="E3885" s="20"/>
      <c r="H3885" s="19"/>
      <c r="N3885" s="20"/>
      <c r="Q3885" s="19"/>
    </row>
    <row r="3886" spans="5:17" x14ac:dyDescent="0.3">
      <c r="E3886" s="20"/>
      <c r="H3886" s="19"/>
      <c r="N3886" s="20"/>
      <c r="Q3886" s="19"/>
    </row>
    <row r="3887" spans="5:17" x14ac:dyDescent="0.3">
      <c r="E3887" s="20"/>
      <c r="H3887" s="19"/>
      <c r="N3887" s="20"/>
      <c r="Q3887" s="19"/>
    </row>
    <row r="3888" spans="5:17" x14ac:dyDescent="0.3">
      <c r="E3888" s="20"/>
      <c r="H3888" s="19"/>
      <c r="N3888" s="20"/>
      <c r="Q3888" s="19"/>
    </row>
    <row r="3889" spans="5:17" x14ac:dyDescent="0.3">
      <c r="E3889" s="20"/>
      <c r="H3889" s="19"/>
      <c r="N3889" s="20"/>
      <c r="Q3889" s="19"/>
    </row>
    <row r="3890" spans="5:17" x14ac:dyDescent="0.3">
      <c r="E3890" s="20"/>
      <c r="H3890" s="19"/>
      <c r="N3890" s="20"/>
      <c r="Q3890" s="19"/>
    </row>
    <row r="3891" spans="5:17" x14ac:dyDescent="0.3">
      <c r="E3891" s="20"/>
      <c r="H3891" s="19"/>
      <c r="N3891" s="20"/>
      <c r="Q3891" s="19"/>
    </row>
    <row r="3892" spans="5:17" x14ac:dyDescent="0.3">
      <c r="E3892" s="20"/>
      <c r="H3892" s="19"/>
      <c r="N3892" s="20"/>
      <c r="Q3892" s="19"/>
    </row>
    <row r="3893" spans="5:17" x14ac:dyDescent="0.3">
      <c r="E3893" s="20"/>
      <c r="H3893" s="19"/>
      <c r="N3893" s="20"/>
      <c r="Q3893" s="19"/>
    </row>
    <row r="3894" spans="5:17" x14ac:dyDescent="0.3">
      <c r="E3894" s="20"/>
      <c r="H3894" s="19"/>
      <c r="N3894" s="20"/>
      <c r="Q3894" s="19"/>
    </row>
    <row r="3895" spans="5:17" x14ac:dyDescent="0.3">
      <c r="E3895" s="20"/>
      <c r="H3895" s="19"/>
      <c r="N3895" s="20"/>
      <c r="Q3895" s="19"/>
    </row>
    <row r="3896" spans="5:17" x14ac:dyDescent="0.3">
      <c r="E3896" s="20"/>
      <c r="H3896" s="19"/>
      <c r="N3896" s="20"/>
      <c r="Q3896" s="19"/>
    </row>
    <row r="3897" spans="5:17" x14ac:dyDescent="0.3">
      <c r="E3897" s="20"/>
      <c r="H3897" s="19"/>
      <c r="N3897" s="20"/>
      <c r="Q3897" s="19"/>
    </row>
    <row r="3898" spans="5:17" x14ac:dyDescent="0.3">
      <c r="E3898" s="20"/>
      <c r="H3898" s="19"/>
      <c r="N3898" s="20"/>
      <c r="Q3898" s="19"/>
    </row>
    <row r="3899" spans="5:17" x14ac:dyDescent="0.3">
      <c r="E3899" s="20"/>
      <c r="H3899" s="19"/>
      <c r="N3899" s="20"/>
      <c r="Q3899" s="19"/>
    </row>
    <row r="3900" spans="5:17" x14ac:dyDescent="0.3">
      <c r="E3900" s="20"/>
      <c r="H3900" s="19"/>
      <c r="N3900" s="20"/>
      <c r="Q3900" s="19"/>
    </row>
    <row r="3901" spans="5:17" x14ac:dyDescent="0.3">
      <c r="E3901" s="20"/>
      <c r="H3901" s="19"/>
      <c r="N3901" s="20"/>
      <c r="Q3901" s="19"/>
    </row>
    <row r="3902" spans="5:17" x14ac:dyDescent="0.3">
      <c r="E3902" s="20"/>
      <c r="H3902" s="19"/>
      <c r="N3902" s="20"/>
      <c r="Q3902" s="19"/>
    </row>
    <row r="3903" spans="5:17" x14ac:dyDescent="0.3">
      <c r="E3903" s="20"/>
      <c r="H3903" s="19"/>
      <c r="N3903" s="20"/>
      <c r="Q3903" s="19"/>
    </row>
    <row r="3904" spans="5:17" x14ac:dyDescent="0.3">
      <c r="E3904" s="20"/>
      <c r="H3904" s="19"/>
      <c r="N3904" s="20"/>
      <c r="Q3904" s="19"/>
    </row>
    <row r="3905" spans="5:17" x14ac:dyDescent="0.3">
      <c r="E3905" s="20"/>
      <c r="H3905" s="19"/>
      <c r="N3905" s="20"/>
      <c r="Q3905" s="19"/>
    </row>
    <row r="3906" spans="5:17" x14ac:dyDescent="0.3">
      <c r="E3906" s="20"/>
      <c r="H3906" s="19"/>
      <c r="N3906" s="20"/>
      <c r="Q3906" s="19"/>
    </row>
    <row r="3907" spans="5:17" x14ac:dyDescent="0.3">
      <c r="E3907" s="20"/>
      <c r="H3907" s="19"/>
      <c r="N3907" s="20"/>
      <c r="Q3907" s="19"/>
    </row>
    <row r="3908" spans="5:17" x14ac:dyDescent="0.3">
      <c r="E3908" s="20"/>
      <c r="H3908" s="19"/>
      <c r="N3908" s="20"/>
      <c r="Q3908" s="19"/>
    </row>
    <row r="3909" spans="5:17" x14ac:dyDescent="0.3">
      <c r="E3909" s="20"/>
      <c r="H3909" s="19"/>
      <c r="N3909" s="20"/>
      <c r="Q3909" s="19"/>
    </row>
    <row r="3910" spans="5:17" x14ac:dyDescent="0.3">
      <c r="E3910" s="20"/>
      <c r="H3910" s="19"/>
      <c r="N3910" s="20"/>
      <c r="Q3910" s="19"/>
    </row>
    <row r="3911" spans="5:17" x14ac:dyDescent="0.3">
      <c r="E3911" s="20"/>
      <c r="H3911" s="19"/>
      <c r="N3911" s="20"/>
      <c r="Q3911" s="19"/>
    </row>
    <row r="3912" spans="5:17" x14ac:dyDescent="0.3">
      <c r="E3912" s="20"/>
      <c r="H3912" s="19"/>
      <c r="N3912" s="20"/>
      <c r="Q3912" s="19"/>
    </row>
    <row r="3913" spans="5:17" x14ac:dyDescent="0.3">
      <c r="E3913" s="20"/>
      <c r="H3913" s="19"/>
      <c r="N3913" s="20"/>
      <c r="Q3913" s="19"/>
    </row>
    <row r="3914" spans="5:17" x14ac:dyDescent="0.3">
      <c r="E3914" s="20"/>
      <c r="H3914" s="19"/>
      <c r="N3914" s="20"/>
      <c r="Q3914" s="19"/>
    </row>
    <row r="3915" spans="5:17" x14ac:dyDescent="0.3">
      <c r="E3915" s="20"/>
      <c r="H3915" s="19"/>
      <c r="N3915" s="20"/>
      <c r="Q3915" s="19"/>
    </row>
    <row r="3916" spans="5:17" x14ac:dyDescent="0.3">
      <c r="E3916" s="20"/>
      <c r="H3916" s="19"/>
      <c r="N3916" s="20"/>
      <c r="Q3916" s="19"/>
    </row>
    <row r="3917" spans="5:17" x14ac:dyDescent="0.3">
      <c r="E3917" s="20"/>
      <c r="H3917" s="19"/>
      <c r="N3917" s="20"/>
      <c r="Q3917" s="19"/>
    </row>
    <row r="3918" spans="5:17" x14ac:dyDescent="0.3">
      <c r="E3918" s="20"/>
      <c r="H3918" s="19"/>
      <c r="N3918" s="20"/>
      <c r="Q3918" s="19"/>
    </row>
    <row r="3919" spans="5:17" x14ac:dyDescent="0.3">
      <c r="E3919" s="20"/>
      <c r="H3919" s="19"/>
      <c r="N3919" s="20"/>
      <c r="Q3919" s="19"/>
    </row>
    <row r="3920" spans="5:17" x14ac:dyDescent="0.3">
      <c r="E3920" s="20"/>
      <c r="H3920" s="19"/>
      <c r="N3920" s="20"/>
      <c r="Q3920" s="19"/>
    </row>
    <row r="3921" spans="5:17" x14ac:dyDescent="0.3">
      <c r="E3921" s="20"/>
      <c r="H3921" s="19"/>
      <c r="N3921" s="20"/>
      <c r="Q3921" s="19"/>
    </row>
    <row r="3922" spans="5:17" x14ac:dyDescent="0.3">
      <c r="E3922" s="20"/>
      <c r="H3922" s="19"/>
      <c r="N3922" s="20"/>
      <c r="Q3922" s="19"/>
    </row>
    <row r="3923" spans="5:17" x14ac:dyDescent="0.3">
      <c r="E3923" s="20"/>
      <c r="H3923" s="19"/>
      <c r="N3923" s="20"/>
      <c r="Q3923" s="19"/>
    </row>
    <row r="3924" spans="5:17" x14ac:dyDescent="0.3">
      <c r="E3924" s="20"/>
      <c r="H3924" s="19"/>
      <c r="N3924" s="20"/>
      <c r="Q3924" s="19"/>
    </row>
    <row r="3925" spans="5:17" x14ac:dyDescent="0.3">
      <c r="E3925" s="20"/>
      <c r="H3925" s="19"/>
      <c r="N3925" s="20"/>
      <c r="Q3925" s="19"/>
    </row>
    <row r="3926" spans="5:17" x14ac:dyDescent="0.3">
      <c r="E3926" s="20"/>
      <c r="H3926" s="19"/>
      <c r="N3926" s="20"/>
      <c r="Q3926" s="19"/>
    </row>
    <row r="3927" spans="5:17" x14ac:dyDescent="0.3">
      <c r="E3927" s="20"/>
      <c r="H3927" s="19"/>
      <c r="N3927" s="20"/>
      <c r="Q3927" s="19"/>
    </row>
    <row r="3928" spans="5:17" x14ac:dyDescent="0.3">
      <c r="E3928" s="20"/>
      <c r="H3928" s="19"/>
      <c r="N3928" s="20"/>
      <c r="Q3928" s="19"/>
    </row>
    <row r="3929" spans="5:17" x14ac:dyDescent="0.3">
      <c r="E3929" s="20"/>
      <c r="H3929" s="19"/>
      <c r="N3929" s="20"/>
      <c r="Q3929" s="19"/>
    </row>
    <row r="3930" spans="5:17" x14ac:dyDescent="0.3">
      <c r="E3930" s="20"/>
      <c r="H3930" s="19"/>
      <c r="N3930" s="20"/>
      <c r="Q3930" s="19"/>
    </row>
    <row r="3931" spans="5:17" x14ac:dyDescent="0.3">
      <c r="E3931" s="20"/>
      <c r="H3931" s="19"/>
      <c r="N3931" s="20"/>
      <c r="Q3931" s="19"/>
    </row>
    <row r="3932" spans="5:17" x14ac:dyDescent="0.3">
      <c r="E3932" s="20"/>
      <c r="H3932" s="19"/>
      <c r="N3932" s="20"/>
      <c r="Q3932" s="19"/>
    </row>
    <row r="3933" spans="5:17" x14ac:dyDescent="0.3">
      <c r="E3933" s="20"/>
      <c r="H3933" s="19"/>
      <c r="N3933" s="20"/>
      <c r="Q3933" s="19"/>
    </row>
    <row r="3934" spans="5:17" x14ac:dyDescent="0.3">
      <c r="E3934" s="20"/>
      <c r="H3934" s="19"/>
      <c r="N3934" s="20"/>
      <c r="Q3934" s="19"/>
    </row>
    <row r="3935" spans="5:17" x14ac:dyDescent="0.3">
      <c r="E3935" s="20"/>
      <c r="H3935" s="19"/>
      <c r="N3935" s="20"/>
      <c r="Q3935" s="19"/>
    </row>
    <row r="3936" spans="5:17" x14ac:dyDescent="0.3">
      <c r="E3936" s="20"/>
      <c r="H3936" s="19"/>
      <c r="N3936" s="20"/>
      <c r="Q3936" s="19"/>
    </row>
    <row r="3937" spans="5:17" x14ac:dyDescent="0.3">
      <c r="E3937" s="20"/>
      <c r="H3937" s="19"/>
      <c r="N3937" s="20"/>
      <c r="Q3937" s="19"/>
    </row>
    <row r="3938" spans="5:17" x14ac:dyDescent="0.3">
      <c r="E3938" s="20"/>
      <c r="H3938" s="19"/>
      <c r="N3938" s="20"/>
      <c r="Q3938" s="19"/>
    </row>
    <row r="3939" spans="5:17" x14ac:dyDescent="0.3">
      <c r="E3939" s="20"/>
      <c r="H3939" s="19"/>
      <c r="N3939" s="20"/>
      <c r="Q3939" s="19"/>
    </row>
    <row r="3940" spans="5:17" x14ac:dyDescent="0.3">
      <c r="E3940" s="20"/>
      <c r="H3940" s="19"/>
      <c r="N3940" s="20"/>
      <c r="Q3940" s="19"/>
    </row>
    <row r="3941" spans="5:17" x14ac:dyDescent="0.3">
      <c r="E3941" s="20"/>
      <c r="H3941" s="19"/>
      <c r="N3941" s="20"/>
      <c r="Q3941" s="19"/>
    </row>
    <row r="3942" spans="5:17" x14ac:dyDescent="0.3">
      <c r="E3942" s="20"/>
      <c r="H3942" s="19"/>
      <c r="N3942" s="20"/>
      <c r="Q3942" s="19"/>
    </row>
    <row r="3943" spans="5:17" x14ac:dyDescent="0.3">
      <c r="E3943" s="20"/>
      <c r="H3943" s="19"/>
      <c r="N3943" s="20"/>
      <c r="Q3943" s="19"/>
    </row>
    <row r="3944" spans="5:17" x14ac:dyDescent="0.3">
      <c r="E3944" s="20"/>
      <c r="H3944" s="19"/>
      <c r="N3944" s="20"/>
      <c r="Q3944" s="19"/>
    </row>
    <row r="3945" spans="5:17" x14ac:dyDescent="0.3">
      <c r="E3945" s="20"/>
      <c r="H3945" s="19"/>
      <c r="N3945" s="20"/>
      <c r="Q3945" s="19"/>
    </row>
    <row r="3946" spans="5:17" x14ac:dyDescent="0.3">
      <c r="E3946" s="20"/>
      <c r="H3946" s="19"/>
      <c r="N3946" s="20"/>
      <c r="Q3946" s="19"/>
    </row>
    <row r="3947" spans="5:17" x14ac:dyDescent="0.3">
      <c r="E3947" s="20"/>
      <c r="H3947" s="19"/>
      <c r="N3947" s="20"/>
      <c r="Q3947" s="19"/>
    </row>
    <row r="3948" spans="5:17" x14ac:dyDescent="0.3">
      <c r="E3948" s="20"/>
      <c r="H3948" s="19"/>
      <c r="N3948" s="20"/>
      <c r="Q3948" s="19"/>
    </row>
    <row r="3949" spans="5:17" x14ac:dyDescent="0.3">
      <c r="E3949" s="20"/>
      <c r="H3949" s="19"/>
      <c r="N3949" s="20"/>
      <c r="Q3949" s="19"/>
    </row>
    <row r="3950" spans="5:17" x14ac:dyDescent="0.3">
      <c r="E3950" s="20"/>
      <c r="H3950" s="19"/>
      <c r="N3950" s="20"/>
      <c r="Q3950" s="19"/>
    </row>
    <row r="3951" spans="5:17" x14ac:dyDescent="0.3">
      <c r="E3951" s="20"/>
      <c r="H3951" s="19"/>
      <c r="N3951" s="20"/>
      <c r="Q3951" s="19"/>
    </row>
    <row r="3952" spans="5:17" x14ac:dyDescent="0.3">
      <c r="E3952" s="20"/>
      <c r="H3952" s="19"/>
      <c r="N3952" s="20"/>
      <c r="Q3952" s="19"/>
    </row>
    <row r="3953" spans="5:17" x14ac:dyDescent="0.3">
      <c r="E3953" s="20"/>
      <c r="H3953" s="19"/>
      <c r="N3953" s="20"/>
      <c r="Q3953" s="19"/>
    </row>
    <row r="3954" spans="5:17" x14ac:dyDescent="0.3">
      <c r="E3954" s="20"/>
      <c r="H3954" s="19"/>
      <c r="N3954" s="20"/>
      <c r="Q3954" s="19"/>
    </row>
    <row r="3955" spans="5:17" x14ac:dyDescent="0.3">
      <c r="E3955" s="20"/>
      <c r="H3955" s="19"/>
      <c r="N3955" s="20"/>
      <c r="Q3955" s="19"/>
    </row>
    <row r="3956" spans="5:17" x14ac:dyDescent="0.3">
      <c r="E3956" s="20"/>
      <c r="H3956" s="19"/>
      <c r="N3956" s="20"/>
      <c r="Q3956" s="19"/>
    </row>
    <row r="3957" spans="5:17" x14ac:dyDescent="0.3">
      <c r="E3957" s="20"/>
      <c r="H3957" s="19"/>
      <c r="N3957" s="20"/>
      <c r="Q3957" s="19"/>
    </row>
    <row r="3958" spans="5:17" x14ac:dyDescent="0.3">
      <c r="E3958" s="20"/>
      <c r="H3958" s="19"/>
      <c r="N3958" s="20"/>
      <c r="Q3958" s="19"/>
    </row>
    <row r="3959" spans="5:17" x14ac:dyDescent="0.3">
      <c r="E3959" s="20"/>
      <c r="H3959" s="19"/>
      <c r="N3959" s="20"/>
      <c r="Q3959" s="19"/>
    </row>
    <row r="3960" spans="5:17" x14ac:dyDescent="0.3">
      <c r="E3960" s="20"/>
      <c r="H3960" s="19"/>
      <c r="N3960" s="20"/>
      <c r="Q3960" s="19"/>
    </row>
    <row r="3961" spans="5:17" x14ac:dyDescent="0.3">
      <c r="E3961" s="20"/>
      <c r="H3961" s="19"/>
      <c r="N3961" s="20"/>
      <c r="Q3961" s="19"/>
    </row>
    <row r="3962" spans="5:17" x14ac:dyDescent="0.3">
      <c r="E3962" s="20"/>
      <c r="H3962" s="19"/>
      <c r="N3962" s="20"/>
      <c r="Q3962" s="19"/>
    </row>
    <row r="3963" spans="5:17" x14ac:dyDescent="0.3">
      <c r="E3963" s="20"/>
      <c r="H3963" s="19"/>
      <c r="N3963" s="20"/>
      <c r="Q3963" s="19"/>
    </row>
    <row r="3964" spans="5:17" x14ac:dyDescent="0.3">
      <c r="E3964" s="20"/>
      <c r="H3964" s="19"/>
      <c r="N3964" s="20"/>
      <c r="Q3964" s="19"/>
    </row>
    <row r="3965" spans="5:17" x14ac:dyDescent="0.3">
      <c r="E3965" s="20"/>
      <c r="H3965" s="19"/>
      <c r="N3965" s="20"/>
      <c r="Q3965" s="19"/>
    </row>
    <row r="3966" spans="5:17" x14ac:dyDescent="0.3">
      <c r="E3966" s="20"/>
      <c r="H3966" s="19"/>
      <c r="N3966" s="20"/>
      <c r="Q3966" s="19"/>
    </row>
    <row r="3967" spans="5:17" x14ac:dyDescent="0.3">
      <c r="E3967" s="20"/>
      <c r="H3967" s="19"/>
      <c r="N3967" s="20"/>
      <c r="Q3967" s="19"/>
    </row>
    <row r="3968" spans="5:17" x14ac:dyDescent="0.3">
      <c r="E3968" s="20"/>
      <c r="H3968" s="19"/>
      <c r="N3968" s="20"/>
      <c r="Q3968" s="19"/>
    </row>
    <row r="3969" spans="5:17" x14ac:dyDescent="0.3">
      <c r="E3969" s="20"/>
      <c r="H3969" s="19"/>
      <c r="N3969" s="20"/>
      <c r="Q3969" s="19"/>
    </row>
    <row r="3970" spans="5:17" x14ac:dyDescent="0.3">
      <c r="E3970" s="20"/>
      <c r="H3970" s="19"/>
      <c r="N3970" s="20"/>
      <c r="Q3970" s="19"/>
    </row>
    <row r="3971" spans="5:17" x14ac:dyDescent="0.3">
      <c r="E3971" s="20"/>
      <c r="H3971" s="19"/>
      <c r="N3971" s="20"/>
      <c r="Q3971" s="19"/>
    </row>
    <row r="3972" spans="5:17" x14ac:dyDescent="0.3">
      <c r="E3972" s="20"/>
      <c r="H3972" s="19"/>
      <c r="N3972" s="20"/>
      <c r="Q3972" s="19"/>
    </row>
    <row r="3973" spans="5:17" x14ac:dyDescent="0.3">
      <c r="E3973" s="20"/>
      <c r="H3973" s="19"/>
      <c r="N3973" s="20"/>
      <c r="Q3973" s="19"/>
    </row>
    <row r="3974" spans="5:17" x14ac:dyDescent="0.3">
      <c r="E3974" s="20"/>
      <c r="H3974" s="19"/>
      <c r="N3974" s="20"/>
      <c r="Q3974" s="19"/>
    </row>
    <row r="3975" spans="5:17" x14ac:dyDescent="0.3">
      <c r="E3975" s="20"/>
      <c r="H3975" s="19"/>
      <c r="N3975" s="20"/>
      <c r="Q3975" s="19"/>
    </row>
    <row r="3976" spans="5:17" x14ac:dyDescent="0.3">
      <c r="E3976" s="20"/>
      <c r="H3976" s="19"/>
      <c r="N3976" s="20"/>
      <c r="Q3976" s="19"/>
    </row>
    <row r="3977" spans="5:17" x14ac:dyDescent="0.3">
      <c r="E3977" s="20"/>
      <c r="H3977" s="19"/>
      <c r="N3977" s="20"/>
      <c r="Q3977" s="19"/>
    </row>
    <row r="3978" spans="5:17" x14ac:dyDescent="0.3">
      <c r="E3978" s="20"/>
      <c r="H3978" s="19"/>
      <c r="N3978" s="20"/>
      <c r="Q3978" s="19"/>
    </row>
    <row r="3979" spans="5:17" x14ac:dyDescent="0.3">
      <c r="E3979" s="20"/>
      <c r="H3979" s="19"/>
      <c r="N3979" s="20"/>
      <c r="Q3979" s="19"/>
    </row>
    <row r="3980" spans="5:17" x14ac:dyDescent="0.3">
      <c r="E3980" s="20"/>
      <c r="H3980" s="19"/>
      <c r="N3980" s="20"/>
      <c r="Q3980" s="19"/>
    </row>
    <row r="3981" spans="5:17" x14ac:dyDescent="0.3">
      <c r="E3981" s="20"/>
      <c r="H3981" s="19"/>
      <c r="N3981" s="20"/>
      <c r="Q3981" s="19"/>
    </row>
    <row r="3982" spans="5:17" x14ac:dyDescent="0.3">
      <c r="E3982" s="20"/>
      <c r="H3982" s="19"/>
      <c r="N3982" s="20"/>
      <c r="Q3982" s="19"/>
    </row>
    <row r="3983" spans="5:17" x14ac:dyDescent="0.3">
      <c r="E3983" s="20"/>
      <c r="H3983" s="19"/>
      <c r="N3983" s="20"/>
      <c r="Q3983" s="19"/>
    </row>
    <row r="3984" spans="5:17" x14ac:dyDescent="0.3">
      <c r="E3984" s="20"/>
      <c r="H3984" s="19"/>
      <c r="N3984" s="20"/>
      <c r="Q3984" s="19"/>
    </row>
    <row r="3985" spans="5:17" x14ac:dyDescent="0.3">
      <c r="E3985" s="20"/>
      <c r="H3985" s="19"/>
      <c r="N3985" s="20"/>
      <c r="Q3985" s="19"/>
    </row>
    <row r="3986" spans="5:17" x14ac:dyDescent="0.3">
      <c r="E3986" s="20"/>
      <c r="H3986" s="19"/>
      <c r="N3986" s="20"/>
      <c r="Q3986" s="19"/>
    </row>
    <row r="3987" spans="5:17" x14ac:dyDescent="0.3">
      <c r="E3987" s="20"/>
      <c r="H3987" s="19"/>
      <c r="N3987" s="20"/>
      <c r="Q3987" s="19"/>
    </row>
    <row r="3988" spans="5:17" x14ac:dyDescent="0.3">
      <c r="E3988" s="20"/>
      <c r="H3988" s="19"/>
      <c r="N3988" s="20"/>
      <c r="Q3988" s="19"/>
    </row>
    <row r="3989" spans="5:17" x14ac:dyDescent="0.3">
      <c r="E3989" s="20"/>
      <c r="H3989" s="19"/>
      <c r="N3989" s="20"/>
      <c r="Q3989" s="19"/>
    </row>
    <row r="3990" spans="5:17" x14ac:dyDescent="0.3">
      <c r="E3990" s="20"/>
      <c r="H3990" s="19"/>
      <c r="N3990" s="20"/>
      <c r="Q3990" s="19"/>
    </row>
    <row r="3991" spans="5:17" x14ac:dyDescent="0.3">
      <c r="E3991" s="20"/>
      <c r="H3991" s="19"/>
      <c r="N3991" s="20"/>
      <c r="Q3991" s="19"/>
    </row>
    <row r="3992" spans="5:17" x14ac:dyDescent="0.3">
      <c r="E3992" s="20"/>
      <c r="H3992" s="19"/>
      <c r="N3992" s="20"/>
      <c r="Q3992" s="19"/>
    </row>
    <row r="3993" spans="5:17" x14ac:dyDescent="0.3">
      <c r="E3993" s="20"/>
      <c r="H3993" s="19"/>
      <c r="N3993" s="20"/>
      <c r="Q3993" s="19"/>
    </row>
    <row r="3994" spans="5:17" x14ac:dyDescent="0.3">
      <c r="E3994" s="20"/>
      <c r="H3994" s="19"/>
      <c r="N3994" s="20"/>
      <c r="Q3994" s="19"/>
    </row>
    <row r="3995" spans="5:17" x14ac:dyDescent="0.3">
      <c r="E3995" s="20"/>
      <c r="H3995" s="19"/>
      <c r="N3995" s="20"/>
      <c r="Q3995" s="19"/>
    </row>
    <row r="3996" spans="5:17" x14ac:dyDescent="0.3">
      <c r="E3996" s="20"/>
      <c r="H3996" s="19"/>
      <c r="N3996" s="20"/>
      <c r="Q3996" s="19"/>
    </row>
    <row r="3997" spans="5:17" x14ac:dyDescent="0.3">
      <c r="E3997" s="20"/>
      <c r="H3997" s="19"/>
      <c r="N3997" s="20"/>
      <c r="Q3997" s="19"/>
    </row>
    <row r="3998" spans="5:17" x14ac:dyDescent="0.3">
      <c r="E3998" s="20"/>
      <c r="H3998" s="19"/>
      <c r="N3998" s="20"/>
      <c r="Q3998" s="19"/>
    </row>
    <row r="3999" spans="5:17" x14ac:dyDescent="0.3">
      <c r="E3999" s="20"/>
      <c r="H3999" s="19"/>
      <c r="N3999" s="20"/>
      <c r="Q3999" s="19"/>
    </row>
    <row r="4000" spans="5:17" x14ac:dyDescent="0.3">
      <c r="E4000" s="20"/>
      <c r="H4000" s="19"/>
      <c r="N4000" s="20"/>
      <c r="Q4000" s="19"/>
    </row>
    <row r="4001" spans="5:17" x14ac:dyDescent="0.3">
      <c r="E4001" s="20"/>
      <c r="H4001" s="19"/>
      <c r="N4001" s="20"/>
      <c r="Q4001" s="19"/>
    </row>
    <row r="4002" spans="5:17" x14ac:dyDescent="0.3">
      <c r="E4002" s="20"/>
      <c r="H4002" s="19"/>
      <c r="N4002" s="20"/>
      <c r="Q4002" s="19"/>
    </row>
    <row r="4003" spans="5:17" x14ac:dyDescent="0.3">
      <c r="E4003" s="20"/>
      <c r="H4003" s="19"/>
      <c r="N4003" s="20"/>
      <c r="Q4003" s="19"/>
    </row>
    <row r="4004" spans="5:17" x14ac:dyDescent="0.3">
      <c r="E4004" s="20"/>
      <c r="H4004" s="19"/>
      <c r="N4004" s="20"/>
      <c r="Q4004" s="19"/>
    </row>
    <row r="4005" spans="5:17" x14ac:dyDescent="0.3">
      <c r="E4005" s="20"/>
      <c r="H4005" s="19"/>
      <c r="N4005" s="20"/>
      <c r="Q4005" s="19"/>
    </row>
    <row r="4006" spans="5:17" x14ac:dyDescent="0.3">
      <c r="E4006" s="20"/>
      <c r="H4006" s="19"/>
      <c r="N4006" s="20"/>
      <c r="Q4006" s="19"/>
    </row>
    <row r="4007" spans="5:17" x14ac:dyDescent="0.3">
      <c r="E4007" s="20"/>
      <c r="H4007" s="19"/>
      <c r="N4007" s="20"/>
      <c r="Q4007" s="19"/>
    </row>
    <row r="4008" spans="5:17" x14ac:dyDescent="0.3">
      <c r="E4008" s="20"/>
      <c r="H4008" s="19"/>
      <c r="N4008" s="20"/>
      <c r="Q4008" s="19"/>
    </row>
    <row r="4009" spans="5:17" x14ac:dyDescent="0.3">
      <c r="E4009" s="20"/>
      <c r="H4009" s="19"/>
      <c r="N4009" s="20"/>
      <c r="Q4009" s="19"/>
    </row>
    <row r="4010" spans="5:17" x14ac:dyDescent="0.3">
      <c r="E4010" s="20"/>
      <c r="H4010" s="19"/>
      <c r="N4010" s="20"/>
      <c r="Q4010" s="19"/>
    </row>
    <row r="4011" spans="5:17" x14ac:dyDescent="0.3">
      <c r="E4011" s="20"/>
      <c r="H4011" s="19"/>
      <c r="N4011" s="20"/>
      <c r="Q4011" s="19"/>
    </row>
    <row r="4012" spans="5:17" x14ac:dyDescent="0.3">
      <c r="E4012" s="20"/>
      <c r="H4012" s="19"/>
      <c r="N4012" s="20"/>
      <c r="Q4012" s="19"/>
    </row>
    <row r="4013" spans="5:17" x14ac:dyDescent="0.3">
      <c r="E4013" s="20"/>
      <c r="H4013" s="19"/>
      <c r="N4013" s="20"/>
      <c r="Q4013" s="19"/>
    </row>
    <row r="4014" spans="5:17" x14ac:dyDescent="0.3">
      <c r="E4014" s="20"/>
      <c r="H4014" s="19"/>
      <c r="N4014" s="20"/>
      <c r="Q4014" s="19"/>
    </row>
    <row r="4015" spans="5:17" x14ac:dyDescent="0.3">
      <c r="E4015" s="20"/>
      <c r="H4015" s="19"/>
      <c r="N4015" s="20"/>
      <c r="Q4015" s="19"/>
    </row>
    <row r="4016" spans="5:17" x14ac:dyDescent="0.3">
      <c r="E4016" s="20"/>
      <c r="H4016" s="19"/>
      <c r="N4016" s="20"/>
      <c r="Q4016" s="19"/>
    </row>
    <row r="4017" spans="5:17" x14ac:dyDescent="0.3">
      <c r="E4017" s="20"/>
      <c r="H4017" s="19"/>
      <c r="N4017" s="20"/>
      <c r="Q4017" s="19"/>
    </row>
    <row r="4018" spans="5:17" x14ac:dyDescent="0.3">
      <c r="E4018" s="20"/>
      <c r="H4018" s="19"/>
      <c r="N4018" s="20"/>
      <c r="Q4018" s="19"/>
    </row>
    <row r="4019" spans="5:17" x14ac:dyDescent="0.3">
      <c r="E4019" s="20"/>
      <c r="H4019" s="19"/>
      <c r="N4019" s="20"/>
      <c r="Q4019" s="19"/>
    </row>
    <row r="4020" spans="5:17" x14ac:dyDescent="0.3">
      <c r="E4020" s="20"/>
      <c r="H4020" s="19"/>
      <c r="N4020" s="20"/>
      <c r="Q4020" s="19"/>
    </row>
    <row r="4021" spans="5:17" x14ac:dyDescent="0.3">
      <c r="E4021" s="20"/>
      <c r="H4021" s="19"/>
      <c r="N4021" s="20"/>
      <c r="Q4021" s="19"/>
    </row>
    <row r="4022" spans="5:17" x14ac:dyDescent="0.3">
      <c r="E4022" s="20"/>
      <c r="H4022" s="19"/>
      <c r="N4022" s="20"/>
      <c r="Q4022" s="19"/>
    </row>
    <row r="4023" spans="5:17" x14ac:dyDescent="0.3">
      <c r="E4023" s="20"/>
      <c r="H4023" s="19"/>
      <c r="N4023" s="20"/>
      <c r="Q4023" s="19"/>
    </row>
    <row r="4024" spans="5:17" x14ac:dyDescent="0.3">
      <c r="E4024" s="20"/>
      <c r="H4024" s="19"/>
      <c r="N4024" s="20"/>
      <c r="Q4024" s="19"/>
    </row>
    <row r="4025" spans="5:17" x14ac:dyDescent="0.3">
      <c r="E4025" s="20"/>
      <c r="H4025" s="19"/>
      <c r="N4025" s="20"/>
      <c r="Q4025" s="19"/>
    </row>
    <row r="4026" spans="5:17" x14ac:dyDescent="0.3">
      <c r="E4026" s="20"/>
      <c r="H4026" s="19"/>
      <c r="N4026" s="20"/>
      <c r="Q4026" s="19"/>
    </row>
    <row r="4027" spans="5:17" x14ac:dyDescent="0.3">
      <c r="E4027" s="20"/>
      <c r="H4027" s="19"/>
      <c r="N4027" s="20"/>
      <c r="Q4027" s="19"/>
    </row>
    <row r="4028" spans="5:17" x14ac:dyDescent="0.3">
      <c r="E4028" s="20"/>
      <c r="H4028" s="19"/>
      <c r="N4028" s="20"/>
      <c r="Q4028" s="19"/>
    </row>
    <row r="4029" spans="5:17" x14ac:dyDescent="0.3">
      <c r="E4029" s="20"/>
      <c r="H4029" s="19"/>
      <c r="N4029" s="20"/>
      <c r="Q4029" s="19"/>
    </row>
    <row r="4030" spans="5:17" x14ac:dyDescent="0.3">
      <c r="E4030" s="20"/>
      <c r="H4030" s="19"/>
      <c r="N4030" s="20"/>
      <c r="Q4030" s="19"/>
    </row>
    <row r="4031" spans="5:17" x14ac:dyDescent="0.3">
      <c r="E4031" s="20"/>
      <c r="H4031" s="19"/>
      <c r="N4031" s="20"/>
      <c r="Q4031" s="19"/>
    </row>
    <row r="4032" spans="5:17" x14ac:dyDescent="0.3">
      <c r="E4032" s="20"/>
      <c r="H4032" s="19"/>
      <c r="N4032" s="20"/>
      <c r="Q4032" s="19"/>
    </row>
    <row r="4033" spans="5:17" x14ac:dyDescent="0.3">
      <c r="E4033" s="20"/>
      <c r="H4033" s="19"/>
      <c r="N4033" s="20"/>
      <c r="Q4033" s="19"/>
    </row>
    <row r="4034" spans="5:17" x14ac:dyDescent="0.3">
      <c r="E4034" s="20"/>
      <c r="H4034" s="19"/>
      <c r="N4034" s="20"/>
      <c r="Q4034" s="19"/>
    </row>
    <row r="4035" spans="5:17" x14ac:dyDescent="0.3">
      <c r="E4035" s="20"/>
      <c r="H4035" s="19"/>
      <c r="N4035" s="20"/>
      <c r="Q4035" s="19"/>
    </row>
    <row r="4036" spans="5:17" x14ac:dyDescent="0.3">
      <c r="E4036" s="20"/>
      <c r="H4036" s="19"/>
      <c r="N4036" s="20"/>
      <c r="Q4036" s="19"/>
    </row>
    <row r="4037" spans="5:17" x14ac:dyDescent="0.3">
      <c r="E4037" s="20"/>
      <c r="H4037" s="19"/>
      <c r="N4037" s="20"/>
      <c r="Q4037" s="19"/>
    </row>
    <row r="4038" spans="5:17" x14ac:dyDescent="0.3">
      <c r="E4038" s="20"/>
      <c r="H4038" s="19"/>
      <c r="N4038" s="20"/>
      <c r="Q4038" s="19"/>
    </row>
    <row r="4039" spans="5:17" x14ac:dyDescent="0.3">
      <c r="E4039" s="20"/>
      <c r="H4039" s="19"/>
      <c r="N4039" s="20"/>
      <c r="Q4039" s="19"/>
    </row>
    <row r="4040" spans="5:17" x14ac:dyDescent="0.3">
      <c r="E4040" s="20"/>
      <c r="H4040" s="19"/>
      <c r="N4040" s="20"/>
      <c r="Q4040" s="19"/>
    </row>
    <row r="4041" spans="5:17" x14ac:dyDescent="0.3">
      <c r="E4041" s="20"/>
      <c r="H4041" s="19"/>
      <c r="N4041" s="20"/>
      <c r="Q4041" s="19"/>
    </row>
    <row r="4042" spans="5:17" x14ac:dyDescent="0.3">
      <c r="E4042" s="20"/>
      <c r="H4042" s="19"/>
      <c r="N4042" s="20"/>
      <c r="Q4042" s="19"/>
    </row>
    <row r="4043" spans="5:17" x14ac:dyDescent="0.3">
      <c r="E4043" s="20"/>
      <c r="H4043" s="19"/>
      <c r="N4043" s="20"/>
      <c r="Q4043" s="19"/>
    </row>
    <row r="4044" spans="5:17" x14ac:dyDescent="0.3">
      <c r="E4044" s="20"/>
      <c r="H4044" s="19"/>
      <c r="N4044" s="20"/>
      <c r="Q4044" s="19"/>
    </row>
    <row r="4045" spans="5:17" x14ac:dyDescent="0.3">
      <c r="E4045" s="20"/>
      <c r="H4045" s="19"/>
      <c r="N4045" s="20"/>
      <c r="Q4045" s="19"/>
    </row>
    <row r="4046" spans="5:17" x14ac:dyDescent="0.3">
      <c r="E4046" s="20"/>
      <c r="H4046" s="19"/>
      <c r="N4046" s="20"/>
      <c r="Q4046" s="19"/>
    </row>
    <row r="4047" spans="5:17" x14ac:dyDescent="0.3">
      <c r="E4047" s="20"/>
      <c r="H4047" s="19"/>
      <c r="N4047" s="20"/>
      <c r="Q4047" s="19"/>
    </row>
    <row r="4048" spans="5:17" x14ac:dyDescent="0.3">
      <c r="E4048" s="20"/>
      <c r="H4048" s="19"/>
      <c r="N4048" s="20"/>
      <c r="Q4048" s="19"/>
    </row>
    <row r="4049" spans="5:17" x14ac:dyDescent="0.3">
      <c r="E4049" s="20"/>
      <c r="H4049" s="19"/>
      <c r="N4049" s="20"/>
      <c r="Q4049" s="19"/>
    </row>
    <row r="4050" spans="5:17" x14ac:dyDescent="0.3">
      <c r="E4050" s="20"/>
      <c r="H4050" s="19"/>
      <c r="N4050" s="20"/>
      <c r="Q4050" s="19"/>
    </row>
    <row r="4051" spans="5:17" x14ac:dyDescent="0.3">
      <c r="E4051" s="20"/>
      <c r="H4051" s="19"/>
      <c r="N4051" s="20"/>
      <c r="Q4051" s="19"/>
    </row>
    <row r="4052" spans="5:17" x14ac:dyDescent="0.3">
      <c r="E4052" s="20"/>
      <c r="H4052" s="19"/>
      <c r="N4052" s="20"/>
      <c r="Q4052" s="19"/>
    </row>
    <row r="4053" spans="5:17" x14ac:dyDescent="0.3">
      <c r="E4053" s="20"/>
      <c r="H4053" s="19"/>
      <c r="N4053" s="20"/>
      <c r="Q4053" s="19"/>
    </row>
    <row r="4054" spans="5:17" x14ac:dyDescent="0.3">
      <c r="E4054" s="20"/>
      <c r="H4054" s="19"/>
      <c r="N4054" s="20"/>
      <c r="Q4054" s="19"/>
    </row>
    <row r="4055" spans="5:17" x14ac:dyDescent="0.3">
      <c r="E4055" s="20"/>
      <c r="H4055" s="19"/>
      <c r="N4055" s="20"/>
      <c r="Q4055" s="19"/>
    </row>
    <row r="4056" spans="5:17" x14ac:dyDescent="0.3">
      <c r="E4056" s="20"/>
      <c r="H4056" s="19"/>
      <c r="N4056" s="20"/>
      <c r="Q4056" s="19"/>
    </row>
    <row r="4057" spans="5:17" x14ac:dyDescent="0.3">
      <c r="E4057" s="20"/>
      <c r="H4057" s="19"/>
      <c r="N4057" s="20"/>
      <c r="Q4057" s="19"/>
    </row>
    <row r="4058" spans="5:17" x14ac:dyDescent="0.3">
      <c r="E4058" s="20"/>
      <c r="H4058" s="19"/>
      <c r="N4058" s="20"/>
      <c r="Q4058" s="19"/>
    </row>
    <row r="4059" spans="5:17" x14ac:dyDescent="0.3">
      <c r="E4059" s="20"/>
      <c r="H4059" s="19"/>
      <c r="N4059" s="20"/>
      <c r="Q4059" s="19"/>
    </row>
    <row r="4060" spans="5:17" x14ac:dyDescent="0.3">
      <c r="E4060" s="20"/>
      <c r="H4060" s="19"/>
      <c r="N4060" s="20"/>
      <c r="Q4060" s="19"/>
    </row>
    <row r="4061" spans="5:17" x14ac:dyDescent="0.3">
      <c r="E4061" s="20"/>
      <c r="H4061" s="19"/>
      <c r="N4061" s="20"/>
      <c r="Q4061" s="19"/>
    </row>
    <row r="4062" spans="5:17" x14ac:dyDescent="0.3">
      <c r="E4062" s="20"/>
      <c r="H4062" s="19"/>
      <c r="N4062" s="20"/>
      <c r="Q4062" s="19"/>
    </row>
    <row r="4063" spans="5:17" x14ac:dyDescent="0.3">
      <c r="E4063" s="20"/>
      <c r="H4063" s="19"/>
      <c r="N4063" s="20"/>
      <c r="Q4063" s="19"/>
    </row>
    <row r="4064" spans="5:17" x14ac:dyDescent="0.3">
      <c r="E4064" s="20"/>
      <c r="H4064" s="19"/>
      <c r="N4064" s="20"/>
      <c r="Q4064" s="19"/>
    </row>
    <row r="4065" spans="5:17" x14ac:dyDescent="0.3">
      <c r="E4065" s="20"/>
      <c r="H4065" s="19"/>
      <c r="N4065" s="20"/>
      <c r="Q4065" s="19"/>
    </row>
    <row r="4066" spans="5:17" x14ac:dyDescent="0.3">
      <c r="E4066" s="20"/>
      <c r="H4066" s="19"/>
      <c r="N4066" s="20"/>
      <c r="Q4066" s="19"/>
    </row>
    <row r="4067" spans="5:17" x14ac:dyDescent="0.3">
      <c r="E4067" s="20"/>
      <c r="H4067" s="19"/>
      <c r="N4067" s="20"/>
      <c r="Q4067" s="19"/>
    </row>
    <row r="4068" spans="5:17" x14ac:dyDescent="0.3">
      <c r="E4068" s="20"/>
      <c r="H4068" s="19"/>
      <c r="N4068" s="20"/>
      <c r="Q4068" s="19"/>
    </row>
    <row r="4069" spans="5:17" x14ac:dyDescent="0.3">
      <c r="E4069" s="20"/>
      <c r="H4069" s="19"/>
      <c r="N4069" s="20"/>
      <c r="Q4069" s="19"/>
    </row>
    <row r="4070" spans="5:17" x14ac:dyDescent="0.3">
      <c r="E4070" s="20"/>
      <c r="H4070" s="19"/>
      <c r="N4070" s="20"/>
      <c r="Q4070" s="19"/>
    </row>
    <row r="4071" spans="5:17" x14ac:dyDescent="0.3">
      <c r="E4071" s="20"/>
      <c r="H4071" s="19"/>
      <c r="N4071" s="20"/>
      <c r="Q4071" s="19"/>
    </row>
    <row r="4072" spans="5:17" x14ac:dyDescent="0.3">
      <c r="E4072" s="20"/>
      <c r="H4072" s="19"/>
      <c r="N4072" s="20"/>
      <c r="Q4072" s="19"/>
    </row>
    <row r="4073" spans="5:17" x14ac:dyDescent="0.3">
      <c r="E4073" s="20"/>
      <c r="H4073" s="19"/>
      <c r="N4073" s="20"/>
      <c r="Q4073" s="19"/>
    </row>
    <row r="4074" spans="5:17" x14ac:dyDescent="0.3">
      <c r="E4074" s="20"/>
      <c r="H4074" s="19"/>
      <c r="N4074" s="20"/>
      <c r="Q4074" s="19"/>
    </row>
    <row r="4075" spans="5:17" x14ac:dyDescent="0.3">
      <c r="E4075" s="20"/>
      <c r="H4075" s="19"/>
      <c r="N4075" s="20"/>
      <c r="Q4075" s="19"/>
    </row>
    <row r="4076" spans="5:17" x14ac:dyDescent="0.3">
      <c r="E4076" s="20"/>
      <c r="H4076" s="19"/>
      <c r="N4076" s="20"/>
      <c r="Q4076" s="19"/>
    </row>
    <row r="4077" spans="5:17" x14ac:dyDescent="0.3">
      <c r="E4077" s="20"/>
      <c r="H4077" s="19"/>
      <c r="N4077" s="20"/>
      <c r="Q4077" s="19"/>
    </row>
    <row r="4078" spans="5:17" x14ac:dyDescent="0.3">
      <c r="E4078" s="20"/>
      <c r="H4078" s="19"/>
      <c r="N4078" s="20"/>
      <c r="Q4078" s="19"/>
    </row>
    <row r="4079" spans="5:17" x14ac:dyDescent="0.3">
      <c r="E4079" s="20"/>
      <c r="H4079" s="19"/>
      <c r="N4079" s="20"/>
      <c r="Q4079" s="19"/>
    </row>
    <row r="4080" spans="5:17" x14ac:dyDescent="0.3">
      <c r="E4080" s="20"/>
      <c r="H4080" s="19"/>
      <c r="N4080" s="20"/>
      <c r="Q4080" s="19"/>
    </row>
    <row r="4081" spans="5:17" x14ac:dyDescent="0.3">
      <c r="E4081" s="20"/>
      <c r="H4081" s="19"/>
      <c r="N4081" s="20"/>
      <c r="Q4081" s="19"/>
    </row>
    <row r="4082" spans="5:17" x14ac:dyDescent="0.3">
      <c r="E4082" s="20"/>
      <c r="H4082" s="19"/>
      <c r="N4082" s="20"/>
      <c r="Q4082" s="19"/>
    </row>
    <row r="4083" spans="5:17" x14ac:dyDescent="0.3">
      <c r="E4083" s="20"/>
      <c r="H4083" s="19"/>
      <c r="N4083" s="20"/>
      <c r="Q4083" s="19"/>
    </row>
    <row r="4084" spans="5:17" x14ac:dyDescent="0.3">
      <c r="E4084" s="20"/>
      <c r="H4084" s="19"/>
      <c r="N4084" s="20"/>
      <c r="Q4084" s="19"/>
    </row>
    <row r="4085" spans="5:17" x14ac:dyDescent="0.3">
      <c r="E4085" s="20"/>
      <c r="H4085" s="19"/>
      <c r="N4085" s="20"/>
      <c r="Q4085" s="19"/>
    </row>
    <row r="4086" spans="5:17" x14ac:dyDescent="0.3">
      <c r="E4086" s="20"/>
      <c r="H4086" s="19"/>
      <c r="N4086" s="20"/>
      <c r="Q4086" s="19"/>
    </row>
    <row r="4087" spans="5:17" x14ac:dyDescent="0.3">
      <c r="E4087" s="20"/>
      <c r="H4087" s="19"/>
      <c r="N4087" s="20"/>
      <c r="Q4087" s="19"/>
    </row>
    <row r="4088" spans="5:17" x14ac:dyDescent="0.3">
      <c r="E4088" s="20"/>
      <c r="H4088" s="19"/>
      <c r="N4088" s="20"/>
      <c r="Q4088" s="19"/>
    </row>
    <row r="4089" spans="5:17" x14ac:dyDescent="0.3">
      <c r="E4089" s="20"/>
      <c r="H4089" s="19"/>
      <c r="N4089" s="20"/>
      <c r="Q4089" s="19"/>
    </row>
    <row r="4090" spans="5:17" x14ac:dyDescent="0.3">
      <c r="E4090" s="20"/>
      <c r="H4090" s="19"/>
      <c r="N4090" s="20"/>
      <c r="Q4090" s="19"/>
    </row>
    <row r="4091" spans="5:17" x14ac:dyDescent="0.3">
      <c r="E4091" s="20"/>
      <c r="H4091" s="19"/>
      <c r="N4091" s="20"/>
      <c r="Q4091" s="19"/>
    </row>
    <row r="4092" spans="5:17" x14ac:dyDescent="0.3">
      <c r="E4092" s="20"/>
      <c r="H4092" s="19"/>
      <c r="N4092" s="20"/>
      <c r="Q4092" s="19"/>
    </row>
    <row r="4093" spans="5:17" x14ac:dyDescent="0.3">
      <c r="E4093" s="20"/>
      <c r="H4093" s="19"/>
      <c r="N4093" s="20"/>
      <c r="Q4093" s="19"/>
    </row>
    <row r="4094" spans="5:17" x14ac:dyDescent="0.3">
      <c r="E4094" s="20"/>
      <c r="H4094" s="19"/>
      <c r="N4094" s="20"/>
      <c r="Q4094" s="19"/>
    </row>
    <row r="4095" spans="5:17" x14ac:dyDescent="0.3">
      <c r="E4095" s="20"/>
      <c r="H4095" s="19"/>
      <c r="N4095" s="20"/>
      <c r="Q4095" s="19"/>
    </row>
    <row r="4096" spans="5:17" x14ac:dyDescent="0.3">
      <c r="E4096" s="20"/>
      <c r="H4096" s="19"/>
      <c r="N4096" s="20"/>
      <c r="Q4096" s="19"/>
    </row>
    <row r="4097" spans="5:17" x14ac:dyDescent="0.3">
      <c r="E4097" s="20"/>
      <c r="H4097" s="19"/>
      <c r="N4097" s="20"/>
      <c r="Q4097" s="19"/>
    </row>
    <row r="4098" spans="5:17" x14ac:dyDescent="0.3">
      <c r="E4098" s="20"/>
      <c r="H4098" s="19"/>
      <c r="N4098" s="20"/>
      <c r="Q4098" s="19"/>
    </row>
    <row r="4099" spans="5:17" x14ac:dyDescent="0.3">
      <c r="E4099" s="20"/>
      <c r="H4099" s="19"/>
      <c r="N4099" s="20"/>
      <c r="Q4099" s="19"/>
    </row>
    <row r="4100" spans="5:17" x14ac:dyDescent="0.3">
      <c r="E4100" s="20"/>
      <c r="H4100" s="19"/>
      <c r="N4100" s="20"/>
      <c r="Q4100" s="19"/>
    </row>
    <row r="4101" spans="5:17" x14ac:dyDescent="0.3">
      <c r="E4101" s="20"/>
      <c r="H4101" s="19"/>
      <c r="N4101" s="20"/>
      <c r="Q4101" s="19"/>
    </row>
    <row r="4102" spans="5:17" x14ac:dyDescent="0.3">
      <c r="E4102" s="20"/>
      <c r="H4102" s="19"/>
      <c r="N4102" s="20"/>
      <c r="Q4102" s="19"/>
    </row>
    <row r="4103" spans="5:17" x14ac:dyDescent="0.3">
      <c r="E4103" s="20"/>
      <c r="H4103" s="19"/>
      <c r="N4103" s="20"/>
      <c r="Q4103" s="19"/>
    </row>
    <row r="4104" spans="5:17" x14ac:dyDescent="0.3">
      <c r="E4104" s="20"/>
      <c r="H4104" s="19"/>
      <c r="N4104" s="20"/>
      <c r="Q4104" s="19"/>
    </row>
    <row r="4105" spans="5:17" x14ac:dyDescent="0.3">
      <c r="E4105" s="20"/>
      <c r="H4105" s="19"/>
      <c r="N4105" s="20"/>
      <c r="Q4105" s="19"/>
    </row>
    <row r="4106" spans="5:17" x14ac:dyDescent="0.3">
      <c r="E4106" s="20"/>
      <c r="H4106" s="19"/>
      <c r="N4106" s="20"/>
      <c r="Q4106" s="19"/>
    </row>
    <row r="4107" spans="5:17" x14ac:dyDescent="0.3">
      <c r="E4107" s="20"/>
      <c r="H4107" s="19"/>
      <c r="N4107" s="20"/>
      <c r="Q4107" s="19"/>
    </row>
    <row r="4108" spans="5:17" x14ac:dyDescent="0.3">
      <c r="E4108" s="20"/>
      <c r="H4108" s="19"/>
      <c r="N4108" s="20"/>
      <c r="Q4108" s="19"/>
    </row>
    <row r="4109" spans="5:17" x14ac:dyDescent="0.3">
      <c r="E4109" s="20"/>
      <c r="H4109" s="19"/>
      <c r="N4109" s="20"/>
      <c r="Q4109" s="19"/>
    </row>
    <row r="4110" spans="5:17" x14ac:dyDescent="0.3">
      <c r="E4110" s="20"/>
      <c r="H4110" s="19"/>
      <c r="N4110" s="20"/>
      <c r="Q4110" s="19"/>
    </row>
    <row r="4111" spans="5:17" x14ac:dyDescent="0.3">
      <c r="E4111" s="20"/>
      <c r="H4111" s="19"/>
      <c r="N4111" s="20"/>
      <c r="Q4111" s="19"/>
    </row>
    <row r="4112" spans="5:17" x14ac:dyDescent="0.3">
      <c r="E4112" s="20"/>
      <c r="H4112" s="19"/>
      <c r="N4112" s="20"/>
      <c r="Q4112" s="19"/>
    </row>
    <row r="4113" spans="5:17" x14ac:dyDescent="0.3">
      <c r="E4113" s="20"/>
      <c r="H4113" s="19"/>
      <c r="N4113" s="20"/>
      <c r="Q4113" s="19"/>
    </row>
    <row r="4114" spans="5:17" x14ac:dyDescent="0.3">
      <c r="E4114" s="20"/>
      <c r="H4114" s="19"/>
      <c r="N4114" s="20"/>
      <c r="Q4114" s="19"/>
    </row>
    <row r="4115" spans="5:17" x14ac:dyDescent="0.3">
      <c r="E4115" s="20"/>
      <c r="H4115" s="19"/>
      <c r="N4115" s="20"/>
      <c r="Q4115" s="19"/>
    </row>
    <row r="4116" spans="5:17" x14ac:dyDescent="0.3">
      <c r="E4116" s="20"/>
      <c r="H4116" s="19"/>
      <c r="N4116" s="20"/>
      <c r="Q4116" s="19"/>
    </row>
    <row r="4117" spans="5:17" x14ac:dyDescent="0.3">
      <c r="E4117" s="20"/>
      <c r="H4117" s="19"/>
      <c r="N4117" s="20"/>
      <c r="Q4117" s="19"/>
    </row>
    <row r="4118" spans="5:17" x14ac:dyDescent="0.3">
      <c r="E4118" s="20"/>
      <c r="H4118" s="19"/>
      <c r="N4118" s="20"/>
      <c r="Q4118" s="19"/>
    </row>
    <row r="4119" spans="5:17" x14ac:dyDescent="0.3">
      <c r="E4119" s="20"/>
      <c r="H4119" s="19"/>
      <c r="N4119" s="20"/>
      <c r="Q4119" s="19"/>
    </row>
    <row r="4120" spans="5:17" x14ac:dyDescent="0.3">
      <c r="E4120" s="20"/>
      <c r="H4120" s="19"/>
      <c r="N4120" s="20"/>
      <c r="Q4120" s="19"/>
    </row>
    <row r="4121" spans="5:17" x14ac:dyDescent="0.3">
      <c r="E4121" s="20"/>
      <c r="H4121" s="19"/>
      <c r="N4121" s="20"/>
      <c r="Q4121" s="19"/>
    </row>
    <row r="4122" spans="5:17" x14ac:dyDescent="0.3">
      <c r="E4122" s="20"/>
      <c r="H4122" s="19"/>
      <c r="N4122" s="20"/>
      <c r="Q4122" s="19"/>
    </row>
    <row r="4123" spans="5:17" x14ac:dyDescent="0.3">
      <c r="E4123" s="20"/>
      <c r="H4123" s="19"/>
      <c r="N4123" s="20"/>
      <c r="Q4123" s="19"/>
    </row>
    <row r="4124" spans="5:17" x14ac:dyDescent="0.3">
      <c r="E4124" s="20"/>
      <c r="H4124" s="19"/>
      <c r="N4124" s="20"/>
      <c r="Q4124" s="19"/>
    </row>
    <row r="4125" spans="5:17" x14ac:dyDescent="0.3">
      <c r="E4125" s="20"/>
      <c r="H4125" s="19"/>
      <c r="N4125" s="20"/>
      <c r="Q4125" s="19"/>
    </row>
    <row r="4126" spans="5:17" x14ac:dyDescent="0.3">
      <c r="E4126" s="20"/>
      <c r="H4126" s="19"/>
      <c r="N4126" s="20"/>
      <c r="Q4126" s="19"/>
    </row>
    <row r="4127" spans="5:17" x14ac:dyDescent="0.3">
      <c r="E4127" s="20"/>
      <c r="H4127" s="19"/>
      <c r="N4127" s="20"/>
      <c r="Q4127" s="19"/>
    </row>
    <row r="4128" spans="5:17" x14ac:dyDescent="0.3">
      <c r="E4128" s="20"/>
      <c r="H4128" s="19"/>
      <c r="N4128" s="20"/>
      <c r="Q4128" s="19"/>
    </row>
    <row r="4129" spans="5:17" x14ac:dyDescent="0.3">
      <c r="E4129" s="20"/>
      <c r="H4129" s="19"/>
      <c r="N4129" s="20"/>
      <c r="Q4129" s="19"/>
    </row>
    <row r="4130" spans="5:17" x14ac:dyDescent="0.3">
      <c r="E4130" s="20"/>
      <c r="H4130" s="19"/>
      <c r="N4130" s="20"/>
      <c r="Q4130" s="19"/>
    </row>
    <row r="4131" spans="5:17" x14ac:dyDescent="0.3">
      <c r="E4131" s="20"/>
      <c r="H4131" s="19"/>
      <c r="N4131" s="20"/>
      <c r="Q4131" s="19"/>
    </row>
    <row r="4132" spans="5:17" x14ac:dyDescent="0.3">
      <c r="E4132" s="20"/>
      <c r="H4132" s="19"/>
      <c r="N4132" s="20"/>
      <c r="Q4132" s="19"/>
    </row>
    <row r="4133" spans="5:17" x14ac:dyDescent="0.3">
      <c r="E4133" s="20"/>
      <c r="H4133" s="19"/>
      <c r="N4133" s="20"/>
      <c r="Q4133" s="19"/>
    </row>
    <row r="4134" spans="5:17" x14ac:dyDescent="0.3">
      <c r="E4134" s="20"/>
      <c r="H4134" s="19"/>
      <c r="N4134" s="20"/>
      <c r="Q4134" s="19"/>
    </row>
    <row r="4135" spans="5:17" x14ac:dyDescent="0.3">
      <c r="E4135" s="20"/>
      <c r="H4135" s="19"/>
      <c r="N4135" s="20"/>
      <c r="Q4135" s="19"/>
    </row>
    <row r="4136" spans="5:17" x14ac:dyDescent="0.3">
      <c r="E4136" s="20"/>
      <c r="H4136" s="19"/>
      <c r="N4136" s="20"/>
      <c r="Q4136" s="19"/>
    </row>
    <row r="4137" spans="5:17" x14ac:dyDescent="0.3">
      <c r="E4137" s="20"/>
      <c r="H4137" s="19"/>
      <c r="N4137" s="20"/>
      <c r="Q4137" s="19"/>
    </row>
    <row r="4138" spans="5:17" x14ac:dyDescent="0.3">
      <c r="E4138" s="20"/>
      <c r="H4138" s="19"/>
      <c r="N4138" s="20"/>
      <c r="Q4138" s="19"/>
    </row>
    <row r="4139" spans="5:17" x14ac:dyDescent="0.3">
      <c r="E4139" s="20"/>
      <c r="H4139" s="19"/>
      <c r="N4139" s="20"/>
      <c r="Q4139" s="19"/>
    </row>
    <row r="4140" spans="5:17" x14ac:dyDescent="0.3">
      <c r="E4140" s="20"/>
      <c r="H4140" s="19"/>
      <c r="N4140" s="20"/>
      <c r="Q4140" s="19"/>
    </row>
    <row r="4141" spans="5:17" x14ac:dyDescent="0.3">
      <c r="E4141" s="20"/>
      <c r="H4141" s="19"/>
      <c r="N4141" s="20"/>
      <c r="Q4141" s="19"/>
    </row>
    <row r="4142" spans="5:17" x14ac:dyDescent="0.3">
      <c r="E4142" s="20"/>
      <c r="H4142" s="19"/>
      <c r="N4142" s="20"/>
      <c r="Q4142" s="19"/>
    </row>
    <row r="4143" spans="5:17" x14ac:dyDescent="0.3">
      <c r="E4143" s="20"/>
      <c r="H4143" s="19"/>
      <c r="N4143" s="20"/>
      <c r="Q4143" s="19"/>
    </row>
    <row r="4144" spans="5:17" x14ac:dyDescent="0.3">
      <c r="E4144" s="20"/>
      <c r="H4144" s="19"/>
      <c r="N4144" s="20"/>
      <c r="Q4144" s="19"/>
    </row>
    <row r="4145" spans="5:17" x14ac:dyDescent="0.3">
      <c r="E4145" s="20"/>
      <c r="H4145" s="19"/>
      <c r="N4145" s="20"/>
      <c r="Q4145" s="19"/>
    </row>
    <row r="4146" spans="5:17" x14ac:dyDescent="0.3">
      <c r="E4146" s="20"/>
      <c r="H4146" s="19"/>
      <c r="N4146" s="20"/>
      <c r="Q4146" s="19"/>
    </row>
    <row r="4147" spans="5:17" x14ac:dyDescent="0.3">
      <c r="E4147" s="20"/>
      <c r="H4147" s="19"/>
      <c r="N4147" s="20"/>
      <c r="Q4147" s="19"/>
    </row>
    <row r="4148" spans="5:17" x14ac:dyDescent="0.3">
      <c r="E4148" s="20"/>
      <c r="H4148" s="19"/>
      <c r="N4148" s="20"/>
      <c r="Q4148" s="19"/>
    </row>
    <row r="4149" spans="5:17" x14ac:dyDescent="0.3">
      <c r="E4149" s="20"/>
      <c r="H4149" s="19"/>
      <c r="N4149" s="20"/>
      <c r="Q4149" s="19"/>
    </row>
    <row r="4150" spans="5:17" x14ac:dyDescent="0.3">
      <c r="E4150" s="20"/>
      <c r="H4150" s="19"/>
      <c r="N4150" s="20"/>
      <c r="Q4150" s="19"/>
    </row>
    <row r="4151" spans="5:17" x14ac:dyDescent="0.3">
      <c r="E4151" s="20"/>
      <c r="H4151" s="19"/>
      <c r="N4151" s="20"/>
      <c r="Q4151" s="19"/>
    </row>
    <row r="4152" spans="5:17" x14ac:dyDescent="0.3">
      <c r="E4152" s="20"/>
      <c r="H4152" s="19"/>
      <c r="N4152" s="20"/>
      <c r="Q4152" s="19"/>
    </row>
    <row r="4153" spans="5:17" x14ac:dyDescent="0.3">
      <c r="E4153" s="20"/>
      <c r="H4153" s="19"/>
      <c r="N4153" s="20"/>
      <c r="Q4153" s="19"/>
    </row>
    <row r="4154" spans="5:17" x14ac:dyDescent="0.3">
      <c r="E4154" s="20"/>
      <c r="H4154" s="19"/>
      <c r="N4154" s="20"/>
      <c r="Q4154" s="19"/>
    </row>
    <row r="4155" spans="5:17" x14ac:dyDescent="0.3">
      <c r="E4155" s="20"/>
      <c r="H4155" s="19"/>
      <c r="N4155" s="20"/>
      <c r="Q4155" s="19"/>
    </row>
    <row r="4156" spans="5:17" x14ac:dyDescent="0.3">
      <c r="E4156" s="20"/>
      <c r="H4156" s="19"/>
      <c r="N4156" s="20"/>
      <c r="Q4156" s="19"/>
    </row>
    <row r="4157" spans="5:17" x14ac:dyDescent="0.3">
      <c r="E4157" s="20"/>
      <c r="H4157" s="19"/>
      <c r="N4157" s="20"/>
      <c r="Q4157" s="19"/>
    </row>
    <row r="4158" spans="5:17" x14ac:dyDescent="0.3">
      <c r="E4158" s="20"/>
      <c r="H4158" s="19"/>
      <c r="N4158" s="20"/>
      <c r="Q4158" s="19"/>
    </row>
    <row r="4159" spans="5:17" x14ac:dyDescent="0.3">
      <c r="E4159" s="20"/>
      <c r="H4159" s="19"/>
      <c r="N4159" s="20"/>
      <c r="Q4159" s="19"/>
    </row>
    <row r="4160" spans="5:17" x14ac:dyDescent="0.3">
      <c r="E4160" s="20"/>
      <c r="H4160" s="19"/>
      <c r="N4160" s="20"/>
      <c r="Q4160" s="19"/>
    </row>
    <row r="4161" spans="5:17" x14ac:dyDescent="0.3">
      <c r="E4161" s="20"/>
      <c r="H4161" s="19"/>
      <c r="N4161" s="20"/>
      <c r="Q4161" s="19"/>
    </row>
    <row r="4162" spans="5:17" x14ac:dyDescent="0.3">
      <c r="E4162" s="20"/>
      <c r="H4162" s="19"/>
      <c r="N4162" s="20"/>
      <c r="Q4162" s="19"/>
    </row>
    <row r="4163" spans="5:17" x14ac:dyDescent="0.3">
      <c r="E4163" s="20"/>
      <c r="H4163" s="19"/>
      <c r="N4163" s="20"/>
      <c r="Q4163" s="19"/>
    </row>
    <row r="4164" spans="5:17" x14ac:dyDescent="0.3">
      <c r="E4164" s="20"/>
      <c r="H4164" s="19"/>
      <c r="N4164" s="20"/>
      <c r="Q4164" s="19"/>
    </row>
    <row r="4165" spans="5:17" x14ac:dyDescent="0.3">
      <c r="E4165" s="20"/>
      <c r="H4165" s="19"/>
      <c r="N4165" s="20"/>
      <c r="Q4165" s="19"/>
    </row>
    <row r="4166" spans="5:17" x14ac:dyDescent="0.3">
      <c r="E4166" s="20"/>
      <c r="H4166" s="19"/>
      <c r="N4166" s="20"/>
      <c r="Q4166" s="19"/>
    </row>
    <row r="4167" spans="5:17" x14ac:dyDescent="0.3">
      <c r="E4167" s="20"/>
      <c r="H4167" s="19"/>
      <c r="N4167" s="20"/>
      <c r="Q4167" s="19"/>
    </row>
    <row r="4168" spans="5:17" x14ac:dyDescent="0.3">
      <c r="E4168" s="20"/>
      <c r="H4168" s="19"/>
      <c r="N4168" s="20"/>
      <c r="Q4168" s="19"/>
    </row>
    <row r="4169" spans="5:17" x14ac:dyDescent="0.3">
      <c r="E4169" s="20"/>
      <c r="H4169" s="19"/>
      <c r="N4169" s="20"/>
      <c r="Q4169" s="19"/>
    </row>
    <row r="4170" spans="5:17" x14ac:dyDescent="0.3">
      <c r="E4170" s="20"/>
      <c r="H4170" s="19"/>
      <c r="N4170" s="20"/>
      <c r="Q4170" s="19"/>
    </row>
    <row r="4171" spans="5:17" x14ac:dyDescent="0.3">
      <c r="E4171" s="20"/>
      <c r="H4171" s="19"/>
      <c r="N4171" s="20"/>
      <c r="Q4171" s="19"/>
    </row>
    <row r="4172" spans="5:17" x14ac:dyDescent="0.3">
      <c r="E4172" s="20"/>
      <c r="H4172" s="19"/>
      <c r="N4172" s="20"/>
      <c r="Q4172" s="19"/>
    </row>
    <row r="4173" spans="5:17" x14ac:dyDescent="0.3">
      <c r="E4173" s="20"/>
      <c r="H4173" s="19"/>
      <c r="N4173" s="20"/>
      <c r="Q4173" s="19"/>
    </row>
    <row r="4174" spans="5:17" x14ac:dyDescent="0.3">
      <c r="E4174" s="20"/>
      <c r="H4174" s="19"/>
      <c r="N4174" s="20"/>
      <c r="Q4174" s="19"/>
    </row>
    <row r="4175" spans="5:17" x14ac:dyDescent="0.3">
      <c r="E4175" s="20"/>
      <c r="H4175" s="19"/>
      <c r="N4175" s="20"/>
      <c r="Q4175" s="19"/>
    </row>
    <row r="4176" spans="5:17" x14ac:dyDescent="0.3">
      <c r="E4176" s="20"/>
      <c r="H4176" s="19"/>
      <c r="N4176" s="20"/>
      <c r="Q4176" s="19"/>
    </row>
    <row r="4177" spans="5:17" x14ac:dyDescent="0.3">
      <c r="E4177" s="20"/>
      <c r="H4177" s="19"/>
      <c r="N4177" s="20"/>
      <c r="Q4177" s="19"/>
    </row>
    <row r="4178" spans="5:17" x14ac:dyDescent="0.3">
      <c r="E4178" s="20"/>
      <c r="H4178" s="19"/>
      <c r="N4178" s="20"/>
      <c r="Q4178" s="19"/>
    </row>
    <row r="4179" spans="5:17" x14ac:dyDescent="0.3">
      <c r="E4179" s="20"/>
      <c r="H4179" s="19"/>
      <c r="N4179" s="20"/>
      <c r="Q4179" s="19"/>
    </row>
    <row r="4180" spans="5:17" x14ac:dyDescent="0.3">
      <c r="E4180" s="20"/>
      <c r="H4180" s="19"/>
      <c r="N4180" s="20"/>
      <c r="Q4180" s="19"/>
    </row>
    <row r="4181" spans="5:17" x14ac:dyDescent="0.3">
      <c r="E4181" s="20"/>
      <c r="H4181" s="19"/>
      <c r="N4181" s="20"/>
      <c r="Q4181" s="19"/>
    </row>
    <row r="4182" spans="5:17" x14ac:dyDescent="0.3">
      <c r="E4182" s="20"/>
      <c r="H4182" s="19"/>
      <c r="N4182" s="20"/>
      <c r="Q4182" s="19"/>
    </row>
    <row r="4183" spans="5:17" x14ac:dyDescent="0.3">
      <c r="E4183" s="20"/>
      <c r="H4183" s="19"/>
      <c r="N4183" s="20"/>
      <c r="Q4183" s="19"/>
    </row>
    <row r="4184" spans="5:17" x14ac:dyDescent="0.3">
      <c r="E4184" s="20"/>
      <c r="H4184" s="19"/>
      <c r="N4184" s="20"/>
      <c r="Q4184" s="19"/>
    </row>
    <row r="4185" spans="5:17" x14ac:dyDescent="0.3">
      <c r="E4185" s="20"/>
      <c r="H4185" s="19"/>
      <c r="N4185" s="20"/>
      <c r="Q4185" s="19"/>
    </row>
    <row r="4186" spans="5:17" x14ac:dyDescent="0.3">
      <c r="E4186" s="20"/>
      <c r="H4186" s="19"/>
      <c r="N4186" s="20"/>
      <c r="Q4186" s="19"/>
    </row>
    <row r="4187" spans="5:17" x14ac:dyDescent="0.3">
      <c r="E4187" s="20"/>
      <c r="H4187" s="19"/>
      <c r="N4187" s="20"/>
      <c r="Q4187" s="19"/>
    </row>
    <row r="4188" spans="5:17" x14ac:dyDescent="0.3">
      <c r="E4188" s="20"/>
      <c r="H4188" s="19"/>
      <c r="N4188" s="20"/>
      <c r="Q4188" s="19"/>
    </row>
    <row r="4189" spans="5:17" x14ac:dyDescent="0.3">
      <c r="E4189" s="20"/>
      <c r="H4189" s="19"/>
      <c r="N4189" s="20"/>
      <c r="Q4189" s="19"/>
    </row>
    <row r="4190" spans="5:17" x14ac:dyDescent="0.3">
      <c r="E4190" s="20"/>
      <c r="H4190" s="19"/>
      <c r="N4190" s="20"/>
      <c r="Q4190" s="19"/>
    </row>
    <row r="4191" spans="5:17" x14ac:dyDescent="0.3">
      <c r="E4191" s="20"/>
      <c r="H4191" s="19"/>
      <c r="N4191" s="20"/>
      <c r="Q4191" s="19"/>
    </row>
    <row r="4192" spans="5:17" x14ac:dyDescent="0.3">
      <c r="E4192" s="20"/>
      <c r="H4192" s="19"/>
      <c r="N4192" s="20"/>
      <c r="Q4192" s="19"/>
    </row>
    <row r="4193" spans="5:17" x14ac:dyDescent="0.3">
      <c r="E4193" s="20"/>
      <c r="H4193" s="19"/>
      <c r="N4193" s="20"/>
      <c r="Q4193" s="19"/>
    </row>
    <row r="4194" spans="5:17" x14ac:dyDescent="0.3">
      <c r="E4194" s="20"/>
      <c r="H4194" s="19"/>
      <c r="N4194" s="20"/>
      <c r="Q4194" s="19"/>
    </row>
    <row r="4195" spans="5:17" x14ac:dyDescent="0.3">
      <c r="E4195" s="20"/>
      <c r="H4195" s="19"/>
      <c r="N4195" s="20"/>
      <c r="Q4195" s="19"/>
    </row>
    <row r="4196" spans="5:17" x14ac:dyDescent="0.3">
      <c r="E4196" s="20"/>
      <c r="H4196" s="19"/>
      <c r="N4196" s="20"/>
      <c r="Q4196" s="19"/>
    </row>
    <row r="4197" spans="5:17" x14ac:dyDescent="0.3">
      <c r="E4197" s="20"/>
      <c r="H4197" s="19"/>
      <c r="N4197" s="20"/>
      <c r="Q4197" s="19"/>
    </row>
    <row r="4198" spans="5:17" x14ac:dyDescent="0.3">
      <c r="E4198" s="20"/>
      <c r="H4198" s="19"/>
      <c r="N4198" s="20"/>
      <c r="Q4198" s="19"/>
    </row>
    <row r="4199" spans="5:17" x14ac:dyDescent="0.3">
      <c r="E4199" s="20"/>
      <c r="H4199" s="19"/>
      <c r="N4199" s="20"/>
      <c r="Q4199" s="19"/>
    </row>
    <row r="4200" spans="5:17" x14ac:dyDescent="0.3">
      <c r="E4200" s="20"/>
      <c r="H4200" s="19"/>
      <c r="N4200" s="20"/>
      <c r="Q4200" s="19"/>
    </row>
    <row r="4201" spans="5:17" x14ac:dyDescent="0.3">
      <c r="E4201" s="20"/>
      <c r="H4201" s="19"/>
      <c r="N4201" s="20"/>
      <c r="Q4201" s="19"/>
    </row>
    <row r="4202" spans="5:17" x14ac:dyDescent="0.3">
      <c r="E4202" s="20"/>
      <c r="H4202" s="19"/>
      <c r="N4202" s="20"/>
      <c r="Q4202" s="19"/>
    </row>
    <row r="4203" spans="5:17" x14ac:dyDescent="0.3">
      <c r="E4203" s="20"/>
      <c r="H4203" s="19"/>
      <c r="N4203" s="20"/>
      <c r="Q4203" s="19"/>
    </row>
    <row r="4204" spans="5:17" x14ac:dyDescent="0.3">
      <c r="E4204" s="20"/>
      <c r="H4204" s="19"/>
      <c r="N4204" s="20"/>
      <c r="Q4204" s="19"/>
    </row>
    <row r="4205" spans="5:17" x14ac:dyDescent="0.3">
      <c r="E4205" s="20"/>
      <c r="H4205" s="19"/>
      <c r="N4205" s="20"/>
      <c r="Q4205" s="19"/>
    </row>
    <row r="4206" spans="5:17" x14ac:dyDescent="0.3">
      <c r="E4206" s="20"/>
      <c r="H4206" s="19"/>
      <c r="N4206" s="20"/>
      <c r="Q4206" s="19"/>
    </row>
    <row r="4207" spans="5:17" x14ac:dyDescent="0.3">
      <c r="E4207" s="20"/>
      <c r="H4207" s="19"/>
      <c r="N4207" s="20"/>
      <c r="Q4207" s="19"/>
    </row>
    <row r="4208" spans="5:17" x14ac:dyDescent="0.3">
      <c r="E4208" s="20"/>
      <c r="H4208" s="19"/>
      <c r="N4208" s="20"/>
      <c r="Q4208" s="19"/>
    </row>
    <row r="4209" spans="5:17" x14ac:dyDescent="0.3">
      <c r="E4209" s="20"/>
      <c r="H4209" s="19"/>
      <c r="N4209" s="20"/>
      <c r="Q4209" s="19"/>
    </row>
    <row r="4210" spans="5:17" x14ac:dyDescent="0.3">
      <c r="E4210" s="20"/>
      <c r="H4210" s="19"/>
      <c r="N4210" s="20"/>
      <c r="Q4210" s="19"/>
    </row>
    <row r="4211" spans="5:17" x14ac:dyDescent="0.3">
      <c r="E4211" s="20"/>
      <c r="H4211" s="19"/>
      <c r="N4211" s="20"/>
      <c r="Q4211" s="19"/>
    </row>
    <row r="4212" spans="5:17" x14ac:dyDescent="0.3">
      <c r="E4212" s="20"/>
      <c r="H4212" s="19"/>
      <c r="N4212" s="20"/>
      <c r="Q4212" s="19"/>
    </row>
    <row r="4213" spans="5:17" x14ac:dyDescent="0.3">
      <c r="E4213" s="20"/>
      <c r="H4213" s="19"/>
      <c r="N4213" s="20"/>
      <c r="Q4213" s="19"/>
    </row>
    <row r="4214" spans="5:17" x14ac:dyDescent="0.3">
      <c r="E4214" s="20"/>
      <c r="H4214" s="19"/>
      <c r="N4214" s="20"/>
      <c r="Q4214" s="19"/>
    </row>
    <row r="4215" spans="5:17" x14ac:dyDescent="0.3">
      <c r="E4215" s="20"/>
      <c r="H4215" s="19"/>
      <c r="N4215" s="20"/>
      <c r="Q4215" s="19"/>
    </row>
    <row r="4216" spans="5:17" x14ac:dyDescent="0.3">
      <c r="E4216" s="20"/>
      <c r="H4216" s="19"/>
      <c r="N4216" s="20"/>
      <c r="Q4216" s="19"/>
    </row>
    <row r="4217" spans="5:17" x14ac:dyDescent="0.3">
      <c r="E4217" s="20"/>
      <c r="H4217" s="19"/>
      <c r="N4217" s="20"/>
      <c r="Q4217" s="19"/>
    </row>
    <row r="4218" spans="5:17" x14ac:dyDescent="0.3">
      <c r="E4218" s="20"/>
      <c r="H4218" s="19"/>
      <c r="N4218" s="20"/>
      <c r="Q4218" s="19"/>
    </row>
    <row r="4219" spans="5:17" x14ac:dyDescent="0.3">
      <c r="E4219" s="20"/>
      <c r="H4219" s="19"/>
      <c r="N4219" s="20"/>
      <c r="Q4219" s="19"/>
    </row>
    <row r="4220" spans="5:17" x14ac:dyDescent="0.3">
      <c r="E4220" s="20"/>
      <c r="H4220" s="19"/>
      <c r="N4220" s="20"/>
      <c r="Q4220" s="19"/>
    </row>
    <row r="4221" spans="5:17" x14ac:dyDescent="0.3">
      <c r="E4221" s="20"/>
      <c r="H4221" s="19"/>
      <c r="N4221" s="20"/>
      <c r="Q4221" s="19"/>
    </row>
    <row r="4222" spans="5:17" x14ac:dyDescent="0.3">
      <c r="E4222" s="20"/>
      <c r="H4222" s="19"/>
      <c r="N4222" s="20"/>
      <c r="Q4222" s="19"/>
    </row>
    <row r="4223" spans="5:17" x14ac:dyDescent="0.3">
      <c r="E4223" s="20"/>
      <c r="H4223" s="19"/>
      <c r="N4223" s="20"/>
      <c r="Q4223" s="19"/>
    </row>
    <row r="4224" spans="5:17" x14ac:dyDescent="0.3">
      <c r="E4224" s="20"/>
      <c r="H4224" s="19"/>
      <c r="N4224" s="20"/>
      <c r="Q4224" s="19"/>
    </row>
    <row r="4225" spans="5:17" x14ac:dyDescent="0.3">
      <c r="E4225" s="20"/>
      <c r="H4225" s="19"/>
      <c r="N4225" s="20"/>
      <c r="Q4225" s="19"/>
    </row>
    <row r="4226" spans="5:17" x14ac:dyDescent="0.3">
      <c r="E4226" s="20"/>
      <c r="H4226" s="19"/>
      <c r="N4226" s="20"/>
      <c r="Q4226" s="19"/>
    </row>
    <row r="4227" spans="5:17" x14ac:dyDescent="0.3">
      <c r="E4227" s="20"/>
      <c r="H4227" s="19"/>
      <c r="N4227" s="20"/>
      <c r="Q4227" s="19"/>
    </row>
    <row r="4228" spans="5:17" x14ac:dyDescent="0.3">
      <c r="E4228" s="20"/>
      <c r="H4228" s="19"/>
      <c r="N4228" s="20"/>
      <c r="Q4228" s="19"/>
    </row>
    <row r="4229" spans="5:17" x14ac:dyDescent="0.3">
      <c r="E4229" s="20"/>
      <c r="H4229" s="19"/>
      <c r="N4229" s="20"/>
      <c r="Q4229" s="19"/>
    </row>
    <row r="4230" spans="5:17" x14ac:dyDescent="0.3">
      <c r="E4230" s="20"/>
      <c r="H4230" s="19"/>
      <c r="N4230" s="20"/>
      <c r="Q4230" s="19"/>
    </row>
    <row r="4231" spans="5:17" x14ac:dyDescent="0.3">
      <c r="E4231" s="20"/>
      <c r="H4231" s="19"/>
      <c r="N4231" s="20"/>
      <c r="Q4231" s="19"/>
    </row>
    <row r="4232" spans="5:17" x14ac:dyDescent="0.3">
      <c r="E4232" s="20"/>
      <c r="H4232" s="19"/>
      <c r="N4232" s="20"/>
      <c r="Q4232" s="19"/>
    </row>
    <row r="4233" spans="5:17" x14ac:dyDescent="0.3">
      <c r="E4233" s="20"/>
      <c r="H4233" s="19"/>
      <c r="N4233" s="20"/>
      <c r="Q4233" s="19"/>
    </row>
    <row r="4234" spans="5:17" x14ac:dyDescent="0.3">
      <c r="E4234" s="20"/>
      <c r="H4234" s="19"/>
      <c r="N4234" s="20"/>
      <c r="Q4234" s="19"/>
    </row>
    <row r="4235" spans="5:17" x14ac:dyDescent="0.3">
      <c r="E4235" s="20"/>
      <c r="H4235" s="19"/>
      <c r="N4235" s="20"/>
      <c r="Q4235" s="19"/>
    </row>
    <row r="4236" spans="5:17" x14ac:dyDescent="0.3">
      <c r="E4236" s="20"/>
      <c r="H4236" s="19"/>
      <c r="N4236" s="20"/>
      <c r="Q4236" s="19"/>
    </row>
    <row r="4237" spans="5:17" x14ac:dyDescent="0.3">
      <c r="E4237" s="20"/>
      <c r="H4237" s="19"/>
      <c r="N4237" s="20"/>
      <c r="Q4237" s="19"/>
    </row>
    <row r="4238" spans="5:17" x14ac:dyDescent="0.3">
      <c r="E4238" s="20"/>
      <c r="H4238" s="19"/>
      <c r="N4238" s="20"/>
      <c r="Q4238" s="19"/>
    </row>
    <row r="4239" spans="5:17" x14ac:dyDescent="0.3">
      <c r="E4239" s="20"/>
      <c r="H4239" s="19"/>
      <c r="N4239" s="20"/>
      <c r="Q4239" s="19"/>
    </row>
    <row r="4240" spans="5:17" x14ac:dyDescent="0.3">
      <c r="E4240" s="20"/>
      <c r="H4240" s="19"/>
      <c r="N4240" s="20"/>
      <c r="Q4240" s="19"/>
    </row>
    <row r="4241" spans="5:17" x14ac:dyDescent="0.3">
      <c r="E4241" s="20"/>
      <c r="H4241" s="19"/>
      <c r="N4241" s="20"/>
      <c r="Q4241" s="19"/>
    </row>
    <row r="4242" spans="5:17" x14ac:dyDescent="0.3">
      <c r="E4242" s="20"/>
      <c r="H4242" s="19"/>
      <c r="N4242" s="20"/>
      <c r="Q4242" s="19"/>
    </row>
    <row r="4243" spans="5:17" x14ac:dyDescent="0.3">
      <c r="E4243" s="20"/>
      <c r="H4243" s="19"/>
      <c r="N4243" s="20"/>
      <c r="Q4243" s="19"/>
    </row>
    <row r="4244" spans="5:17" x14ac:dyDescent="0.3">
      <c r="E4244" s="20"/>
      <c r="H4244" s="19"/>
      <c r="N4244" s="20"/>
      <c r="Q4244" s="19"/>
    </row>
    <row r="4245" spans="5:17" x14ac:dyDescent="0.3">
      <c r="E4245" s="20"/>
      <c r="H4245" s="19"/>
      <c r="N4245" s="20"/>
      <c r="Q4245" s="19"/>
    </row>
    <row r="4246" spans="5:17" x14ac:dyDescent="0.3">
      <c r="E4246" s="20"/>
      <c r="H4246" s="19"/>
      <c r="N4246" s="20"/>
      <c r="Q4246" s="19"/>
    </row>
    <row r="4247" spans="5:17" x14ac:dyDescent="0.3">
      <c r="E4247" s="20"/>
      <c r="H4247" s="19"/>
      <c r="N4247" s="20"/>
      <c r="Q4247" s="19"/>
    </row>
    <row r="4248" spans="5:17" x14ac:dyDescent="0.3">
      <c r="E4248" s="20"/>
      <c r="H4248" s="19"/>
      <c r="N4248" s="20"/>
      <c r="Q4248" s="19"/>
    </row>
    <row r="4249" spans="5:17" x14ac:dyDescent="0.3">
      <c r="E4249" s="20"/>
      <c r="H4249" s="19"/>
      <c r="N4249" s="20"/>
      <c r="Q4249" s="19"/>
    </row>
    <row r="4250" spans="5:17" x14ac:dyDescent="0.3">
      <c r="E4250" s="20"/>
      <c r="H4250" s="19"/>
      <c r="N4250" s="20"/>
      <c r="Q4250" s="19"/>
    </row>
    <row r="4251" spans="5:17" x14ac:dyDescent="0.3">
      <c r="E4251" s="20"/>
      <c r="H4251" s="19"/>
      <c r="N4251" s="20"/>
      <c r="Q4251" s="19"/>
    </row>
    <row r="4252" spans="5:17" x14ac:dyDescent="0.3">
      <c r="E4252" s="20"/>
      <c r="H4252" s="19"/>
      <c r="N4252" s="20"/>
      <c r="Q4252" s="19"/>
    </row>
    <row r="4253" spans="5:17" x14ac:dyDescent="0.3">
      <c r="E4253" s="20"/>
      <c r="H4253" s="19"/>
      <c r="N4253" s="20"/>
      <c r="Q4253" s="19"/>
    </row>
    <row r="4254" spans="5:17" x14ac:dyDescent="0.3">
      <c r="E4254" s="20"/>
      <c r="H4254" s="19"/>
      <c r="N4254" s="20"/>
      <c r="Q4254" s="19"/>
    </row>
    <row r="4255" spans="5:17" x14ac:dyDescent="0.3">
      <c r="E4255" s="20"/>
      <c r="H4255" s="19"/>
      <c r="N4255" s="20"/>
      <c r="Q4255" s="19"/>
    </row>
    <row r="4256" spans="5:17" x14ac:dyDescent="0.3">
      <c r="E4256" s="20"/>
      <c r="H4256" s="19"/>
      <c r="N4256" s="20"/>
      <c r="Q4256" s="19"/>
    </row>
    <row r="4257" spans="5:17" x14ac:dyDescent="0.3">
      <c r="E4257" s="20"/>
      <c r="H4257" s="19"/>
      <c r="N4257" s="20"/>
      <c r="Q4257" s="19"/>
    </row>
    <row r="4258" spans="5:17" x14ac:dyDescent="0.3">
      <c r="E4258" s="20"/>
      <c r="H4258" s="19"/>
      <c r="N4258" s="20"/>
      <c r="Q4258" s="19"/>
    </row>
    <row r="4259" spans="5:17" x14ac:dyDescent="0.3">
      <c r="E4259" s="20"/>
      <c r="H4259" s="19"/>
      <c r="N4259" s="20"/>
      <c r="Q4259" s="19"/>
    </row>
    <row r="4260" spans="5:17" x14ac:dyDescent="0.3">
      <c r="E4260" s="20"/>
      <c r="H4260" s="19"/>
      <c r="N4260" s="20"/>
      <c r="Q4260" s="19"/>
    </row>
    <row r="4261" spans="5:17" x14ac:dyDescent="0.3">
      <c r="E4261" s="20"/>
      <c r="H4261" s="19"/>
      <c r="N4261" s="20"/>
      <c r="Q4261" s="19"/>
    </row>
    <row r="4262" spans="5:17" x14ac:dyDescent="0.3">
      <c r="E4262" s="20"/>
      <c r="H4262" s="19"/>
      <c r="N4262" s="20"/>
      <c r="Q4262" s="19"/>
    </row>
    <row r="4263" spans="5:17" x14ac:dyDescent="0.3">
      <c r="E4263" s="20"/>
      <c r="H4263" s="19"/>
      <c r="N4263" s="20"/>
      <c r="Q4263" s="19"/>
    </row>
    <row r="4264" spans="5:17" x14ac:dyDescent="0.3">
      <c r="E4264" s="20"/>
      <c r="H4264" s="19"/>
      <c r="N4264" s="20"/>
      <c r="Q4264" s="19"/>
    </row>
    <row r="4265" spans="5:17" x14ac:dyDescent="0.3">
      <c r="E4265" s="20"/>
      <c r="H4265" s="19"/>
      <c r="N4265" s="20"/>
      <c r="Q4265" s="19"/>
    </row>
    <row r="4266" spans="5:17" x14ac:dyDescent="0.3">
      <c r="E4266" s="20"/>
      <c r="H4266" s="19"/>
      <c r="N4266" s="20"/>
      <c r="Q4266" s="19"/>
    </row>
    <row r="4267" spans="5:17" x14ac:dyDescent="0.3">
      <c r="E4267" s="20"/>
      <c r="H4267" s="19"/>
      <c r="N4267" s="20"/>
      <c r="Q4267" s="19"/>
    </row>
    <row r="4268" spans="5:17" x14ac:dyDescent="0.3">
      <c r="E4268" s="20"/>
      <c r="H4268" s="19"/>
      <c r="N4268" s="20"/>
      <c r="Q4268" s="19"/>
    </row>
    <row r="4269" spans="5:17" x14ac:dyDescent="0.3">
      <c r="E4269" s="20"/>
      <c r="H4269" s="19"/>
      <c r="N4269" s="20"/>
      <c r="Q4269" s="19"/>
    </row>
    <row r="4270" spans="5:17" x14ac:dyDescent="0.3">
      <c r="E4270" s="20"/>
      <c r="H4270" s="19"/>
      <c r="N4270" s="20"/>
      <c r="Q4270" s="19"/>
    </row>
    <row r="4271" spans="5:17" x14ac:dyDescent="0.3">
      <c r="E4271" s="20"/>
      <c r="H4271" s="19"/>
      <c r="N4271" s="20"/>
      <c r="Q4271" s="19"/>
    </row>
    <row r="4272" spans="5:17" x14ac:dyDescent="0.3">
      <c r="E4272" s="20"/>
      <c r="H4272" s="19"/>
      <c r="N4272" s="20"/>
      <c r="Q4272" s="19"/>
    </row>
    <row r="4273" spans="5:17" x14ac:dyDescent="0.3">
      <c r="E4273" s="20"/>
      <c r="H4273" s="19"/>
      <c r="N4273" s="20"/>
      <c r="Q4273" s="19"/>
    </row>
    <row r="4274" spans="5:17" x14ac:dyDescent="0.3">
      <c r="E4274" s="20"/>
      <c r="H4274" s="19"/>
      <c r="N4274" s="20"/>
      <c r="Q4274" s="19"/>
    </row>
    <row r="4275" spans="5:17" x14ac:dyDescent="0.3">
      <c r="E4275" s="20"/>
      <c r="H4275" s="19"/>
      <c r="N4275" s="20"/>
      <c r="Q4275" s="19"/>
    </row>
    <row r="4276" spans="5:17" x14ac:dyDescent="0.3">
      <c r="E4276" s="20"/>
      <c r="H4276" s="19"/>
      <c r="N4276" s="20"/>
      <c r="Q4276" s="19"/>
    </row>
    <row r="4277" spans="5:17" x14ac:dyDescent="0.3">
      <c r="E4277" s="20"/>
      <c r="H4277" s="19"/>
      <c r="N4277" s="20"/>
      <c r="Q4277" s="19"/>
    </row>
    <row r="4278" spans="5:17" x14ac:dyDescent="0.3">
      <c r="E4278" s="20"/>
      <c r="H4278" s="19"/>
      <c r="N4278" s="20"/>
      <c r="Q4278" s="19"/>
    </row>
    <row r="4279" spans="5:17" x14ac:dyDescent="0.3">
      <c r="E4279" s="20"/>
      <c r="H4279" s="19"/>
      <c r="N4279" s="20"/>
      <c r="Q4279" s="19"/>
    </row>
    <row r="4280" spans="5:17" x14ac:dyDescent="0.3">
      <c r="E4280" s="20"/>
      <c r="H4280" s="19"/>
      <c r="N4280" s="20"/>
      <c r="Q4280" s="19"/>
    </row>
    <row r="4281" spans="5:17" x14ac:dyDescent="0.3">
      <c r="E4281" s="20"/>
      <c r="H4281" s="19"/>
      <c r="N4281" s="20"/>
      <c r="Q4281" s="19"/>
    </row>
    <row r="4282" spans="5:17" x14ac:dyDescent="0.3">
      <c r="E4282" s="20"/>
      <c r="H4282" s="19"/>
      <c r="N4282" s="20"/>
      <c r="Q4282" s="19"/>
    </row>
    <row r="4283" spans="5:17" x14ac:dyDescent="0.3">
      <c r="E4283" s="20"/>
      <c r="H4283" s="19"/>
      <c r="N4283" s="20"/>
      <c r="Q4283" s="19"/>
    </row>
    <row r="4284" spans="5:17" x14ac:dyDescent="0.3">
      <c r="E4284" s="20"/>
      <c r="H4284" s="19"/>
      <c r="N4284" s="20"/>
      <c r="Q4284" s="19"/>
    </row>
    <row r="4285" spans="5:17" x14ac:dyDescent="0.3">
      <c r="E4285" s="20"/>
      <c r="H4285" s="19"/>
      <c r="N4285" s="20"/>
      <c r="Q4285" s="19"/>
    </row>
    <row r="4286" spans="5:17" x14ac:dyDescent="0.3">
      <c r="E4286" s="20"/>
      <c r="H4286" s="19"/>
      <c r="N4286" s="20"/>
      <c r="Q4286" s="19"/>
    </row>
    <row r="4287" spans="5:17" x14ac:dyDescent="0.3">
      <c r="E4287" s="20"/>
      <c r="H4287" s="19"/>
      <c r="N4287" s="20"/>
      <c r="Q4287" s="19"/>
    </row>
    <row r="4288" spans="5:17" x14ac:dyDescent="0.3">
      <c r="E4288" s="20"/>
      <c r="H4288" s="19"/>
      <c r="N4288" s="20"/>
      <c r="Q4288" s="19"/>
    </row>
    <row r="4289" spans="5:17" x14ac:dyDescent="0.3">
      <c r="E4289" s="20"/>
      <c r="H4289" s="19"/>
      <c r="N4289" s="20"/>
      <c r="Q4289" s="19"/>
    </row>
    <row r="4290" spans="5:17" x14ac:dyDescent="0.3">
      <c r="E4290" s="20"/>
      <c r="H4290" s="19"/>
      <c r="N4290" s="20"/>
      <c r="Q4290" s="19"/>
    </row>
    <row r="4291" spans="5:17" x14ac:dyDescent="0.3">
      <c r="E4291" s="20"/>
      <c r="H4291" s="19"/>
      <c r="N4291" s="20"/>
      <c r="Q4291" s="19"/>
    </row>
    <row r="4292" spans="5:17" x14ac:dyDescent="0.3">
      <c r="E4292" s="20"/>
      <c r="H4292" s="19"/>
      <c r="N4292" s="20"/>
      <c r="Q4292" s="19"/>
    </row>
    <row r="4293" spans="5:17" x14ac:dyDescent="0.3">
      <c r="E4293" s="20"/>
      <c r="H4293" s="19"/>
      <c r="N4293" s="20"/>
      <c r="Q4293" s="19"/>
    </row>
    <row r="4294" spans="5:17" x14ac:dyDescent="0.3">
      <c r="E4294" s="20"/>
      <c r="H4294" s="19"/>
      <c r="N4294" s="20"/>
      <c r="Q4294" s="19"/>
    </row>
    <row r="4295" spans="5:17" x14ac:dyDescent="0.3">
      <c r="E4295" s="20"/>
      <c r="H4295" s="19"/>
      <c r="N4295" s="20"/>
      <c r="Q4295" s="19"/>
    </row>
    <row r="4296" spans="5:17" x14ac:dyDescent="0.3">
      <c r="E4296" s="20"/>
      <c r="H4296" s="19"/>
      <c r="N4296" s="20"/>
      <c r="Q4296" s="19"/>
    </row>
    <row r="4297" spans="5:17" x14ac:dyDescent="0.3">
      <c r="E4297" s="20"/>
      <c r="H4297" s="19"/>
      <c r="N4297" s="20"/>
      <c r="Q4297" s="19"/>
    </row>
    <row r="4298" spans="5:17" x14ac:dyDescent="0.3">
      <c r="E4298" s="20"/>
      <c r="H4298" s="19"/>
      <c r="N4298" s="20"/>
      <c r="Q4298" s="19"/>
    </row>
    <row r="4299" spans="5:17" x14ac:dyDescent="0.3">
      <c r="E4299" s="20"/>
      <c r="H4299" s="19"/>
      <c r="N4299" s="20"/>
      <c r="Q4299" s="19"/>
    </row>
    <row r="4300" spans="5:17" x14ac:dyDescent="0.3">
      <c r="E4300" s="20"/>
      <c r="H4300" s="19"/>
      <c r="N4300" s="20"/>
      <c r="Q4300" s="19"/>
    </row>
    <row r="4301" spans="5:17" x14ac:dyDescent="0.3">
      <c r="E4301" s="20"/>
      <c r="H4301" s="19"/>
      <c r="N4301" s="20"/>
      <c r="Q4301" s="19"/>
    </row>
    <row r="4302" spans="5:17" x14ac:dyDescent="0.3">
      <c r="E4302" s="20"/>
      <c r="H4302" s="19"/>
      <c r="N4302" s="20"/>
      <c r="Q4302" s="19"/>
    </row>
    <row r="4303" spans="5:17" x14ac:dyDescent="0.3">
      <c r="E4303" s="20"/>
      <c r="H4303" s="19"/>
      <c r="N4303" s="20"/>
      <c r="Q4303" s="19"/>
    </row>
    <row r="4304" spans="5:17" x14ac:dyDescent="0.3">
      <c r="E4304" s="20"/>
      <c r="H4304" s="19"/>
      <c r="N4304" s="20"/>
      <c r="Q4304" s="19"/>
    </row>
    <row r="4305" spans="5:17" x14ac:dyDescent="0.3">
      <c r="E4305" s="20"/>
      <c r="H4305" s="19"/>
      <c r="N4305" s="20"/>
      <c r="Q4305" s="19"/>
    </row>
    <row r="4306" spans="5:17" x14ac:dyDescent="0.3">
      <c r="E4306" s="20"/>
      <c r="H4306" s="19"/>
      <c r="N4306" s="20"/>
      <c r="Q4306" s="19"/>
    </row>
    <row r="4307" spans="5:17" x14ac:dyDescent="0.3">
      <c r="E4307" s="20"/>
      <c r="H4307" s="19"/>
      <c r="N4307" s="20"/>
      <c r="Q4307" s="19"/>
    </row>
    <row r="4308" spans="5:17" x14ac:dyDescent="0.3">
      <c r="E4308" s="20"/>
      <c r="H4308" s="19"/>
      <c r="N4308" s="20"/>
      <c r="Q4308" s="19"/>
    </row>
    <row r="4309" spans="5:17" x14ac:dyDescent="0.3">
      <c r="E4309" s="20"/>
      <c r="H4309" s="19"/>
      <c r="N4309" s="20"/>
      <c r="Q4309" s="19"/>
    </row>
    <row r="4310" spans="5:17" x14ac:dyDescent="0.3">
      <c r="E4310" s="20"/>
      <c r="H4310" s="19"/>
      <c r="N4310" s="20"/>
      <c r="Q4310" s="19"/>
    </row>
    <row r="4311" spans="5:17" x14ac:dyDescent="0.3">
      <c r="E4311" s="20"/>
      <c r="H4311" s="19"/>
      <c r="N4311" s="20"/>
      <c r="Q4311" s="19"/>
    </row>
    <row r="4312" spans="5:17" x14ac:dyDescent="0.3">
      <c r="E4312" s="20"/>
      <c r="H4312" s="19"/>
      <c r="N4312" s="20"/>
      <c r="Q4312" s="19"/>
    </row>
    <row r="4313" spans="5:17" x14ac:dyDescent="0.3">
      <c r="E4313" s="20"/>
      <c r="H4313" s="19"/>
      <c r="N4313" s="20"/>
      <c r="Q4313" s="19"/>
    </row>
    <row r="4314" spans="5:17" x14ac:dyDescent="0.3">
      <c r="E4314" s="20"/>
      <c r="H4314" s="19"/>
      <c r="N4314" s="20"/>
      <c r="Q4314" s="19"/>
    </row>
    <row r="4315" spans="5:17" x14ac:dyDescent="0.3">
      <c r="E4315" s="20"/>
      <c r="H4315" s="19"/>
      <c r="N4315" s="20"/>
      <c r="Q4315" s="19"/>
    </row>
    <row r="4316" spans="5:17" x14ac:dyDescent="0.3">
      <c r="E4316" s="20"/>
      <c r="H4316" s="19"/>
      <c r="N4316" s="20"/>
      <c r="Q4316" s="19"/>
    </row>
    <row r="4317" spans="5:17" x14ac:dyDescent="0.3">
      <c r="E4317" s="20"/>
      <c r="H4317" s="19"/>
      <c r="N4317" s="20"/>
      <c r="Q4317" s="19"/>
    </row>
    <row r="4318" spans="5:17" x14ac:dyDescent="0.3">
      <c r="E4318" s="20"/>
      <c r="H4318" s="19"/>
      <c r="N4318" s="20"/>
      <c r="Q4318" s="19"/>
    </row>
    <row r="4319" spans="5:17" x14ac:dyDescent="0.3">
      <c r="E4319" s="20"/>
      <c r="H4319" s="19"/>
      <c r="N4319" s="20"/>
      <c r="Q4319" s="19"/>
    </row>
    <row r="4320" spans="5:17" x14ac:dyDescent="0.3">
      <c r="E4320" s="20"/>
      <c r="H4320" s="19"/>
      <c r="N4320" s="20"/>
      <c r="Q4320" s="19"/>
    </row>
    <row r="4321" spans="5:17" x14ac:dyDescent="0.3">
      <c r="E4321" s="20"/>
      <c r="H4321" s="19"/>
      <c r="N4321" s="20"/>
      <c r="Q4321" s="19"/>
    </row>
    <row r="4322" spans="5:17" x14ac:dyDescent="0.3">
      <c r="E4322" s="20"/>
      <c r="H4322" s="19"/>
      <c r="N4322" s="20"/>
      <c r="Q4322" s="19"/>
    </row>
    <row r="4323" spans="5:17" x14ac:dyDescent="0.3">
      <c r="E4323" s="20"/>
      <c r="H4323" s="19"/>
      <c r="N4323" s="20"/>
      <c r="Q4323" s="19"/>
    </row>
    <row r="4324" spans="5:17" x14ac:dyDescent="0.3">
      <c r="E4324" s="20"/>
      <c r="H4324" s="19"/>
      <c r="N4324" s="20"/>
      <c r="Q4324" s="19"/>
    </row>
    <row r="4325" spans="5:17" x14ac:dyDescent="0.3">
      <c r="E4325" s="20"/>
      <c r="H4325" s="19"/>
      <c r="N4325" s="20"/>
      <c r="Q4325" s="19"/>
    </row>
    <row r="4326" spans="5:17" x14ac:dyDescent="0.3">
      <c r="E4326" s="20"/>
      <c r="H4326" s="19"/>
      <c r="N4326" s="20"/>
      <c r="Q4326" s="19"/>
    </row>
    <row r="4327" spans="5:17" x14ac:dyDescent="0.3">
      <c r="E4327" s="20"/>
      <c r="H4327" s="19"/>
      <c r="N4327" s="20"/>
      <c r="Q4327" s="19"/>
    </row>
    <row r="4328" spans="5:17" x14ac:dyDescent="0.3">
      <c r="E4328" s="20"/>
      <c r="H4328" s="19"/>
      <c r="N4328" s="20"/>
      <c r="Q4328" s="19"/>
    </row>
    <row r="4329" spans="5:17" x14ac:dyDescent="0.3">
      <c r="E4329" s="20"/>
      <c r="H4329" s="19"/>
      <c r="N4329" s="20"/>
      <c r="Q4329" s="19"/>
    </row>
    <row r="4330" spans="5:17" x14ac:dyDescent="0.3">
      <c r="E4330" s="20"/>
      <c r="H4330" s="19"/>
      <c r="N4330" s="20"/>
      <c r="Q4330" s="19"/>
    </row>
    <row r="4331" spans="5:17" x14ac:dyDescent="0.3">
      <c r="E4331" s="20"/>
      <c r="H4331" s="19"/>
      <c r="N4331" s="20"/>
      <c r="Q4331" s="19"/>
    </row>
    <row r="4332" spans="5:17" x14ac:dyDescent="0.3">
      <c r="E4332" s="20"/>
      <c r="H4332" s="19"/>
      <c r="N4332" s="20"/>
      <c r="Q4332" s="19"/>
    </row>
    <row r="4333" spans="5:17" x14ac:dyDescent="0.3">
      <c r="E4333" s="20"/>
      <c r="H4333" s="19"/>
      <c r="N4333" s="20"/>
      <c r="Q4333" s="19"/>
    </row>
    <row r="4334" spans="5:17" x14ac:dyDescent="0.3">
      <c r="E4334" s="20"/>
      <c r="H4334" s="19"/>
      <c r="N4334" s="20"/>
      <c r="Q4334" s="19"/>
    </row>
    <row r="4335" spans="5:17" x14ac:dyDescent="0.3">
      <c r="E4335" s="20"/>
      <c r="H4335" s="19"/>
      <c r="N4335" s="20"/>
      <c r="Q4335" s="19"/>
    </row>
    <row r="4336" spans="5:17" x14ac:dyDescent="0.3">
      <c r="E4336" s="20"/>
      <c r="H4336" s="19"/>
      <c r="N4336" s="20"/>
      <c r="Q4336" s="19"/>
    </row>
    <row r="4337" spans="5:17" x14ac:dyDescent="0.3">
      <c r="E4337" s="20"/>
      <c r="H4337" s="19"/>
      <c r="N4337" s="20"/>
      <c r="Q4337" s="19"/>
    </row>
    <row r="4338" spans="5:17" x14ac:dyDescent="0.3">
      <c r="E4338" s="20"/>
      <c r="H4338" s="19"/>
      <c r="N4338" s="20"/>
      <c r="Q4338" s="19"/>
    </row>
    <row r="4339" spans="5:17" x14ac:dyDescent="0.3">
      <c r="E4339" s="20"/>
      <c r="H4339" s="19"/>
      <c r="N4339" s="20"/>
      <c r="Q4339" s="19"/>
    </row>
    <row r="4340" spans="5:17" x14ac:dyDescent="0.3">
      <c r="E4340" s="20"/>
      <c r="H4340" s="19"/>
      <c r="N4340" s="20"/>
      <c r="Q4340" s="19"/>
    </row>
    <row r="4341" spans="5:17" x14ac:dyDescent="0.3">
      <c r="E4341" s="20"/>
      <c r="H4341" s="19"/>
      <c r="N4341" s="20"/>
      <c r="Q4341" s="19"/>
    </row>
    <row r="4342" spans="5:17" x14ac:dyDescent="0.3">
      <c r="E4342" s="20"/>
      <c r="H4342" s="19"/>
      <c r="N4342" s="20"/>
      <c r="Q4342" s="19"/>
    </row>
    <row r="4343" spans="5:17" x14ac:dyDescent="0.3">
      <c r="E4343" s="20"/>
      <c r="H4343" s="19"/>
      <c r="N4343" s="20"/>
      <c r="Q4343" s="19"/>
    </row>
    <row r="4344" spans="5:17" x14ac:dyDescent="0.3">
      <c r="E4344" s="20"/>
      <c r="H4344" s="19"/>
      <c r="N4344" s="20"/>
      <c r="Q4344" s="19"/>
    </row>
    <row r="4345" spans="5:17" x14ac:dyDescent="0.3">
      <c r="E4345" s="20"/>
      <c r="H4345" s="19"/>
      <c r="N4345" s="20"/>
      <c r="Q4345" s="19"/>
    </row>
    <row r="4346" spans="5:17" x14ac:dyDescent="0.3">
      <c r="E4346" s="20"/>
      <c r="H4346" s="19"/>
      <c r="N4346" s="20"/>
      <c r="Q4346" s="19"/>
    </row>
    <row r="4347" spans="5:17" x14ac:dyDescent="0.3">
      <c r="E4347" s="20"/>
      <c r="H4347" s="19"/>
      <c r="N4347" s="20"/>
      <c r="Q4347" s="19"/>
    </row>
    <row r="4348" spans="5:17" x14ac:dyDescent="0.3">
      <c r="E4348" s="20"/>
      <c r="H4348" s="19"/>
      <c r="N4348" s="20"/>
      <c r="Q4348" s="19"/>
    </row>
    <row r="4349" spans="5:17" x14ac:dyDescent="0.3">
      <c r="E4349" s="20"/>
      <c r="H4349" s="19"/>
      <c r="N4349" s="20"/>
      <c r="Q4349" s="19"/>
    </row>
    <row r="4350" spans="5:17" x14ac:dyDescent="0.3">
      <c r="E4350" s="20"/>
      <c r="H4350" s="19"/>
      <c r="N4350" s="20"/>
      <c r="Q4350" s="19"/>
    </row>
    <row r="4351" spans="5:17" x14ac:dyDescent="0.3">
      <c r="E4351" s="20"/>
      <c r="H4351" s="19"/>
      <c r="N4351" s="20"/>
      <c r="Q4351" s="19"/>
    </row>
    <row r="4352" spans="5:17" x14ac:dyDescent="0.3">
      <c r="E4352" s="20"/>
      <c r="H4352" s="19"/>
      <c r="N4352" s="20"/>
      <c r="Q4352" s="19"/>
    </row>
    <row r="4353" spans="5:17" x14ac:dyDescent="0.3">
      <c r="E4353" s="20"/>
      <c r="H4353" s="19"/>
      <c r="N4353" s="20"/>
      <c r="Q4353" s="19"/>
    </row>
    <row r="4354" spans="5:17" x14ac:dyDescent="0.3">
      <c r="E4354" s="20"/>
      <c r="H4354" s="19"/>
      <c r="N4354" s="20"/>
      <c r="Q4354" s="19"/>
    </row>
    <row r="4355" spans="5:17" x14ac:dyDescent="0.3">
      <c r="E4355" s="20"/>
      <c r="H4355" s="19"/>
      <c r="N4355" s="20"/>
      <c r="Q4355" s="19"/>
    </row>
    <row r="4356" spans="5:17" x14ac:dyDescent="0.3">
      <c r="E4356" s="20"/>
      <c r="H4356" s="19"/>
      <c r="N4356" s="20"/>
      <c r="Q4356" s="19"/>
    </row>
    <row r="4357" spans="5:17" x14ac:dyDescent="0.3">
      <c r="E4357" s="20"/>
      <c r="H4357" s="19"/>
      <c r="N4357" s="20"/>
      <c r="Q4357" s="19"/>
    </row>
    <row r="4358" spans="5:17" x14ac:dyDescent="0.3">
      <c r="E4358" s="20"/>
      <c r="H4358" s="19"/>
      <c r="N4358" s="20"/>
      <c r="Q4358" s="19"/>
    </row>
    <row r="4359" spans="5:17" x14ac:dyDescent="0.3">
      <c r="E4359" s="20"/>
      <c r="H4359" s="19"/>
      <c r="N4359" s="20"/>
      <c r="Q4359" s="19"/>
    </row>
    <row r="4360" spans="5:17" x14ac:dyDescent="0.3">
      <c r="E4360" s="20"/>
      <c r="H4360" s="19"/>
      <c r="N4360" s="20"/>
      <c r="Q4360" s="19"/>
    </row>
    <row r="4361" spans="5:17" x14ac:dyDescent="0.3">
      <c r="E4361" s="20"/>
      <c r="H4361" s="19"/>
      <c r="N4361" s="20"/>
      <c r="Q4361" s="19"/>
    </row>
    <row r="4362" spans="5:17" x14ac:dyDescent="0.3">
      <c r="E4362" s="20"/>
      <c r="H4362" s="19"/>
      <c r="N4362" s="20"/>
      <c r="Q4362" s="19"/>
    </row>
    <row r="4363" spans="5:17" x14ac:dyDescent="0.3">
      <c r="E4363" s="20"/>
      <c r="H4363" s="19"/>
      <c r="N4363" s="20"/>
      <c r="Q4363" s="19"/>
    </row>
    <row r="4364" spans="5:17" x14ac:dyDescent="0.3">
      <c r="E4364" s="20"/>
      <c r="H4364" s="19"/>
      <c r="N4364" s="20"/>
      <c r="Q4364" s="19"/>
    </row>
    <row r="4365" spans="5:17" x14ac:dyDescent="0.3">
      <c r="E4365" s="20"/>
      <c r="H4365" s="19"/>
      <c r="N4365" s="20"/>
      <c r="Q4365" s="19"/>
    </row>
    <row r="4366" spans="5:17" x14ac:dyDescent="0.3">
      <c r="E4366" s="20"/>
      <c r="H4366" s="19"/>
      <c r="N4366" s="20"/>
      <c r="Q4366" s="19"/>
    </row>
    <row r="4367" spans="5:17" x14ac:dyDescent="0.3">
      <c r="E4367" s="20"/>
      <c r="H4367" s="19"/>
      <c r="N4367" s="20"/>
      <c r="Q4367" s="19"/>
    </row>
    <row r="4368" spans="5:17" x14ac:dyDescent="0.3">
      <c r="E4368" s="20"/>
      <c r="H4368" s="19"/>
      <c r="N4368" s="20"/>
      <c r="Q4368" s="19"/>
    </row>
    <row r="4369" spans="5:17" x14ac:dyDescent="0.3">
      <c r="E4369" s="20"/>
      <c r="H4369" s="19"/>
      <c r="N4369" s="20"/>
      <c r="Q4369" s="19"/>
    </row>
    <row r="4370" spans="5:17" x14ac:dyDescent="0.3">
      <c r="E4370" s="20"/>
      <c r="H4370" s="19"/>
      <c r="N4370" s="20"/>
      <c r="Q4370" s="19"/>
    </row>
    <row r="4371" spans="5:17" x14ac:dyDescent="0.3">
      <c r="E4371" s="20"/>
      <c r="H4371" s="19"/>
      <c r="N4371" s="20"/>
      <c r="Q4371" s="19"/>
    </row>
    <row r="4372" spans="5:17" x14ac:dyDescent="0.3">
      <c r="E4372" s="20"/>
      <c r="H4372" s="19"/>
      <c r="N4372" s="20"/>
      <c r="Q4372" s="19"/>
    </row>
    <row r="4373" spans="5:17" x14ac:dyDescent="0.3">
      <c r="E4373" s="20"/>
      <c r="H4373" s="19"/>
      <c r="N4373" s="20"/>
      <c r="Q4373" s="19"/>
    </row>
    <row r="4374" spans="5:17" x14ac:dyDescent="0.3">
      <c r="E4374" s="20"/>
      <c r="H4374" s="19"/>
      <c r="N4374" s="20"/>
      <c r="Q4374" s="19"/>
    </row>
    <row r="4375" spans="5:17" x14ac:dyDescent="0.3">
      <c r="E4375" s="20"/>
      <c r="H4375" s="19"/>
      <c r="N4375" s="20"/>
      <c r="Q4375" s="19"/>
    </row>
    <row r="4376" spans="5:17" x14ac:dyDescent="0.3">
      <c r="E4376" s="20"/>
      <c r="H4376" s="19"/>
      <c r="N4376" s="20"/>
      <c r="Q4376" s="19"/>
    </row>
    <row r="4377" spans="5:17" x14ac:dyDescent="0.3">
      <c r="E4377" s="20"/>
      <c r="H4377" s="19"/>
      <c r="N4377" s="20"/>
      <c r="Q4377" s="19"/>
    </row>
    <row r="4378" spans="5:17" x14ac:dyDescent="0.3">
      <c r="E4378" s="20"/>
      <c r="H4378" s="19"/>
      <c r="N4378" s="20"/>
      <c r="Q4378" s="19"/>
    </row>
    <row r="4379" spans="5:17" x14ac:dyDescent="0.3">
      <c r="E4379" s="20"/>
      <c r="H4379" s="19"/>
      <c r="N4379" s="20"/>
      <c r="Q4379" s="19"/>
    </row>
    <row r="4380" spans="5:17" x14ac:dyDescent="0.3">
      <c r="E4380" s="20"/>
      <c r="H4380" s="19"/>
      <c r="N4380" s="20"/>
      <c r="Q4380" s="19"/>
    </row>
    <row r="4381" spans="5:17" x14ac:dyDescent="0.3">
      <c r="E4381" s="20"/>
      <c r="H4381" s="19"/>
      <c r="N4381" s="20"/>
      <c r="Q4381" s="19"/>
    </row>
    <row r="4382" spans="5:17" x14ac:dyDescent="0.3">
      <c r="E4382" s="20"/>
      <c r="H4382" s="19"/>
      <c r="N4382" s="20"/>
      <c r="Q4382" s="19"/>
    </row>
    <row r="4383" spans="5:17" x14ac:dyDescent="0.3">
      <c r="E4383" s="20"/>
      <c r="H4383" s="19"/>
      <c r="N4383" s="20"/>
      <c r="Q4383" s="19"/>
    </row>
    <row r="4384" spans="5:17" x14ac:dyDescent="0.3">
      <c r="E4384" s="20"/>
      <c r="H4384" s="19"/>
      <c r="N4384" s="20"/>
      <c r="Q4384" s="19"/>
    </row>
    <row r="4385" spans="5:17" x14ac:dyDescent="0.3">
      <c r="E4385" s="20"/>
      <c r="H4385" s="19"/>
      <c r="N4385" s="20"/>
      <c r="Q4385" s="19"/>
    </row>
    <row r="4386" spans="5:17" x14ac:dyDescent="0.3">
      <c r="E4386" s="20"/>
      <c r="H4386" s="19"/>
      <c r="N4386" s="20"/>
      <c r="Q4386" s="19"/>
    </row>
    <row r="4387" spans="5:17" x14ac:dyDescent="0.3">
      <c r="E4387" s="20"/>
      <c r="H4387" s="19"/>
      <c r="N4387" s="20"/>
      <c r="Q4387" s="19"/>
    </row>
    <row r="4388" spans="5:17" x14ac:dyDescent="0.3">
      <c r="E4388" s="20"/>
      <c r="H4388" s="19"/>
      <c r="N4388" s="20"/>
      <c r="Q4388" s="19"/>
    </row>
    <row r="4389" spans="5:17" x14ac:dyDescent="0.3">
      <c r="E4389" s="20"/>
      <c r="H4389" s="19"/>
      <c r="N4389" s="20"/>
      <c r="Q4389" s="19"/>
    </row>
    <row r="4390" spans="5:17" x14ac:dyDescent="0.3">
      <c r="E4390" s="20"/>
      <c r="H4390" s="19"/>
      <c r="N4390" s="20"/>
      <c r="Q4390" s="19"/>
    </row>
    <row r="4391" spans="5:17" x14ac:dyDescent="0.3">
      <c r="E4391" s="20"/>
      <c r="H4391" s="19"/>
      <c r="N4391" s="20"/>
      <c r="Q4391" s="19"/>
    </row>
    <row r="4392" spans="5:17" x14ac:dyDescent="0.3">
      <c r="E4392" s="20"/>
      <c r="H4392" s="19"/>
      <c r="N4392" s="20"/>
      <c r="Q4392" s="19"/>
    </row>
    <row r="4393" spans="5:17" x14ac:dyDescent="0.3">
      <c r="E4393" s="20"/>
      <c r="H4393" s="19"/>
      <c r="N4393" s="20"/>
      <c r="Q4393" s="19"/>
    </row>
    <row r="4394" spans="5:17" x14ac:dyDescent="0.3">
      <c r="E4394" s="20"/>
      <c r="H4394" s="19"/>
      <c r="N4394" s="20"/>
      <c r="Q4394" s="19"/>
    </row>
    <row r="4395" spans="5:17" x14ac:dyDescent="0.3">
      <c r="E4395" s="20"/>
      <c r="H4395" s="19"/>
      <c r="N4395" s="20"/>
      <c r="Q4395" s="19"/>
    </row>
    <row r="4396" spans="5:17" x14ac:dyDescent="0.3">
      <c r="E4396" s="20"/>
      <c r="H4396" s="19"/>
      <c r="N4396" s="20"/>
      <c r="Q4396" s="19"/>
    </row>
    <row r="4397" spans="5:17" x14ac:dyDescent="0.3">
      <c r="E4397" s="20"/>
      <c r="H4397" s="19"/>
      <c r="N4397" s="20"/>
      <c r="Q4397" s="19"/>
    </row>
    <row r="4398" spans="5:17" x14ac:dyDescent="0.3">
      <c r="E4398" s="20"/>
      <c r="H4398" s="19"/>
      <c r="N4398" s="20"/>
      <c r="Q4398" s="19"/>
    </row>
    <row r="4399" spans="5:17" x14ac:dyDescent="0.3">
      <c r="E4399" s="20"/>
      <c r="H4399" s="19"/>
      <c r="N4399" s="20"/>
      <c r="Q4399" s="19"/>
    </row>
    <row r="4400" spans="5:17" x14ac:dyDescent="0.3">
      <c r="E4400" s="20"/>
      <c r="H4400" s="19"/>
      <c r="N4400" s="20"/>
      <c r="Q4400" s="19"/>
    </row>
    <row r="4401" spans="5:17" x14ac:dyDescent="0.3">
      <c r="E4401" s="20"/>
      <c r="H4401" s="19"/>
      <c r="N4401" s="20"/>
      <c r="Q4401" s="19"/>
    </row>
    <row r="4402" spans="5:17" x14ac:dyDescent="0.3">
      <c r="E4402" s="20"/>
      <c r="H4402" s="19"/>
      <c r="N4402" s="20"/>
      <c r="Q4402" s="19"/>
    </row>
    <row r="4403" spans="5:17" x14ac:dyDescent="0.3">
      <c r="E4403" s="20"/>
      <c r="H4403" s="19"/>
      <c r="N4403" s="20"/>
      <c r="Q4403" s="19"/>
    </row>
    <row r="4404" spans="5:17" x14ac:dyDescent="0.3">
      <c r="E4404" s="20"/>
      <c r="H4404" s="19"/>
      <c r="N4404" s="20"/>
      <c r="Q4404" s="19"/>
    </row>
    <row r="4405" spans="5:17" x14ac:dyDescent="0.3">
      <c r="E4405" s="20"/>
      <c r="H4405" s="19"/>
      <c r="N4405" s="20"/>
      <c r="Q4405" s="19"/>
    </row>
    <row r="4406" spans="5:17" x14ac:dyDescent="0.3">
      <c r="E4406" s="20"/>
      <c r="H4406" s="19"/>
      <c r="N4406" s="20"/>
      <c r="Q4406" s="19"/>
    </row>
    <row r="4407" spans="5:17" x14ac:dyDescent="0.3">
      <c r="E4407" s="20"/>
      <c r="H4407" s="19"/>
      <c r="N4407" s="20"/>
      <c r="Q4407" s="19"/>
    </row>
    <row r="4408" spans="5:17" x14ac:dyDescent="0.3">
      <c r="E4408" s="20"/>
      <c r="H4408" s="19"/>
      <c r="N4408" s="20"/>
      <c r="Q4408" s="19"/>
    </row>
    <row r="4409" spans="5:17" x14ac:dyDescent="0.3">
      <c r="E4409" s="20"/>
      <c r="H4409" s="19"/>
      <c r="N4409" s="20"/>
      <c r="Q4409" s="19"/>
    </row>
    <row r="4410" spans="5:17" x14ac:dyDescent="0.3">
      <c r="E4410" s="20"/>
      <c r="H4410" s="19"/>
      <c r="N4410" s="20"/>
      <c r="Q4410" s="19"/>
    </row>
    <row r="4411" spans="5:17" x14ac:dyDescent="0.3">
      <c r="E4411" s="20"/>
      <c r="H4411" s="19"/>
      <c r="N4411" s="20"/>
      <c r="Q4411" s="19"/>
    </row>
    <row r="4412" spans="5:17" x14ac:dyDescent="0.3">
      <c r="E4412" s="20"/>
      <c r="H4412" s="19"/>
      <c r="N4412" s="20"/>
      <c r="Q4412" s="19"/>
    </row>
    <row r="4413" spans="5:17" x14ac:dyDescent="0.3">
      <c r="E4413" s="20"/>
      <c r="H4413" s="19"/>
      <c r="N4413" s="20"/>
      <c r="Q4413" s="19"/>
    </row>
    <row r="4414" spans="5:17" x14ac:dyDescent="0.3">
      <c r="E4414" s="20"/>
      <c r="H4414" s="19"/>
      <c r="N4414" s="20"/>
      <c r="Q4414" s="19"/>
    </row>
    <row r="4415" spans="5:17" x14ac:dyDescent="0.3">
      <c r="E4415" s="20"/>
      <c r="H4415" s="19"/>
      <c r="N4415" s="20"/>
      <c r="Q4415" s="19"/>
    </row>
    <row r="4416" spans="5:17" x14ac:dyDescent="0.3">
      <c r="E4416" s="20"/>
      <c r="H4416" s="19"/>
      <c r="N4416" s="20"/>
      <c r="Q4416" s="19"/>
    </row>
    <row r="4417" spans="5:17" x14ac:dyDescent="0.3">
      <c r="E4417" s="20"/>
      <c r="H4417" s="19"/>
      <c r="N4417" s="20"/>
      <c r="Q4417" s="19"/>
    </row>
    <row r="4418" spans="5:17" x14ac:dyDescent="0.3">
      <c r="E4418" s="20"/>
      <c r="H4418" s="19"/>
      <c r="N4418" s="20"/>
      <c r="Q4418" s="19"/>
    </row>
    <row r="4419" spans="5:17" x14ac:dyDescent="0.3">
      <c r="E4419" s="20"/>
      <c r="H4419" s="19"/>
      <c r="N4419" s="20"/>
      <c r="Q4419" s="19"/>
    </row>
    <row r="4420" spans="5:17" x14ac:dyDescent="0.3">
      <c r="E4420" s="20"/>
      <c r="H4420" s="19"/>
      <c r="N4420" s="20"/>
      <c r="Q4420" s="19"/>
    </row>
    <row r="4421" spans="5:17" x14ac:dyDescent="0.3">
      <c r="E4421" s="20"/>
      <c r="H4421" s="19"/>
      <c r="N4421" s="20"/>
      <c r="Q4421" s="19"/>
    </row>
    <row r="4422" spans="5:17" x14ac:dyDescent="0.3">
      <c r="E4422" s="20"/>
      <c r="H4422" s="19"/>
      <c r="N4422" s="20"/>
      <c r="Q4422" s="19"/>
    </row>
    <row r="4423" spans="5:17" x14ac:dyDescent="0.3">
      <c r="E4423" s="20"/>
      <c r="H4423" s="19"/>
      <c r="N4423" s="20"/>
      <c r="Q4423" s="19"/>
    </row>
    <row r="4424" spans="5:17" x14ac:dyDescent="0.3">
      <c r="E4424" s="20"/>
      <c r="H4424" s="19"/>
      <c r="N4424" s="20"/>
      <c r="Q4424" s="19"/>
    </row>
    <row r="4425" spans="5:17" x14ac:dyDescent="0.3">
      <c r="E4425" s="20"/>
      <c r="H4425" s="19"/>
      <c r="N4425" s="20"/>
      <c r="Q4425" s="19"/>
    </row>
    <row r="4426" spans="5:17" x14ac:dyDescent="0.3">
      <c r="E4426" s="20"/>
      <c r="H4426" s="19"/>
      <c r="N4426" s="20"/>
      <c r="Q4426" s="19"/>
    </row>
    <row r="4427" spans="5:17" x14ac:dyDescent="0.3">
      <c r="E4427" s="20"/>
      <c r="H4427" s="19"/>
      <c r="N4427" s="20"/>
      <c r="Q4427" s="19"/>
    </row>
    <row r="4428" spans="5:17" x14ac:dyDescent="0.3">
      <c r="E4428" s="20"/>
      <c r="H4428" s="19"/>
      <c r="N4428" s="20"/>
      <c r="Q4428" s="19"/>
    </row>
    <row r="4429" spans="5:17" x14ac:dyDescent="0.3">
      <c r="E4429" s="20"/>
      <c r="H4429" s="19"/>
      <c r="N4429" s="20"/>
      <c r="Q4429" s="19"/>
    </row>
    <row r="4430" spans="5:17" x14ac:dyDescent="0.3">
      <c r="E4430" s="20"/>
      <c r="H4430" s="19"/>
      <c r="N4430" s="20"/>
      <c r="Q4430" s="19"/>
    </row>
    <row r="4431" spans="5:17" x14ac:dyDescent="0.3">
      <c r="E4431" s="20"/>
      <c r="H4431" s="19"/>
      <c r="N4431" s="20"/>
      <c r="Q4431" s="19"/>
    </row>
    <row r="4432" spans="5:17" x14ac:dyDescent="0.3">
      <c r="E4432" s="20"/>
      <c r="H4432" s="19"/>
      <c r="N4432" s="20"/>
      <c r="Q4432" s="19"/>
    </row>
    <row r="4433" spans="5:17" x14ac:dyDescent="0.3">
      <c r="E4433" s="20"/>
      <c r="H4433" s="19"/>
      <c r="N4433" s="20"/>
      <c r="Q4433" s="19"/>
    </row>
    <row r="4434" spans="5:17" x14ac:dyDescent="0.3">
      <c r="E4434" s="20"/>
      <c r="H4434" s="19"/>
      <c r="N4434" s="20"/>
      <c r="Q4434" s="19"/>
    </row>
    <row r="4435" spans="5:17" x14ac:dyDescent="0.3">
      <c r="E4435" s="20"/>
      <c r="H4435" s="19"/>
      <c r="N4435" s="20"/>
      <c r="Q4435" s="19"/>
    </row>
    <row r="4436" spans="5:17" x14ac:dyDescent="0.3">
      <c r="E4436" s="20"/>
      <c r="H4436" s="19"/>
      <c r="N4436" s="20"/>
      <c r="Q4436" s="19"/>
    </row>
    <row r="4437" spans="5:17" x14ac:dyDescent="0.3">
      <c r="E4437" s="20"/>
      <c r="H4437" s="19"/>
      <c r="N4437" s="20"/>
      <c r="Q4437" s="19"/>
    </row>
    <row r="4438" spans="5:17" x14ac:dyDescent="0.3">
      <c r="E4438" s="20"/>
      <c r="H4438" s="19"/>
      <c r="N4438" s="20"/>
      <c r="Q4438" s="19"/>
    </row>
    <row r="4439" spans="5:17" x14ac:dyDescent="0.3">
      <c r="E4439" s="20"/>
      <c r="H4439" s="19"/>
      <c r="N4439" s="20"/>
      <c r="Q4439" s="19"/>
    </row>
    <row r="4440" spans="5:17" x14ac:dyDescent="0.3">
      <c r="E4440" s="20"/>
      <c r="H4440" s="19"/>
      <c r="N4440" s="20"/>
      <c r="Q4440" s="19"/>
    </row>
    <row r="4441" spans="5:17" x14ac:dyDescent="0.3">
      <c r="E4441" s="20"/>
      <c r="H4441" s="19"/>
      <c r="N4441" s="20"/>
      <c r="Q4441" s="19"/>
    </row>
    <row r="4442" spans="5:17" x14ac:dyDescent="0.3">
      <c r="E4442" s="20"/>
      <c r="H4442" s="19"/>
      <c r="N4442" s="20"/>
      <c r="Q4442" s="19"/>
    </row>
    <row r="4443" spans="5:17" x14ac:dyDescent="0.3">
      <c r="E4443" s="20"/>
      <c r="H4443" s="19"/>
      <c r="N4443" s="20"/>
      <c r="Q4443" s="19"/>
    </row>
    <row r="4444" spans="5:17" x14ac:dyDescent="0.3">
      <c r="E4444" s="20"/>
      <c r="H4444" s="19"/>
      <c r="N4444" s="20"/>
      <c r="Q4444" s="19"/>
    </row>
    <row r="4445" spans="5:17" x14ac:dyDescent="0.3">
      <c r="E4445" s="20"/>
      <c r="H4445" s="19"/>
      <c r="N4445" s="20"/>
      <c r="Q4445" s="19"/>
    </row>
    <row r="4446" spans="5:17" x14ac:dyDescent="0.3">
      <c r="E4446" s="20"/>
      <c r="H4446" s="19"/>
      <c r="N4446" s="20"/>
      <c r="Q4446" s="19"/>
    </row>
    <row r="4447" spans="5:17" x14ac:dyDescent="0.3">
      <c r="E4447" s="20"/>
      <c r="H4447" s="19"/>
      <c r="N4447" s="20"/>
      <c r="Q4447" s="19"/>
    </row>
    <row r="4448" spans="5:17" x14ac:dyDescent="0.3">
      <c r="E4448" s="20"/>
      <c r="H4448" s="19"/>
      <c r="N4448" s="20"/>
      <c r="Q4448" s="19"/>
    </row>
    <row r="4449" spans="5:17" x14ac:dyDescent="0.3">
      <c r="E4449" s="20"/>
      <c r="H4449" s="19"/>
      <c r="N4449" s="20"/>
      <c r="Q4449" s="19"/>
    </row>
    <row r="4450" spans="5:17" x14ac:dyDescent="0.3">
      <c r="E4450" s="20"/>
      <c r="H4450" s="19"/>
      <c r="N4450" s="20"/>
      <c r="Q4450" s="19"/>
    </row>
    <row r="4451" spans="5:17" x14ac:dyDescent="0.3">
      <c r="E4451" s="20"/>
      <c r="H4451" s="19"/>
      <c r="N4451" s="20"/>
      <c r="Q4451" s="19"/>
    </row>
    <row r="4452" spans="5:17" x14ac:dyDescent="0.3">
      <c r="E4452" s="20"/>
      <c r="H4452" s="19"/>
      <c r="N4452" s="20"/>
      <c r="Q4452" s="19"/>
    </row>
    <row r="4453" spans="5:17" x14ac:dyDescent="0.3">
      <c r="E4453" s="20"/>
      <c r="H4453" s="19"/>
      <c r="N4453" s="20"/>
      <c r="Q4453" s="19"/>
    </row>
    <row r="4454" spans="5:17" x14ac:dyDescent="0.3">
      <c r="E4454" s="20"/>
      <c r="H4454" s="19"/>
      <c r="N4454" s="20"/>
      <c r="Q4454" s="19"/>
    </row>
    <row r="4455" spans="5:17" x14ac:dyDescent="0.3">
      <c r="E4455" s="20"/>
      <c r="H4455" s="19"/>
      <c r="N4455" s="20"/>
      <c r="Q4455" s="19"/>
    </row>
    <row r="4456" spans="5:17" x14ac:dyDescent="0.3">
      <c r="E4456" s="20"/>
      <c r="H4456" s="19"/>
      <c r="N4456" s="20"/>
      <c r="Q4456" s="19"/>
    </row>
    <row r="4457" spans="5:17" x14ac:dyDescent="0.3">
      <c r="E4457" s="20"/>
      <c r="H4457" s="19"/>
      <c r="N4457" s="20"/>
      <c r="Q4457" s="19"/>
    </row>
    <row r="4458" spans="5:17" x14ac:dyDescent="0.3">
      <c r="E4458" s="20"/>
      <c r="H4458" s="19"/>
      <c r="N4458" s="20"/>
      <c r="Q4458" s="19"/>
    </row>
    <row r="4459" spans="5:17" x14ac:dyDescent="0.3">
      <c r="E4459" s="20"/>
      <c r="H4459" s="19"/>
      <c r="N4459" s="20"/>
      <c r="Q4459" s="19"/>
    </row>
    <row r="4460" spans="5:17" x14ac:dyDescent="0.3">
      <c r="E4460" s="20"/>
      <c r="H4460" s="19"/>
      <c r="N4460" s="20"/>
      <c r="Q4460" s="19"/>
    </row>
    <row r="4461" spans="5:17" x14ac:dyDescent="0.3">
      <c r="E4461" s="20"/>
      <c r="H4461" s="19"/>
      <c r="N4461" s="20"/>
      <c r="Q4461" s="19"/>
    </row>
    <row r="4462" spans="5:17" x14ac:dyDescent="0.3">
      <c r="E4462" s="20"/>
      <c r="H4462" s="19"/>
      <c r="N4462" s="20"/>
      <c r="Q4462" s="19"/>
    </row>
    <row r="4463" spans="5:17" x14ac:dyDescent="0.3">
      <c r="E4463" s="20"/>
      <c r="H4463" s="19"/>
      <c r="N4463" s="20"/>
      <c r="Q4463" s="19"/>
    </row>
    <row r="4464" spans="5:17" x14ac:dyDescent="0.3">
      <c r="E4464" s="20"/>
      <c r="H4464" s="19"/>
      <c r="N4464" s="20"/>
      <c r="Q4464" s="19"/>
    </row>
    <row r="4465" spans="5:17" x14ac:dyDescent="0.3">
      <c r="E4465" s="20"/>
      <c r="H4465" s="19"/>
      <c r="N4465" s="20"/>
      <c r="Q4465" s="19"/>
    </row>
    <row r="4466" spans="5:17" x14ac:dyDescent="0.3">
      <c r="E4466" s="20"/>
      <c r="H4466" s="19"/>
      <c r="N4466" s="20"/>
      <c r="Q4466" s="19"/>
    </row>
    <row r="4467" spans="5:17" x14ac:dyDescent="0.3">
      <c r="E4467" s="20"/>
      <c r="H4467" s="19"/>
      <c r="N4467" s="20"/>
      <c r="Q4467" s="19"/>
    </row>
    <row r="4468" spans="5:17" x14ac:dyDescent="0.3">
      <c r="E4468" s="20"/>
      <c r="H4468" s="19"/>
      <c r="N4468" s="20"/>
      <c r="Q4468" s="19"/>
    </row>
    <row r="4469" spans="5:17" x14ac:dyDescent="0.3">
      <c r="E4469" s="20"/>
      <c r="H4469" s="19"/>
      <c r="N4469" s="20"/>
      <c r="Q4469" s="19"/>
    </row>
    <row r="4470" spans="5:17" x14ac:dyDescent="0.3">
      <c r="E4470" s="20"/>
      <c r="H4470" s="19"/>
      <c r="N4470" s="20"/>
      <c r="Q4470" s="19"/>
    </row>
    <row r="4471" spans="5:17" x14ac:dyDescent="0.3">
      <c r="E4471" s="20"/>
      <c r="H4471" s="19"/>
      <c r="N4471" s="20"/>
      <c r="Q4471" s="19"/>
    </row>
    <row r="4472" spans="5:17" x14ac:dyDescent="0.3">
      <c r="E4472" s="20"/>
      <c r="H4472" s="19"/>
      <c r="N4472" s="20"/>
      <c r="Q4472" s="19"/>
    </row>
    <row r="4473" spans="5:17" x14ac:dyDescent="0.3">
      <c r="E4473" s="20"/>
      <c r="H4473" s="19"/>
      <c r="N4473" s="20"/>
      <c r="Q4473" s="19"/>
    </row>
    <row r="4474" spans="5:17" x14ac:dyDescent="0.3">
      <c r="E4474" s="20"/>
      <c r="H4474" s="19"/>
      <c r="N4474" s="20"/>
      <c r="Q4474" s="19"/>
    </row>
    <row r="4475" spans="5:17" x14ac:dyDescent="0.3">
      <c r="E4475" s="20"/>
      <c r="H4475" s="19"/>
      <c r="N4475" s="20"/>
      <c r="Q4475" s="19"/>
    </row>
    <row r="4476" spans="5:17" x14ac:dyDescent="0.3">
      <c r="E4476" s="20"/>
      <c r="H4476" s="19"/>
      <c r="N4476" s="20"/>
      <c r="Q4476" s="19"/>
    </row>
    <row r="4477" spans="5:17" x14ac:dyDescent="0.3">
      <c r="E4477" s="20"/>
      <c r="H4477" s="19"/>
      <c r="N4477" s="20"/>
      <c r="Q4477" s="19"/>
    </row>
    <row r="4478" spans="5:17" x14ac:dyDescent="0.3">
      <c r="E4478" s="20"/>
      <c r="H4478" s="19"/>
      <c r="N4478" s="20"/>
      <c r="Q4478" s="19"/>
    </row>
    <row r="4479" spans="5:17" x14ac:dyDescent="0.3">
      <c r="E4479" s="20"/>
      <c r="H4479" s="19"/>
      <c r="N4479" s="20"/>
      <c r="Q4479" s="19"/>
    </row>
    <row r="4480" spans="5:17" x14ac:dyDescent="0.3">
      <c r="E4480" s="20"/>
      <c r="H4480" s="19"/>
      <c r="N4480" s="20"/>
      <c r="Q4480" s="19"/>
    </row>
    <row r="4481" spans="5:17" x14ac:dyDescent="0.3">
      <c r="E4481" s="20"/>
      <c r="H4481" s="19"/>
      <c r="N4481" s="20"/>
      <c r="Q4481" s="19"/>
    </row>
    <row r="4482" spans="5:17" x14ac:dyDescent="0.3">
      <c r="E4482" s="20"/>
      <c r="H4482" s="19"/>
      <c r="N4482" s="20"/>
      <c r="Q4482" s="19"/>
    </row>
    <row r="4483" spans="5:17" x14ac:dyDescent="0.3">
      <c r="E4483" s="20"/>
      <c r="H4483" s="19"/>
      <c r="N4483" s="20"/>
      <c r="Q4483" s="19"/>
    </row>
    <row r="4484" spans="5:17" x14ac:dyDescent="0.3">
      <c r="E4484" s="20"/>
      <c r="H4484" s="19"/>
      <c r="N4484" s="20"/>
      <c r="Q4484" s="19"/>
    </row>
    <row r="4485" spans="5:17" x14ac:dyDescent="0.3">
      <c r="E4485" s="20"/>
      <c r="H4485" s="19"/>
      <c r="N4485" s="20"/>
      <c r="Q4485" s="19"/>
    </row>
    <row r="4486" spans="5:17" x14ac:dyDescent="0.3">
      <c r="E4486" s="20"/>
      <c r="H4486" s="19"/>
      <c r="N4486" s="20"/>
      <c r="Q4486" s="19"/>
    </row>
    <row r="4487" spans="5:17" x14ac:dyDescent="0.3">
      <c r="E4487" s="20"/>
      <c r="H4487" s="19"/>
      <c r="N4487" s="20"/>
      <c r="Q4487" s="19"/>
    </row>
    <row r="4488" spans="5:17" x14ac:dyDescent="0.3">
      <c r="E4488" s="20"/>
      <c r="H4488" s="19"/>
      <c r="N4488" s="20"/>
      <c r="Q4488" s="19"/>
    </row>
    <row r="4489" spans="5:17" x14ac:dyDescent="0.3">
      <c r="E4489" s="20"/>
      <c r="H4489" s="19"/>
      <c r="N4489" s="20"/>
      <c r="Q4489" s="19"/>
    </row>
    <row r="4490" spans="5:17" x14ac:dyDescent="0.3">
      <c r="E4490" s="20"/>
      <c r="H4490" s="19"/>
      <c r="N4490" s="20"/>
      <c r="Q4490" s="19"/>
    </row>
    <row r="4491" spans="5:17" x14ac:dyDescent="0.3">
      <c r="E4491" s="20"/>
      <c r="H4491" s="19"/>
      <c r="N4491" s="20"/>
      <c r="Q4491" s="19"/>
    </row>
    <row r="4492" spans="5:17" x14ac:dyDescent="0.3">
      <c r="E4492" s="20"/>
      <c r="H4492" s="19"/>
      <c r="N4492" s="20"/>
      <c r="Q4492" s="19"/>
    </row>
    <row r="4493" spans="5:17" x14ac:dyDescent="0.3">
      <c r="E4493" s="20"/>
      <c r="H4493" s="19"/>
      <c r="N4493" s="20"/>
      <c r="Q4493" s="19"/>
    </row>
    <row r="4494" spans="5:17" x14ac:dyDescent="0.3">
      <c r="E4494" s="20"/>
      <c r="H4494" s="19"/>
      <c r="N4494" s="20"/>
      <c r="Q4494" s="19"/>
    </row>
    <row r="4495" spans="5:17" x14ac:dyDescent="0.3">
      <c r="E4495" s="20"/>
      <c r="H4495" s="19"/>
      <c r="N4495" s="20"/>
      <c r="Q4495" s="19"/>
    </row>
    <row r="4496" spans="5:17" x14ac:dyDescent="0.3">
      <c r="E4496" s="20"/>
      <c r="H4496" s="19"/>
      <c r="N4496" s="20"/>
      <c r="Q4496" s="19"/>
    </row>
    <row r="4497" spans="5:17" x14ac:dyDescent="0.3">
      <c r="E4497" s="20"/>
      <c r="H4497" s="19"/>
      <c r="N4497" s="20"/>
      <c r="Q4497" s="19"/>
    </row>
    <row r="4498" spans="5:17" x14ac:dyDescent="0.3">
      <c r="E4498" s="20"/>
      <c r="H4498" s="19"/>
      <c r="N4498" s="20"/>
      <c r="Q4498" s="19"/>
    </row>
    <row r="4499" spans="5:17" x14ac:dyDescent="0.3">
      <c r="E4499" s="20"/>
      <c r="H4499" s="19"/>
      <c r="N4499" s="20"/>
      <c r="Q4499" s="19"/>
    </row>
    <row r="4500" spans="5:17" x14ac:dyDescent="0.3">
      <c r="E4500" s="20"/>
      <c r="H4500" s="19"/>
      <c r="N4500" s="20"/>
      <c r="Q4500" s="19"/>
    </row>
    <row r="4501" spans="5:17" x14ac:dyDescent="0.3">
      <c r="E4501" s="20"/>
      <c r="H4501" s="19"/>
      <c r="N4501" s="20"/>
      <c r="Q4501" s="19"/>
    </row>
    <row r="4502" spans="5:17" x14ac:dyDescent="0.3">
      <c r="E4502" s="20"/>
      <c r="H4502" s="19"/>
      <c r="N4502" s="20"/>
      <c r="Q4502" s="19"/>
    </row>
    <row r="4503" spans="5:17" x14ac:dyDescent="0.3">
      <c r="E4503" s="20"/>
      <c r="H4503" s="19"/>
      <c r="N4503" s="20"/>
      <c r="Q4503" s="19"/>
    </row>
    <row r="4504" spans="5:17" x14ac:dyDescent="0.3">
      <c r="E4504" s="20"/>
      <c r="H4504" s="19"/>
      <c r="N4504" s="20"/>
      <c r="Q4504" s="19"/>
    </row>
    <row r="4505" spans="5:17" x14ac:dyDescent="0.3">
      <c r="E4505" s="20"/>
      <c r="H4505" s="19"/>
      <c r="N4505" s="20"/>
      <c r="Q4505" s="19"/>
    </row>
    <row r="4506" spans="5:17" x14ac:dyDescent="0.3">
      <c r="E4506" s="20"/>
      <c r="H4506" s="19"/>
      <c r="N4506" s="20"/>
      <c r="Q4506" s="19"/>
    </row>
    <row r="4507" spans="5:17" x14ac:dyDescent="0.3">
      <c r="E4507" s="20"/>
      <c r="H4507" s="19"/>
      <c r="N4507" s="20"/>
      <c r="Q4507" s="19"/>
    </row>
    <row r="4508" spans="5:17" x14ac:dyDescent="0.3">
      <c r="E4508" s="20"/>
      <c r="H4508" s="19"/>
      <c r="N4508" s="20"/>
      <c r="Q4508" s="19"/>
    </row>
    <row r="4509" spans="5:17" x14ac:dyDescent="0.3">
      <c r="E4509" s="20"/>
      <c r="H4509" s="19"/>
      <c r="N4509" s="20"/>
      <c r="Q4509" s="19"/>
    </row>
    <row r="4510" spans="5:17" x14ac:dyDescent="0.3">
      <c r="E4510" s="20"/>
      <c r="H4510" s="19"/>
      <c r="N4510" s="20"/>
      <c r="Q4510" s="19"/>
    </row>
    <row r="4511" spans="5:17" x14ac:dyDescent="0.3">
      <c r="E4511" s="20"/>
      <c r="H4511" s="19"/>
      <c r="N4511" s="20"/>
      <c r="Q4511" s="19"/>
    </row>
    <row r="4512" spans="5:17" x14ac:dyDescent="0.3">
      <c r="E4512" s="20"/>
      <c r="H4512" s="19"/>
      <c r="N4512" s="20"/>
      <c r="Q4512" s="19"/>
    </row>
    <row r="4513" spans="5:17" x14ac:dyDescent="0.3">
      <c r="E4513" s="20"/>
      <c r="H4513" s="19"/>
      <c r="N4513" s="20"/>
      <c r="Q4513" s="19"/>
    </row>
    <row r="4514" spans="5:17" x14ac:dyDescent="0.3">
      <c r="E4514" s="20"/>
      <c r="H4514" s="19"/>
      <c r="N4514" s="20"/>
      <c r="Q4514" s="19"/>
    </row>
    <row r="4515" spans="5:17" x14ac:dyDescent="0.3">
      <c r="E4515" s="20"/>
      <c r="H4515" s="19"/>
      <c r="N4515" s="20"/>
      <c r="Q4515" s="19"/>
    </row>
    <row r="4516" spans="5:17" x14ac:dyDescent="0.3">
      <c r="E4516" s="20"/>
      <c r="H4516" s="19"/>
      <c r="N4516" s="20"/>
      <c r="Q4516" s="19"/>
    </row>
    <row r="4517" spans="5:17" x14ac:dyDescent="0.3">
      <c r="E4517" s="20"/>
      <c r="H4517" s="19"/>
      <c r="N4517" s="20"/>
      <c r="Q4517" s="19"/>
    </row>
    <row r="4518" spans="5:17" x14ac:dyDescent="0.3">
      <c r="E4518" s="20"/>
      <c r="H4518" s="19"/>
      <c r="N4518" s="20"/>
      <c r="Q4518" s="19"/>
    </row>
    <row r="4519" spans="5:17" x14ac:dyDescent="0.3">
      <c r="E4519" s="20"/>
      <c r="H4519" s="19"/>
      <c r="N4519" s="20"/>
      <c r="Q4519" s="19"/>
    </row>
    <row r="4520" spans="5:17" x14ac:dyDescent="0.3">
      <c r="E4520" s="20"/>
      <c r="H4520" s="19"/>
      <c r="N4520" s="20"/>
      <c r="Q4520" s="19"/>
    </row>
    <row r="4521" spans="5:17" x14ac:dyDescent="0.3">
      <c r="E4521" s="20"/>
      <c r="H4521" s="19"/>
      <c r="N4521" s="20"/>
      <c r="Q4521" s="19"/>
    </row>
    <row r="4522" spans="5:17" x14ac:dyDescent="0.3">
      <c r="E4522" s="20"/>
      <c r="H4522" s="19"/>
      <c r="N4522" s="20"/>
      <c r="Q4522" s="19"/>
    </row>
    <row r="4523" spans="5:17" x14ac:dyDescent="0.3">
      <c r="E4523" s="20"/>
      <c r="H4523" s="19"/>
      <c r="N4523" s="20"/>
      <c r="Q4523" s="19"/>
    </row>
    <row r="4524" spans="5:17" x14ac:dyDescent="0.3">
      <c r="E4524" s="20"/>
      <c r="H4524" s="19"/>
      <c r="N4524" s="20"/>
      <c r="Q4524" s="19"/>
    </row>
    <row r="4525" spans="5:17" x14ac:dyDescent="0.3">
      <c r="E4525" s="20"/>
      <c r="H4525" s="19"/>
      <c r="N4525" s="20"/>
      <c r="Q4525" s="19"/>
    </row>
    <row r="4526" spans="5:17" x14ac:dyDescent="0.3">
      <c r="E4526" s="20"/>
      <c r="H4526" s="19"/>
      <c r="N4526" s="20"/>
      <c r="Q4526" s="19"/>
    </row>
    <row r="4527" spans="5:17" x14ac:dyDescent="0.3">
      <c r="E4527" s="20"/>
      <c r="H4527" s="19"/>
      <c r="N4527" s="20"/>
      <c r="Q4527" s="19"/>
    </row>
    <row r="4528" spans="5:17" x14ac:dyDescent="0.3">
      <c r="E4528" s="20"/>
      <c r="H4528" s="19"/>
      <c r="N4528" s="20"/>
      <c r="Q4528" s="19"/>
    </row>
    <row r="4529" spans="5:17" x14ac:dyDescent="0.3">
      <c r="E4529" s="20"/>
      <c r="H4529" s="19"/>
      <c r="N4529" s="20"/>
      <c r="Q4529" s="19"/>
    </row>
    <row r="4530" spans="5:17" x14ac:dyDescent="0.3">
      <c r="E4530" s="20"/>
      <c r="H4530" s="19"/>
      <c r="N4530" s="20"/>
      <c r="Q4530" s="19"/>
    </row>
    <row r="4531" spans="5:17" x14ac:dyDescent="0.3">
      <c r="E4531" s="20"/>
      <c r="H4531" s="19"/>
      <c r="N4531" s="20"/>
      <c r="Q4531" s="19"/>
    </row>
    <row r="4532" spans="5:17" x14ac:dyDescent="0.3">
      <c r="E4532" s="20"/>
      <c r="H4532" s="19"/>
      <c r="N4532" s="20"/>
      <c r="Q4532" s="19"/>
    </row>
    <row r="4533" spans="5:17" x14ac:dyDescent="0.3">
      <c r="E4533" s="20"/>
      <c r="H4533" s="19"/>
      <c r="N4533" s="20"/>
      <c r="Q4533" s="19"/>
    </row>
    <row r="4534" spans="5:17" x14ac:dyDescent="0.3">
      <c r="E4534" s="20"/>
      <c r="H4534" s="19"/>
      <c r="N4534" s="20"/>
      <c r="Q4534" s="19"/>
    </row>
    <row r="4535" spans="5:17" x14ac:dyDescent="0.3">
      <c r="E4535" s="20"/>
      <c r="H4535" s="19"/>
      <c r="N4535" s="20"/>
      <c r="Q4535" s="19"/>
    </row>
    <row r="4536" spans="5:17" x14ac:dyDescent="0.3">
      <c r="E4536" s="20"/>
      <c r="H4536" s="19"/>
      <c r="N4536" s="20"/>
      <c r="Q4536" s="19"/>
    </row>
    <row r="4537" spans="5:17" x14ac:dyDescent="0.3">
      <c r="E4537" s="20"/>
      <c r="H4537" s="19"/>
      <c r="N4537" s="20"/>
      <c r="Q4537" s="19"/>
    </row>
    <row r="4538" spans="5:17" x14ac:dyDescent="0.3">
      <c r="E4538" s="20"/>
      <c r="H4538" s="19"/>
      <c r="N4538" s="20"/>
      <c r="Q4538" s="19"/>
    </row>
    <row r="4539" spans="5:17" x14ac:dyDescent="0.3">
      <c r="E4539" s="20"/>
      <c r="H4539" s="19"/>
      <c r="N4539" s="20"/>
      <c r="Q4539" s="19"/>
    </row>
    <row r="4540" spans="5:17" x14ac:dyDescent="0.3">
      <c r="E4540" s="20"/>
      <c r="H4540" s="19"/>
      <c r="N4540" s="20"/>
      <c r="Q4540" s="19"/>
    </row>
    <row r="4541" spans="5:17" x14ac:dyDescent="0.3">
      <c r="E4541" s="20"/>
      <c r="H4541" s="19"/>
      <c r="N4541" s="20"/>
      <c r="Q4541" s="19"/>
    </row>
    <row r="4542" spans="5:17" x14ac:dyDescent="0.3">
      <c r="E4542" s="20"/>
      <c r="H4542" s="19"/>
      <c r="N4542" s="20"/>
      <c r="Q4542" s="19"/>
    </row>
    <row r="4543" spans="5:17" x14ac:dyDescent="0.3">
      <c r="E4543" s="20"/>
      <c r="H4543" s="19"/>
      <c r="N4543" s="20"/>
      <c r="Q4543" s="19"/>
    </row>
    <row r="4544" spans="5:17" x14ac:dyDescent="0.3">
      <c r="E4544" s="20"/>
      <c r="H4544" s="19"/>
      <c r="N4544" s="20"/>
      <c r="Q4544" s="19"/>
    </row>
    <row r="4545" spans="5:17" x14ac:dyDescent="0.3">
      <c r="E4545" s="20"/>
      <c r="H4545" s="19"/>
      <c r="N4545" s="20"/>
      <c r="Q4545" s="19"/>
    </row>
    <row r="4546" spans="5:17" x14ac:dyDescent="0.3">
      <c r="E4546" s="20"/>
      <c r="H4546" s="19"/>
      <c r="N4546" s="20"/>
      <c r="Q4546" s="19"/>
    </row>
    <row r="4547" spans="5:17" x14ac:dyDescent="0.3">
      <c r="E4547" s="20"/>
      <c r="H4547" s="19"/>
      <c r="N4547" s="20"/>
      <c r="Q4547" s="19"/>
    </row>
    <row r="4548" spans="5:17" x14ac:dyDescent="0.3">
      <c r="E4548" s="20"/>
      <c r="H4548" s="19"/>
      <c r="N4548" s="20"/>
      <c r="Q4548" s="19"/>
    </row>
    <row r="4549" spans="5:17" x14ac:dyDescent="0.3">
      <c r="E4549" s="20"/>
      <c r="H4549" s="19"/>
      <c r="N4549" s="20"/>
      <c r="Q4549" s="19"/>
    </row>
    <row r="4550" spans="5:17" x14ac:dyDescent="0.3">
      <c r="E4550" s="20"/>
      <c r="H4550" s="19"/>
      <c r="N4550" s="20"/>
      <c r="Q4550" s="19"/>
    </row>
    <row r="4551" spans="5:17" x14ac:dyDescent="0.3">
      <c r="E4551" s="20"/>
      <c r="H4551" s="19"/>
      <c r="N4551" s="20"/>
      <c r="Q4551" s="19"/>
    </row>
    <row r="4552" spans="5:17" x14ac:dyDescent="0.3">
      <c r="E4552" s="20"/>
      <c r="H4552" s="19"/>
      <c r="N4552" s="20"/>
      <c r="Q4552" s="19"/>
    </row>
    <row r="4553" spans="5:17" x14ac:dyDescent="0.3">
      <c r="E4553" s="20"/>
      <c r="H4553" s="19"/>
      <c r="N4553" s="20"/>
      <c r="Q4553" s="19"/>
    </row>
    <row r="4554" spans="5:17" x14ac:dyDescent="0.3">
      <c r="E4554" s="20"/>
      <c r="H4554" s="19"/>
      <c r="N4554" s="20"/>
      <c r="Q4554" s="19"/>
    </row>
    <row r="4555" spans="5:17" x14ac:dyDescent="0.3">
      <c r="E4555" s="20"/>
      <c r="H4555" s="19"/>
      <c r="N4555" s="20"/>
      <c r="Q4555" s="19"/>
    </row>
    <row r="4556" spans="5:17" x14ac:dyDescent="0.3">
      <c r="E4556" s="20"/>
      <c r="H4556" s="19"/>
      <c r="N4556" s="20"/>
      <c r="Q4556" s="19"/>
    </row>
    <row r="4557" spans="5:17" x14ac:dyDescent="0.3">
      <c r="E4557" s="20"/>
      <c r="H4557" s="19"/>
      <c r="N4557" s="20"/>
      <c r="Q4557" s="19"/>
    </row>
    <row r="4558" spans="5:17" x14ac:dyDescent="0.3">
      <c r="E4558" s="20"/>
      <c r="H4558" s="19"/>
      <c r="N4558" s="20"/>
      <c r="Q4558" s="19"/>
    </row>
    <row r="4559" spans="5:17" x14ac:dyDescent="0.3">
      <c r="E4559" s="20"/>
      <c r="H4559" s="19"/>
      <c r="N4559" s="20"/>
      <c r="Q4559" s="19"/>
    </row>
    <row r="4560" spans="5:17" x14ac:dyDescent="0.3">
      <c r="E4560" s="20"/>
      <c r="H4560" s="19"/>
      <c r="N4560" s="20"/>
      <c r="Q4560" s="19"/>
    </row>
    <row r="4561" spans="5:17" x14ac:dyDescent="0.3">
      <c r="E4561" s="20"/>
      <c r="H4561" s="19"/>
      <c r="N4561" s="20"/>
      <c r="Q4561" s="19"/>
    </row>
    <row r="4562" spans="5:17" x14ac:dyDescent="0.3">
      <c r="E4562" s="20"/>
      <c r="H4562" s="19"/>
      <c r="N4562" s="20"/>
      <c r="Q4562" s="19"/>
    </row>
    <row r="4563" spans="5:17" x14ac:dyDescent="0.3">
      <c r="E4563" s="20"/>
      <c r="H4563" s="19"/>
      <c r="N4563" s="20"/>
      <c r="Q4563" s="19"/>
    </row>
    <row r="4564" spans="5:17" x14ac:dyDescent="0.3">
      <c r="E4564" s="20"/>
      <c r="H4564" s="19"/>
      <c r="N4564" s="20"/>
      <c r="Q4564" s="19"/>
    </row>
    <row r="4565" spans="5:17" x14ac:dyDescent="0.3">
      <c r="E4565" s="20"/>
      <c r="H4565" s="19"/>
      <c r="N4565" s="20"/>
      <c r="Q4565" s="19"/>
    </row>
    <row r="4566" spans="5:17" x14ac:dyDescent="0.3">
      <c r="E4566" s="20"/>
      <c r="H4566" s="19"/>
      <c r="N4566" s="20"/>
      <c r="Q4566" s="19"/>
    </row>
    <row r="4567" spans="5:17" x14ac:dyDescent="0.3">
      <c r="E4567" s="20"/>
      <c r="H4567" s="19"/>
      <c r="N4567" s="20"/>
      <c r="Q4567" s="19"/>
    </row>
    <row r="4568" spans="5:17" x14ac:dyDescent="0.3">
      <c r="E4568" s="20"/>
      <c r="H4568" s="19"/>
      <c r="N4568" s="20"/>
      <c r="Q4568" s="19"/>
    </row>
    <row r="4569" spans="5:17" x14ac:dyDescent="0.3">
      <c r="E4569" s="20"/>
      <c r="H4569" s="19"/>
      <c r="N4569" s="20"/>
      <c r="Q4569" s="19"/>
    </row>
    <row r="4570" spans="5:17" x14ac:dyDescent="0.3">
      <c r="E4570" s="20"/>
      <c r="H4570" s="19"/>
      <c r="N4570" s="20"/>
      <c r="Q4570" s="19"/>
    </row>
    <row r="4571" spans="5:17" x14ac:dyDescent="0.3">
      <c r="E4571" s="20"/>
      <c r="H4571" s="19"/>
      <c r="N4571" s="20"/>
      <c r="Q4571" s="19"/>
    </row>
    <row r="4572" spans="5:17" x14ac:dyDescent="0.3">
      <c r="E4572" s="20"/>
      <c r="H4572" s="19"/>
      <c r="N4572" s="20"/>
      <c r="Q4572" s="19"/>
    </row>
    <row r="4573" spans="5:17" x14ac:dyDescent="0.3">
      <c r="E4573" s="20"/>
      <c r="H4573" s="19"/>
      <c r="N4573" s="20"/>
      <c r="Q4573" s="19"/>
    </row>
    <row r="4574" spans="5:17" x14ac:dyDescent="0.3">
      <c r="E4574" s="20"/>
      <c r="H4574" s="19"/>
      <c r="N4574" s="20"/>
      <c r="Q4574" s="19"/>
    </row>
    <row r="4575" spans="5:17" x14ac:dyDescent="0.3">
      <c r="E4575" s="20"/>
      <c r="H4575" s="19"/>
      <c r="N4575" s="20"/>
      <c r="Q4575" s="19"/>
    </row>
    <row r="4576" spans="5:17" x14ac:dyDescent="0.3">
      <c r="E4576" s="20"/>
      <c r="H4576" s="19"/>
      <c r="N4576" s="20"/>
      <c r="Q4576" s="19"/>
    </row>
    <row r="4577" spans="5:17" x14ac:dyDescent="0.3">
      <c r="E4577" s="20"/>
      <c r="H4577" s="19"/>
      <c r="N4577" s="20"/>
      <c r="Q4577" s="19"/>
    </row>
    <row r="4578" spans="5:17" x14ac:dyDescent="0.3">
      <c r="E4578" s="20"/>
      <c r="H4578" s="19"/>
      <c r="N4578" s="20"/>
      <c r="Q4578" s="19"/>
    </row>
    <row r="4579" spans="5:17" x14ac:dyDescent="0.3">
      <c r="E4579" s="20"/>
      <c r="H4579" s="19"/>
      <c r="N4579" s="20"/>
      <c r="Q4579" s="19"/>
    </row>
    <row r="4580" spans="5:17" x14ac:dyDescent="0.3">
      <c r="E4580" s="20"/>
      <c r="H4580" s="19"/>
      <c r="N4580" s="20"/>
      <c r="Q4580" s="19"/>
    </row>
    <row r="4581" spans="5:17" x14ac:dyDescent="0.3">
      <c r="E4581" s="20"/>
      <c r="H4581" s="19"/>
      <c r="N4581" s="20"/>
      <c r="Q4581" s="19"/>
    </row>
    <row r="4582" spans="5:17" x14ac:dyDescent="0.3">
      <c r="E4582" s="20"/>
      <c r="H4582" s="19"/>
      <c r="N4582" s="20"/>
      <c r="Q4582" s="19"/>
    </row>
    <row r="4583" spans="5:17" x14ac:dyDescent="0.3">
      <c r="E4583" s="20"/>
      <c r="H4583" s="19"/>
      <c r="N4583" s="20"/>
      <c r="Q4583" s="19"/>
    </row>
    <row r="4584" spans="5:17" x14ac:dyDescent="0.3">
      <c r="E4584" s="20"/>
      <c r="H4584" s="19"/>
      <c r="N4584" s="20"/>
      <c r="Q4584" s="19"/>
    </row>
    <row r="4585" spans="5:17" x14ac:dyDescent="0.3">
      <c r="E4585" s="20"/>
      <c r="H4585" s="19"/>
      <c r="N4585" s="20"/>
      <c r="Q4585" s="19"/>
    </row>
    <row r="4586" spans="5:17" x14ac:dyDescent="0.3">
      <c r="E4586" s="20"/>
      <c r="H4586" s="19"/>
      <c r="N4586" s="20"/>
      <c r="Q4586" s="19"/>
    </row>
    <row r="4587" spans="5:17" x14ac:dyDescent="0.3">
      <c r="E4587" s="20"/>
      <c r="H4587" s="19"/>
      <c r="N4587" s="20"/>
      <c r="Q4587" s="19"/>
    </row>
    <row r="4588" spans="5:17" x14ac:dyDescent="0.3">
      <c r="E4588" s="20"/>
      <c r="H4588" s="19"/>
      <c r="N4588" s="20"/>
      <c r="Q4588" s="19"/>
    </row>
    <row r="4589" spans="5:17" x14ac:dyDescent="0.3">
      <c r="E4589" s="20"/>
      <c r="H4589" s="19"/>
      <c r="N4589" s="20"/>
      <c r="Q4589" s="19"/>
    </row>
    <row r="4590" spans="5:17" x14ac:dyDescent="0.3">
      <c r="E4590" s="20"/>
      <c r="H4590" s="19"/>
      <c r="N4590" s="20"/>
      <c r="Q4590" s="19"/>
    </row>
    <row r="4591" spans="5:17" x14ac:dyDescent="0.3">
      <c r="E4591" s="20"/>
      <c r="H4591" s="19"/>
      <c r="N4591" s="20"/>
      <c r="Q4591" s="19"/>
    </row>
    <row r="4592" spans="5:17" x14ac:dyDescent="0.3">
      <c r="E4592" s="20"/>
      <c r="H4592" s="19"/>
      <c r="N4592" s="20"/>
      <c r="Q4592" s="19"/>
    </row>
    <row r="4593" spans="5:17" x14ac:dyDescent="0.3">
      <c r="E4593" s="20"/>
      <c r="H4593" s="19"/>
      <c r="N4593" s="20"/>
      <c r="Q4593" s="19"/>
    </row>
    <row r="4594" spans="5:17" x14ac:dyDescent="0.3">
      <c r="E4594" s="20"/>
      <c r="H4594" s="19"/>
      <c r="N4594" s="20"/>
      <c r="Q4594" s="19"/>
    </row>
    <row r="4595" spans="5:17" x14ac:dyDescent="0.3">
      <c r="E4595" s="20"/>
      <c r="H4595" s="19"/>
      <c r="N4595" s="20"/>
      <c r="Q4595" s="19"/>
    </row>
    <row r="4596" spans="5:17" x14ac:dyDescent="0.3">
      <c r="E4596" s="20"/>
      <c r="H4596" s="19"/>
      <c r="N4596" s="20"/>
      <c r="Q4596" s="19"/>
    </row>
    <row r="4597" spans="5:17" x14ac:dyDescent="0.3">
      <c r="E4597" s="20"/>
      <c r="H4597" s="19"/>
      <c r="N4597" s="20"/>
      <c r="Q4597" s="19"/>
    </row>
    <row r="4598" spans="5:17" x14ac:dyDescent="0.3">
      <c r="E4598" s="20"/>
      <c r="H4598" s="19"/>
      <c r="N4598" s="20"/>
      <c r="Q4598" s="19"/>
    </row>
    <row r="4599" spans="5:17" x14ac:dyDescent="0.3">
      <c r="E4599" s="20"/>
      <c r="H4599" s="19"/>
      <c r="N4599" s="20"/>
      <c r="Q4599" s="19"/>
    </row>
    <row r="4600" spans="5:17" x14ac:dyDescent="0.3">
      <c r="E4600" s="20"/>
      <c r="H4600" s="19"/>
      <c r="N4600" s="20"/>
      <c r="Q4600" s="19"/>
    </row>
    <row r="4601" spans="5:17" x14ac:dyDescent="0.3">
      <c r="E4601" s="20"/>
      <c r="H4601" s="19"/>
      <c r="N4601" s="20"/>
      <c r="Q4601" s="19"/>
    </row>
    <row r="4602" spans="5:17" x14ac:dyDescent="0.3">
      <c r="E4602" s="20"/>
      <c r="H4602" s="19"/>
      <c r="N4602" s="20"/>
      <c r="Q4602" s="19"/>
    </row>
    <row r="4603" spans="5:17" x14ac:dyDescent="0.3">
      <c r="E4603" s="20"/>
      <c r="H4603" s="19"/>
      <c r="N4603" s="20"/>
      <c r="Q4603" s="19"/>
    </row>
    <row r="4604" spans="5:17" x14ac:dyDescent="0.3">
      <c r="E4604" s="20"/>
      <c r="H4604" s="19"/>
      <c r="N4604" s="20"/>
      <c r="Q4604" s="19"/>
    </row>
    <row r="4605" spans="5:17" x14ac:dyDescent="0.3">
      <c r="E4605" s="20"/>
      <c r="H4605" s="19"/>
      <c r="N4605" s="20"/>
      <c r="Q4605" s="19"/>
    </row>
    <row r="4606" spans="5:17" x14ac:dyDescent="0.3">
      <c r="E4606" s="20"/>
      <c r="H4606" s="19"/>
      <c r="N4606" s="20"/>
      <c r="Q4606" s="19"/>
    </row>
    <row r="4607" spans="5:17" x14ac:dyDescent="0.3">
      <c r="E4607" s="20"/>
      <c r="H4607" s="19"/>
      <c r="N4607" s="20"/>
      <c r="Q4607" s="19"/>
    </row>
    <row r="4608" spans="5:17" x14ac:dyDescent="0.3">
      <c r="E4608" s="20"/>
      <c r="H4608" s="19"/>
      <c r="N4608" s="20"/>
      <c r="Q4608" s="19"/>
    </row>
    <row r="4609" spans="5:17" x14ac:dyDescent="0.3">
      <c r="E4609" s="20"/>
      <c r="H4609" s="19"/>
      <c r="N4609" s="20"/>
      <c r="Q4609" s="19"/>
    </row>
    <row r="4610" spans="5:17" x14ac:dyDescent="0.3">
      <c r="E4610" s="20"/>
      <c r="H4610" s="19"/>
      <c r="N4610" s="20"/>
      <c r="Q4610" s="19"/>
    </row>
    <row r="4611" spans="5:17" x14ac:dyDescent="0.3">
      <c r="E4611" s="20"/>
      <c r="H4611" s="19"/>
      <c r="N4611" s="20"/>
      <c r="Q4611" s="19"/>
    </row>
    <row r="4612" spans="5:17" x14ac:dyDescent="0.3">
      <c r="E4612" s="20"/>
      <c r="H4612" s="19"/>
      <c r="N4612" s="20"/>
      <c r="Q4612" s="19"/>
    </row>
    <row r="4613" spans="5:17" x14ac:dyDescent="0.3">
      <c r="E4613" s="20"/>
      <c r="H4613" s="19"/>
      <c r="N4613" s="20"/>
      <c r="Q4613" s="19"/>
    </row>
    <row r="4614" spans="5:17" x14ac:dyDescent="0.3">
      <c r="E4614" s="20"/>
      <c r="H4614" s="19"/>
      <c r="N4614" s="20"/>
      <c r="Q4614" s="19"/>
    </row>
    <row r="4615" spans="5:17" x14ac:dyDescent="0.3">
      <c r="E4615" s="20"/>
      <c r="H4615" s="19"/>
      <c r="N4615" s="20"/>
      <c r="Q4615" s="19"/>
    </row>
    <row r="4616" spans="5:17" x14ac:dyDescent="0.3">
      <c r="E4616" s="20"/>
      <c r="H4616" s="19"/>
      <c r="N4616" s="20"/>
      <c r="Q4616" s="19"/>
    </row>
    <row r="4617" spans="5:17" x14ac:dyDescent="0.3">
      <c r="E4617" s="20"/>
      <c r="H4617" s="19"/>
      <c r="N4617" s="20"/>
      <c r="Q4617" s="19"/>
    </row>
    <row r="4618" spans="5:17" x14ac:dyDescent="0.3">
      <c r="E4618" s="20"/>
      <c r="H4618" s="19"/>
      <c r="N4618" s="20"/>
      <c r="Q4618" s="19"/>
    </row>
    <row r="4619" spans="5:17" x14ac:dyDescent="0.3">
      <c r="E4619" s="20"/>
      <c r="H4619" s="19"/>
      <c r="N4619" s="20"/>
      <c r="Q4619" s="19"/>
    </row>
    <row r="4620" spans="5:17" x14ac:dyDescent="0.3">
      <c r="E4620" s="20"/>
      <c r="H4620" s="19"/>
      <c r="N4620" s="20"/>
      <c r="Q4620" s="19"/>
    </row>
    <row r="4621" spans="5:17" x14ac:dyDescent="0.3">
      <c r="E4621" s="20"/>
      <c r="H4621" s="19"/>
      <c r="N4621" s="20"/>
      <c r="Q4621" s="19"/>
    </row>
    <row r="4622" spans="5:17" x14ac:dyDescent="0.3">
      <c r="E4622" s="20"/>
      <c r="H4622" s="19"/>
      <c r="N4622" s="20"/>
      <c r="Q4622" s="19"/>
    </row>
    <row r="4623" spans="5:17" x14ac:dyDescent="0.3">
      <c r="E4623" s="20"/>
      <c r="H4623" s="19"/>
      <c r="N4623" s="20"/>
      <c r="Q4623" s="19"/>
    </row>
    <row r="4624" spans="5:17" x14ac:dyDescent="0.3">
      <c r="E4624" s="20"/>
      <c r="H4624" s="19"/>
      <c r="N4624" s="20"/>
      <c r="Q4624" s="19"/>
    </row>
    <row r="4625" spans="5:17" x14ac:dyDescent="0.3">
      <c r="E4625" s="20"/>
      <c r="H4625" s="19"/>
      <c r="N4625" s="20"/>
      <c r="Q4625" s="19"/>
    </row>
    <row r="4626" spans="5:17" x14ac:dyDescent="0.3">
      <c r="E4626" s="20"/>
      <c r="H4626" s="19"/>
      <c r="N4626" s="20"/>
      <c r="Q4626" s="19"/>
    </row>
    <row r="4627" spans="5:17" x14ac:dyDescent="0.3">
      <c r="E4627" s="20"/>
      <c r="H4627" s="19"/>
      <c r="N4627" s="20"/>
      <c r="Q4627" s="19"/>
    </row>
    <row r="4628" spans="5:17" x14ac:dyDescent="0.3">
      <c r="E4628" s="20"/>
      <c r="H4628" s="19"/>
      <c r="N4628" s="20"/>
      <c r="Q4628" s="19"/>
    </row>
    <row r="4629" spans="5:17" x14ac:dyDescent="0.3">
      <c r="E4629" s="20"/>
      <c r="H4629" s="19"/>
      <c r="N4629" s="20"/>
      <c r="Q4629" s="19"/>
    </row>
    <row r="4630" spans="5:17" x14ac:dyDescent="0.3">
      <c r="E4630" s="20"/>
      <c r="H4630" s="19"/>
      <c r="N4630" s="20"/>
      <c r="Q4630" s="19"/>
    </row>
    <row r="4631" spans="5:17" x14ac:dyDescent="0.3">
      <c r="E4631" s="20"/>
      <c r="H4631" s="19"/>
      <c r="N4631" s="20"/>
      <c r="Q4631" s="19"/>
    </row>
    <row r="4632" spans="5:17" x14ac:dyDescent="0.3">
      <c r="E4632" s="20"/>
      <c r="H4632" s="19"/>
      <c r="N4632" s="20"/>
      <c r="Q4632" s="19"/>
    </row>
    <row r="4633" spans="5:17" x14ac:dyDescent="0.3">
      <c r="E4633" s="20"/>
      <c r="H4633" s="19"/>
      <c r="N4633" s="20"/>
      <c r="Q4633" s="19"/>
    </row>
    <row r="4634" spans="5:17" x14ac:dyDescent="0.3">
      <c r="E4634" s="20"/>
      <c r="H4634" s="19"/>
      <c r="N4634" s="20"/>
      <c r="Q4634" s="19"/>
    </row>
    <row r="4635" spans="5:17" x14ac:dyDescent="0.3">
      <c r="E4635" s="20"/>
      <c r="H4635" s="19"/>
      <c r="N4635" s="20"/>
      <c r="Q4635" s="19"/>
    </row>
    <row r="4636" spans="5:17" x14ac:dyDescent="0.3">
      <c r="E4636" s="20"/>
      <c r="H4636" s="19"/>
      <c r="N4636" s="20"/>
      <c r="Q4636" s="19"/>
    </row>
    <row r="4637" spans="5:17" x14ac:dyDescent="0.3">
      <c r="E4637" s="20"/>
      <c r="H4637" s="19"/>
      <c r="N4637" s="20"/>
      <c r="Q4637" s="19"/>
    </row>
    <row r="4638" spans="5:17" x14ac:dyDescent="0.3">
      <c r="E4638" s="20"/>
      <c r="H4638" s="19"/>
      <c r="N4638" s="20"/>
      <c r="Q4638" s="19"/>
    </row>
    <row r="4639" spans="5:17" x14ac:dyDescent="0.3">
      <c r="E4639" s="20"/>
      <c r="H4639" s="19"/>
      <c r="N4639" s="20"/>
      <c r="Q4639" s="19"/>
    </row>
    <row r="4640" spans="5:17" x14ac:dyDescent="0.3">
      <c r="E4640" s="20"/>
      <c r="H4640" s="19"/>
      <c r="N4640" s="20"/>
      <c r="Q4640" s="19"/>
    </row>
    <row r="4641" spans="5:17" x14ac:dyDescent="0.3">
      <c r="E4641" s="20"/>
      <c r="H4641" s="19"/>
      <c r="N4641" s="20"/>
      <c r="Q4641" s="19"/>
    </row>
    <row r="4642" spans="5:17" x14ac:dyDescent="0.3">
      <c r="E4642" s="20"/>
      <c r="H4642" s="19"/>
      <c r="N4642" s="20"/>
      <c r="Q4642" s="19"/>
    </row>
    <row r="4643" spans="5:17" x14ac:dyDescent="0.3">
      <c r="E4643" s="20"/>
      <c r="H4643" s="19"/>
      <c r="N4643" s="20"/>
      <c r="Q4643" s="19"/>
    </row>
    <row r="4644" spans="5:17" x14ac:dyDescent="0.3">
      <c r="E4644" s="20"/>
      <c r="H4644" s="19"/>
      <c r="N4644" s="20"/>
      <c r="Q4644" s="19"/>
    </row>
    <row r="4645" spans="5:17" x14ac:dyDescent="0.3">
      <c r="E4645" s="20"/>
      <c r="H4645" s="19"/>
      <c r="N4645" s="20"/>
      <c r="Q4645" s="19"/>
    </row>
    <row r="4646" spans="5:17" x14ac:dyDescent="0.3">
      <c r="E4646" s="20"/>
      <c r="H4646" s="19"/>
      <c r="N4646" s="20"/>
      <c r="Q4646" s="19"/>
    </row>
    <row r="4647" spans="5:17" x14ac:dyDescent="0.3">
      <c r="E4647" s="20"/>
      <c r="H4647" s="19"/>
      <c r="N4647" s="20"/>
      <c r="Q4647" s="19"/>
    </row>
    <row r="4648" spans="5:17" x14ac:dyDescent="0.3">
      <c r="E4648" s="20"/>
      <c r="H4648" s="19"/>
      <c r="N4648" s="20"/>
      <c r="Q4648" s="19"/>
    </row>
    <row r="4649" spans="5:17" x14ac:dyDescent="0.3">
      <c r="E4649" s="20"/>
      <c r="H4649" s="19"/>
      <c r="N4649" s="20"/>
      <c r="Q4649" s="19"/>
    </row>
    <row r="4650" spans="5:17" x14ac:dyDescent="0.3">
      <c r="E4650" s="20"/>
      <c r="H4650" s="19"/>
      <c r="N4650" s="20"/>
      <c r="Q4650" s="19"/>
    </row>
    <row r="4651" spans="5:17" x14ac:dyDescent="0.3">
      <c r="E4651" s="20"/>
      <c r="H4651" s="19"/>
      <c r="N4651" s="20"/>
      <c r="Q4651" s="19"/>
    </row>
    <row r="4652" spans="5:17" x14ac:dyDescent="0.3">
      <c r="E4652" s="20"/>
      <c r="H4652" s="19"/>
      <c r="N4652" s="20"/>
      <c r="Q4652" s="19"/>
    </row>
    <row r="4653" spans="5:17" x14ac:dyDescent="0.3">
      <c r="E4653" s="20"/>
      <c r="H4653" s="19"/>
      <c r="N4653" s="20"/>
      <c r="Q4653" s="19"/>
    </row>
    <row r="4654" spans="5:17" x14ac:dyDescent="0.3">
      <c r="E4654" s="20"/>
      <c r="H4654" s="19"/>
      <c r="N4654" s="20"/>
      <c r="Q4654" s="19"/>
    </row>
    <row r="4655" spans="5:17" x14ac:dyDescent="0.3">
      <c r="E4655" s="20"/>
      <c r="H4655" s="19"/>
      <c r="N4655" s="20"/>
      <c r="Q4655" s="19"/>
    </row>
    <row r="4656" spans="5:17" x14ac:dyDescent="0.3">
      <c r="E4656" s="20"/>
      <c r="H4656" s="19"/>
      <c r="N4656" s="20"/>
      <c r="Q4656" s="19"/>
    </row>
    <row r="4657" spans="5:17" x14ac:dyDescent="0.3">
      <c r="E4657" s="20"/>
      <c r="H4657" s="19"/>
      <c r="N4657" s="20"/>
      <c r="Q4657" s="19"/>
    </row>
    <row r="4658" spans="5:17" x14ac:dyDescent="0.3">
      <c r="E4658" s="20"/>
      <c r="H4658" s="19"/>
      <c r="N4658" s="20"/>
      <c r="Q4658" s="19"/>
    </row>
    <row r="4659" spans="5:17" x14ac:dyDescent="0.3">
      <c r="E4659" s="20"/>
      <c r="H4659" s="19"/>
      <c r="N4659" s="20"/>
      <c r="Q4659" s="19"/>
    </row>
    <row r="4660" spans="5:17" x14ac:dyDescent="0.3">
      <c r="E4660" s="20"/>
      <c r="H4660" s="19"/>
      <c r="N4660" s="20"/>
      <c r="Q4660" s="19"/>
    </row>
    <row r="4661" spans="5:17" x14ac:dyDescent="0.3">
      <c r="E4661" s="20"/>
      <c r="H4661" s="19"/>
      <c r="N4661" s="20"/>
      <c r="Q4661" s="19"/>
    </row>
    <row r="4662" spans="5:17" x14ac:dyDescent="0.3">
      <c r="E4662" s="20"/>
      <c r="H4662" s="19"/>
      <c r="N4662" s="20"/>
      <c r="Q4662" s="19"/>
    </row>
    <row r="4663" spans="5:17" x14ac:dyDescent="0.3">
      <c r="E4663" s="20"/>
      <c r="H4663" s="19"/>
      <c r="N4663" s="20"/>
      <c r="Q4663" s="19"/>
    </row>
    <row r="4664" spans="5:17" x14ac:dyDescent="0.3">
      <c r="E4664" s="20"/>
      <c r="H4664" s="19"/>
      <c r="N4664" s="20"/>
      <c r="Q4664" s="19"/>
    </row>
    <row r="4665" spans="5:17" x14ac:dyDescent="0.3">
      <c r="E4665" s="20"/>
      <c r="H4665" s="19"/>
      <c r="N4665" s="20"/>
      <c r="Q4665" s="19"/>
    </row>
    <row r="4666" spans="5:17" x14ac:dyDescent="0.3">
      <c r="E4666" s="20"/>
      <c r="H4666" s="19"/>
      <c r="N4666" s="20"/>
      <c r="Q4666" s="19"/>
    </row>
    <row r="4667" spans="5:17" x14ac:dyDescent="0.3">
      <c r="E4667" s="20"/>
      <c r="H4667" s="19"/>
      <c r="N4667" s="20"/>
      <c r="Q4667" s="19"/>
    </row>
    <row r="4668" spans="5:17" x14ac:dyDescent="0.3">
      <c r="E4668" s="20"/>
      <c r="H4668" s="19"/>
      <c r="N4668" s="20"/>
      <c r="Q4668" s="19"/>
    </row>
    <row r="4669" spans="5:17" x14ac:dyDescent="0.3">
      <c r="E4669" s="20"/>
      <c r="H4669" s="19"/>
      <c r="N4669" s="20"/>
      <c r="Q4669" s="19"/>
    </row>
    <row r="4670" spans="5:17" x14ac:dyDescent="0.3">
      <c r="E4670" s="20"/>
      <c r="H4670" s="19"/>
      <c r="N4670" s="20"/>
      <c r="Q4670" s="19"/>
    </row>
    <row r="4671" spans="5:17" x14ac:dyDescent="0.3">
      <c r="E4671" s="20"/>
      <c r="H4671" s="19"/>
      <c r="N4671" s="20"/>
      <c r="Q4671" s="19"/>
    </row>
    <row r="4672" spans="5:17" x14ac:dyDescent="0.3">
      <c r="E4672" s="20"/>
      <c r="H4672" s="19"/>
      <c r="N4672" s="20"/>
      <c r="Q4672" s="19"/>
    </row>
    <row r="4673" spans="5:17" x14ac:dyDescent="0.3">
      <c r="E4673" s="20"/>
      <c r="H4673" s="19"/>
      <c r="N4673" s="20"/>
      <c r="Q4673" s="19"/>
    </row>
    <row r="4674" spans="5:17" x14ac:dyDescent="0.3">
      <c r="E4674" s="20"/>
      <c r="H4674" s="19"/>
      <c r="N4674" s="20"/>
      <c r="Q4674" s="19"/>
    </row>
    <row r="4675" spans="5:17" x14ac:dyDescent="0.3">
      <c r="E4675" s="20"/>
      <c r="H4675" s="19"/>
      <c r="N4675" s="20"/>
      <c r="Q4675" s="19"/>
    </row>
    <row r="4676" spans="5:17" x14ac:dyDescent="0.3">
      <c r="E4676" s="20"/>
      <c r="H4676" s="19"/>
      <c r="N4676" s="20"/>
      <c r="Q4676" s="19"/>
    </row>
    <row r="4677" spans="5:17" x14ac:dyDescent="0.3">
      <c r="E4677" s="20"/>
      <c r="H4677" s="19"/>
      <c r="N4677" s="20"/>
      <c r="Q4677" s="19"/>
    </row>
    <row r="4678" spans="5:17" x14ac:dyDescent="0.3">
      <c r="E4678" s="20"/>
      <c r="H4678" s="19"/>
      <c r="N4678" s="20"/>
      <c r="Q4678" s="19"/>
    </row>
    <row r="4679" spans="5:17" x14ac:dyDescent="0.3">
      <c r="E4679" s="20"/>
      <c r="H4679" s="19"/>
      <c r="N4679" s="20"/>
      <c r="Q4679" s="19"/>
    </row>
    <row r="4680" spans="5:17" x14ac:dyDescent="0.3">
      <c r="E4680" s="20"/>
      <c r="H4680" s="19"/>
      <c r="N4680" s="20"/>
      <c r="Q4680" s="19"/>
    </row>
    <row r="4681" spans="5:17" x14ac:dyDescent="0.3">
      <c r="E4681" s="20"/>
      <c r="H4681" s="19"/>
      <c r="N4681" s="20"/>
      <c r="Q4681" s="19"/>
    </row>
    <row r="4682" spans="5:17" x14ac:dyDescent="0.3">
      <c r="E4682" s="20"/>
      <c r="H4682" s="19"/>
      <c r="N4682" s="20"/>
      <c r="Q4682" s="19"/>
    </row>
    <row r="4683" spans="5:17" x14ac:dyDescent="0.3">
      <c r="E4683" s="20"/>
      <c r="H4683" s="19"/>
      <c r="N4683" s="20"/>
      <c r="Q4683" s="19"/>
    </row>
    <row r="4684" spans="5:17" x14ac:dyDescent="0.3">
      <c r="E4684" s="20"/>
      <c r="H4684" s="19"/>
      <c r="N4684" s="20"/>
      <c r="Q4684" s="19"/>
    </row>
    <row r="4685" spans="5:17" x14ac:dyDescent="0.3">
      <c r="E4685" s="20"/>
      <c r="H4685" s="19"/>
      <c r="N4685" s="20"/>
      <c r="Q4685" s="19"/>
    </row>
    <row r="4686" spans="5:17" x14ac:dyDescent="0.3">
      <c r="E4686" s="20"/>
      <c r="H4686" s="19"/>
      <c r="N4686" s="20"/>
      <c r="Q4686" s="19"/>
    </row>
    <row r="4687" spans="5:17" x14ac:dyDescent="0.3">
      <c r="E4687" s="20"/>
      <c r="H4687" s="19"/>
      <c r="N4687" s="20"/>
      <c r="Q4687" s="19"/>
    </row>
    <row r="4688" spans="5:17" x14ac:dyDescent="0.3">
      <c r="E4688" s="20"/>
      <c r="H4688" s="19"/>
      <c r="N4688" s="20"/>
      <c r="Q4688" s="19"/>
    </row>
    <row r="4689" spans="5:17" x14ac:dyDescent="0.3">
      <c r="E4689" s="20"/>
      <c r="H4689" s="19"/>
      <c r="N4689" s="20"/>
      <c r="Q4689" s="19"/>
    </row>
    <row r="4690" spans="5:17" x14ac:dyDescent="0.3">
      <c r="E4690" s="20"/>
      <c r="H4690" s="19"/>
      <c r="N4690" s="20"/>
      <c r="Q4690" s="19"/>
    </row>
    <row r="4691" spans="5:17" x14ac:dyDescent="0.3">
      <c r="E4691" s="20"/>
      <c r="H4691" s="19"/>
      <c r="N4691" s="20"/>
      <c r="Q4691" s="19"/>
    </row>
    <row r="4692" spans="5:17" x14ac:dyDescent="0.3">
      <c r="E4692" s="20"/>
      <c r="H4692" s="19"/>
      <c r="N4692" s="20"/>
      <c r="Q4692" s="19"/>
    </row>
    <row r="4693" spans="5:17" x14ac:dyDescent="0.3">
      <c r="E4693" s="20"/>
      <c r="H4693" s="19"/>
      <c r="N4693" s="20"/>
      <c r="Q4693" s="19"/>
    </row>
    <row r="4694" spans="5:17" x14ac:dyDescent="0.3">
      <c r="E4694" s="20"/>
      <c r="H4694" s="19"/>
      <c r="N4694" s="20"/>
      <c r="Q4694" s="19"/>
    </row>
    <row r="4695" spans="5:17" x14ac:dyDescent="0.3">
      <c r="E4695" s="20"/>
      <c r="H4695" s="19"/>
      <c r="N4695" s="20"/>
      <c r="Q4695" s="19"/>
    </row>
    <row r="4696" spans="5:17" x14ac:dyDescent="0.3">
      <c r="E4696" s="20"/>
      <c r="H4696" s="19"/>
      <c r="N4696" s="20"/>
      <c r="Q4696" s="19"/>
    </row>
    <row r="4697" spans="5:17" x14ac:dyDescent="0.3">
      <c r="E4697" s="20"/>
      <c r="H4697" s="19"/>
      <c r="N4697" s="20"/>
      <c r="Q4697" s="19"/>
    </row>
    <row r="4698" spans="5:17" x14ac:dyDescent="0.3">
      <c r="E4698" s="20"/>
      <c r="H4698" s="19"/>
      <c r="N4698" s="20"/>
      <c r="Q4698" s="19"/>
    </row>
    <row r="4699" spans="5:17" x14ac:dyDescent="0.3">
      <c r="E4699" s="20"/>
      <c r="H4699" s="19"/>
      <c r="N4699" s="20"/>
      <c r="Q4699" s="19"/>
    </row>
    <row r="4700" spans="5:17" x14ac:dyDescent="0.3">
      <c r="E4700" s="20"/>
      <c r="H4700" s="19"/>
      <c r="N4700" s="20"/>
      <c r="Q4700" s="19"/>
    </row>
    <row r="4701" spans="5:17" x14ac:dyDescent="0.3">
      <c r="E4701" s="20"/>
      <c r="H4701" s="19"/>
      <c r="N4701" s="20"/>
      <c r="Q4701" s="19"/>
    </row>
    <row r="4702" spans="5:17" x14ac:dyDescent="0.3">
      <c r="E4702" s="20"/>
      <c r="H4702" s="19"/>
      <c r="N4702" s="20"/>
      <c r="Q4702" s="19"/>
    </row>
    <row r="4703" spans="5:17" x14ac:dyDescent="0.3">
      <c r="E4703" s="20"/>
      <c r="H4703" s="19"/>
      <c r="N4703" s="20"/>
      <c r="Q4703" s="19"/>
    </row>
    <row r="4704" spans="5:17" x14ac:dyDescent="0.3">
      <c r="E4704" s="20"/>
      <c r="H4704" s="19"/>
      <c r="N4704" s="20"/>
      <c r="Q4704" s="19"/>
    </row>
    <row r="4705" spans="5:17" x14ac:dyDescent="0.3">
      <c r="E4705" s="20"/>
      <c r="H4705" s="19"/>
      <c r="N4705" s="20"/>
      <c r="Q4705" s="19"/>
    </row>
    <row r="4706" spans="5:17" x14ac:dyDescent="0.3">
      <c r="E4706" s="20"/>
      <c r="H4706" s="19"/>
      <c r="N4706" s="20"/>
      <c r="Q4706" s="19"/>
    </row>
    <row r="4707" spans="5:17" x14ac:dyDescent="0.3">
      <c r="E4707" s="20"/>
      <c r="H4707" s="19"/>
      <c r="N4707" s="20"/>
      <c r="Q4707" s="19"/>
    </row>
    <row r="4708" spans="5:17" x14ac:dyDescent="0.3">
      <c r="E4708" s="20"/>
      <c r="H4708" s="19"/>
      <c r="N4708" s="20"/>
      <c r="Q4708" s="19"/>
    </row>
    <row r="4709" spans="5:17" x14ac:dyDescent="0.3">
      <c r="E4709" s="20"/>
      <c r="H4709" s="19"/>
      <c r="N4709" s="20"/>
      <c r="Q4709" s="19"/>
    </row>
    <row r="4710" spans="5:17" x14ac:dyDescent="0.3">
      <c r="E4710" s="20"/>
      <c r="H4710" s="19"/>
      <c r="N4710" s="20"/>
      <c r="Q4710" s="19"/>
    </row>
    <row r="4711" spans="5:17" x14ac:dyDescent="0.3">
      <c r="E4711" s="20"/>
      <c r="H4711" s="19"/>
      <c r="N4711" s="20"/>
      <c r="Q4711" s="19"/>
    </row>
    <row r="4712" spans="5:17" x14ac:dyDescent="0.3">
      <c r="E4712" s="20"/>
      <c r="H4712" s="19"/>
      <c r="N4712" s="20"/>
      <c r="Q4712" s="19"/>
    </row>
    <row r="4713" spans="5:17" x14ac:dyDescent="0.3">
      <c r="E4713" s="20"/>
      <c r="H4713" s="19"/>
      <c r="N4713" s="20"/>
      <c r="Q4713" s="19"/>
    </row>
    <row r="4714" spans="5:17" x14ac:dyDescent="0.3">
      <c r="E4714" s="20"/>
      <c r="H4714" s="19"/>
      <c r="N4714" s="20"/>
      <c r="Q4714" s="19"/>
    </row>
    <row r="4715" spans="5:17" x14ac:dyDescent="0.3">
      <c r="E4715" s="20"/>
      <c r="H4715" s="19"/>
      <c r="N4715" s="20"/>
      <c r="Q4715" s="19"/>
    </row>
    <row r="4716" spans="5:17" x14ac:dyDescent="0.3">
      <c r="E4716" s="20"/>
      <c r="H4716" s="19"/>
      <c r="N4716" s="20"/>
      <c r="Q4716" s="19"/>
    </row>
    <row r="4717" spans="5:17" x14ac:dyDescent="0.3">
      <c r="E4717" s="20"/>
      <c r="H4717" s="19"/>
      <c r="N4717" s="20"/>
      <c r="Q4717" s="19"/>
    </row>
    <row r="4718" spans="5:17" x14ac:dyDescent="0.3">
      <c r="E4718" s="20"/>
      <c r="H4718" s="19"/>
      <c r="N4718" s="20"/>
      <c r="Q4718" s="19"/>
    </row>
    <row r="4719" spans="5:17" x14ac:dyDescent="0.3">
      <c r="E4719" s="20"/>
      <c r="H4719" s="19"/>
      <c r="N4719" s="20"/>
      <c r="Q4719" s="19"/>
    </row>
    <row r="4720" spans="5:17" x14ac:dyDescent="0.3">
      <c r="E4720" s="20"/>
      <c r="H4720" s="19"/>
      <c r="N4720" s="20"/>
      <c r="Q4720" s="19"/>
    </row>
    <row r="4721" spans="5:17" x14ac:dyDescent="0.3">
      <c r="E4721" s="20"/>
      <c r="H4721" s="19"/>
      <c r="N4721" s="20"/>
      <c r="Q4721" s="19"/>
    </row>
    <row r="4722" spans="5:17" x14ac:dyDescent="0.3">
      <c r="E4722" s="20"/>
      <c r="H4722" s="19"/>
      <c r="N4722" s="20"/>
      <c r="Q4722" s="19"/>
    </row>
    <row r="4723" spans="5:17" x14ac:dyDescent="0.3">
      <c r="E4723" s="20"/>
      <c r="H4723" s="19"/>
      <c r="N4723" s="20"/>
      <c r="Q4723" s="19"/>
    </row>
    <row r="4724" spans="5:17" x14ac:dyDescent="0.3">
      <c r="E4724" s="20"/>
      <c r="H4724" s="19"/>
      <c r="N4724" s="20"/>
      <c r="Q4724" s="19"/>
    </row>
    <row r="4725" spans="5:17" x14ac:dyDescent="0.3">
      <c r="E4725" s="20"/>
      <c r="H4725" s="19"/>
      <c r="N4725" s="20"/>
      <c r="Q4725" s="19"/>
    </row>
    <row r="4726" spans="5:17" x14ac:dyDescent="0.3">
      <c r="E4726" s="20"/>
      <c r="H4726" s="19"/>
      <c r="N4726" s="20"/>
      <c r="Q4726" s="19"/>
    </row>
    <row r="4727" spans="5:17" x14ac:dyDescent="0.3">
      <c r="E4727" s="20"/>
      <c r="H4727" s="19"/>
      <c r="N4727" s="20"/>
      <c r="Q4727" s="19"/>
    </row>
    <row r="4728" spans="5:17" x14ac:dyDescent="0.3">
      <c r="E4728" s="20"/>
      <c r="H4728" s="19"/>
      <c r="N4728" s="20"/>
      <c r="Q4728" s="19"/>
    </row>
    <row r="4729" spans="5:17" x14ac:dyDescent="0.3">
      <c r="E4729" s="20"/>
      <c r="H4729" s="19"/>
      <c r="N4729" s="20"/>
      <c r="Q4729" s="19"/>
    </row>
    <row r="4730" spans="5:17" x14ac:dyDescent="0.3">
      <c r="E4730" s="20"/>
      <c r="H4730" s="19"/>
      <c r="N4730" s="20"/>
      <c r="Q4730" s="19"/>
    </row>
    <row r="4731" spans="5:17" x14ac:dyDescent="0.3">
      <c r="E4731" s="20"/>
      <c r="H4731" s="19"/>
      <c r="N4731" s="20"/>
      <c r="Q4731" s="19"/>
    </row>
    <row r="4732" spans="5:17" x14ac:dyDescent="0.3">
      <c r="E4732" s="20"/>
      <c r="H4732" s="19"/>
      <c r="N4732" s="20"/>
      <c r="Q4732" s="19"/>
    </row>
    <row r="4733" spans="5:17" x14ac:dyDescent="0.3">
      <c r="E4733" s="20"/>
      <c r="H4733" s="19"/>
      <c r="N4733" s="20"/>
      <c r="Q4733" s="19"/>
    </row>
    <row r="4734" spans="5:17" x14ac:dyDescent="0.3">
      <c r="E4734" s="20"/>
      <c r="H4734" s="19"/>
      <c r="N4734" s="20"/>
      <c r="Q4734" s="19"/>
    </row>
    <row r="4735" spans="5:17" x14ac:dyDescent="0.3">
      <c r="E4735" s="20"/>
      <c r="H4735" s="19"/>
      <c r="N4735" s="20"/>
      <c r="Q4735" s="19"/>
    </row>
    <row r="4736" spans="5:17" x14ac:dyDescent="0.3">
      <c r="E4736" s="20"/>
      <c r="H4736" s="19"/>
      <c r="N4736" s="20"/>
      <c r="Q4736" s="19"/>
    </row>
    <row r="4737" spans="5:17" x14ac:dyDescent="0.3">
      <c r="E4737" s="20"/>
      <c r="H4737" s="19"/>
      <c r="N4737" s="20"/>
      <c r="Q4737" s="19"/>
    </row>
    <row r="4738" spans="5:17" x14ac:dyDescent="0.3">
      <c r="E4738" s="20"/>
      <c r="H4738" s="19"/>
      <c r="N4738" s="20"/>
      <c r="Q4738" s="19"/>
    </row>
    <row r="4739" spans="5:17" x14ac:dyDescent="0.3">
      <c r="E4739" s="20"/>
      <c r="H4739" s="19"/>
      <c r="N4739" s="20"/>
      <c r="Q4739" s="19"/>
    </row>
    <row r="4740" spans="5:17" x14ac:dyDescent="0.3">
      <c r="E4740" s="20"/>
      <c r="H4740" s="19"/>
      <c r="N4740" s="20"/>
      <c r="Q4740" s="19"/>
    </row>
    <row r="4741" spans="5:17" x14ac:dyDescent="0.3">
      <c r="E4741" s="20"/>
      <c r="H4741" s="19"/>
      <c r="N4741" s="20"/>
      <c r="Q4741" s="19"/>
    </row>
    <row r="4742" spans="5:17" x14ac:dyDescent="0.3">
      <c r="E4742" s="20"/>
      <c r="H4742" s="19"/>
      <c r="N4742" s="20"/>
      <c r="Q4742" s="19"/>
    </row>
    <row r="4743" spans="5:17" x14ac:dyDescent="0.3">
      <c r="E4743" s="20"/>
      <c r="H4743" s="19"/>
      <c r="N4743" s="20"/>
      <c r="Q4743" s="19"/>
    </row>
    <row r="4744" spans="5:17" x14ac:dyDescent="0.3">
      <c r="E4744" s="20"/>
      <c r="H4744" s="19"/>
      <c r="N4744" s="20"/>
      <c r="Q4744" s="19"/>
    </row>
    <row r="4745" spans="5:17" x14ac:dyDescent="0.3">
      <c r="E4745" s="20"/>
      <c r="H4745" s="19"/>
      <c r="N4745" s="20"/>
      <c r="Q4745" s="19"/>
    </row>
    <row r="4746" spans="5:17" x14ac:dyDescent="0.3">
      <c r="E4746" s="20"/>
      <c r="H4746" s="19"/>
      <c r="N4746" s="20"/>
      <c r="Q4746" s="19"/>
    </row>
    <row r="4747" spans="5:17" x14ac:dyDescent="0.3">
      <c r="E4747" s="20"/>
      <c r="H4747" s="19"/>
      <c r="N4747" s="20"/>
      <c r="Q4747" s="19"/>
    </row>
    <row r="4748" spans="5:17" x14ac:dyDescent="0.3">
      <c r="E4748" s="20"/>
      <c r="H4748" s="19"/>
      <c r="N4748" s="20"/>
      <c r="Q4748" s="19"/>
    </row>
    <row r="4749" spans="5:17" x14ac:dyDescent="0.3">
      <c r="E4749" s="20"/>
      <c r="H4749" s="19"/>
      <c r="N4749" s="20"/>
      <c r="Q4749" s="19"/>
    </row>
    <row r="4750" spans="5:17" x14ac:dyDescent="0.3">
      <c r="E4750" s="20"/>
      <c r="H4750" s="19"/>
      <c r="N4750" s="20"/>
      <c r="Q4750" s="19"/>
    </row>
    <row r="4751" spans="5:17" x14ac:dyDescent="0.3">
      <c r="E4751" s="20"/>
      <c r="H4751" s="19"/>
      <c r="N4751" s="20"/>
      <c r="Q4751" s="19"/>
    </row>
    <row r="4752" spans="5:17" x14ac:dyDescent="0.3">
      <c r="E4752" s="20"/>
      <c r="H4752" s="19"/>
      <c r="N4752" s="20"/>
      <c r="Q4752" s="19"/>
    </row>
    <row r="4753" spans="5:17" x14ac:dyDescent="0.3">
      <c r="E4753" s="20"/>
      <c r="H4753" s="19"/>
      <c r="N4753" s="20"/>
      <c r="Q4753" s="19"/>
    </row>
    <row r="4754" spans="5:17" x14ac:dyDescent="0.3">
      <c r="E4754" s="20"/>
      <c r="H4754" s="19"/>
      <c r="N4754" s="20"/>
      <c r="Q4754" s="19"/>
    </row>
    <row r="4755" spans="5:17" x14ac:dyDescent="0.3">
      <c r="E4755" s="20"/>
      <c r="H4755" s="19"/>
      <c r="N4755" s="20"/>
      <c r="Q4755" s="19"/>
    </row>
    <row r="4756" spans="5:17" x14ac:dyDescent="0.3">
      <c r="E4756" s="20"/>
      <c r="H4756" s="19"/>
      <c r="N4756" s="20"/>
      <c r="Q4756" s="19"/>
    </row>
    <row r="4757" spans="5:17" x14ac:dyDescent="0.3">
      <c r="E4757" s="20"/>
      <c r="H4757" s="19"/>
      <c r="N4757" s="20"/>
      <c r="Q4757" s="19"/>
    </row>
    <row r="4758" spans="5:17" x14ac:dyDescent="0.3">
      <c r="E4758" s="20"/>
      <c r="H4758" s="19"/>
      <c r="N4758" s="20"/>
      <c r="Q4758" s="19"/>
    </row>
    <row r="4759" spans="5:17" x14ac:dyDescent="0.3">
      <c r="E4759" s="20"/>
      <c r="H4759" s="19"/>
      <c r="N4759" s="20"/>
      <c r="Q4759" s="19"/>
    </row>
    <row r="4760" spans="5:17" x14ac:dyDescent="0.3">
      <c r="E4760" s="20"/>
      <c r="H4760" s="19"/>
      <c r="N4760" s="20"/>
      <c r="Q4760" s="19"/>
    </row>
    <row r="4761" spans="5:17" x14ac:dyDescent="0.3">
      <c r="E4761" s="20"/>
      <c r="H4761" s="19"/>
      <c r="N4761" s="20"/>
      <c r="Q4761" s="19"/>
    </row>
    <row r="4762" spans="5:17" x14ac:dyDescent="0.3">
      <c r="E4762" s="20"/>
      <c r="H4762" s="19"/>
      <c r="N4762" s="20"/>
      <c r="Q4762" s="19"/>
    </row>
    <row r="4763" spans="5:17" x14ac:dyDescent="0.3">
      <c r="E4763" s="20"/>
      <c r="H4763" s="19"/>
      <c r="N4763" s="20"/>
      <c r="Q4763" s="19"/>
    </row>
    <row r="4764" spans="5:17" x14ac:dyDescent="0.3">
      <c r="E4764" s="20"/>
      <c r="H4764" s="19"/>
      <c r="N4764" s="20"/>
      <c r="Q4764" s="19"/>
    </row>
    <row r="4765" spans="5:17" x14ac:dyDescent="0.3">
      <c r="E4765" s="20"/>
      <c r="H4765" s="19"/>
      <c r="N4765" s="20"/>
      <c r="Q4765" s="19"/>
    </row>
    <row r="4766" spans="5:17" x14ac:dyDescent="0.3">
      <c r="E4766" s="20"/>
      <c r="H4766" s="19"/>
      <c r="N4766" s="20"/>
      <c r="Q4766" s="19"/>
    </row>
    <row r="4767" spans="5:17" x14ac:dyDescent="0.3">
      <c r="E4767" s="20"/>
      <c r="H4767" s="19"/>
      <c r="N4767" s="20"/>
      <c r="Q4767" s="19"/>
    </row>
    <row r="4768" spans="5:17" x14ac:dyDescent="0.3">
      <c r="E4768" s="20"/>
      <c r="H4768" s="19"/>
      <c r="N4768" s="20"/>
      <c r="Q4768" s="19"/>
    </row>
    <row r="4769" spans="5:17" x14ac:dyDescent="0.3">
      <c r="E4769" s="20"/>
      <c r="H4769" s="19"/>
      <c r="N4769" s="20"/>
      <c r="Q4769" s="19"/>
    </row>
    <row r="4770" spans="5:17" x14ac:dyDescent="0.3">
      <c r="E4770" s="20"/>
      <c r="H4770" s="19"/>
      <c r="N4770" s="20"/>
      <c r="Q4770" s="19"/>
    </row>
    <row r="4771" spans="5:17" x14ac:dyDescent="0.3">
      <c r="E4771" s="20"/>
      <c r="H4771" s="19"/>
      <c r="N4771" s="20"/>
      <c r="Q4771" s="19"/>
    </row>
    <row r="4772" spans="5:17" x14ac:dyDescent="0.3">
      <c r="E4772" s="20"/>
      <c r="H4772" s="19"/>
      <c r="N4772" s="20"/>
      <c r="Q4772" s="19"/>
    </row>
    <row r="4773" spans="5:17" x14ac:dyDescent="0.3">
      <c r="E4773" s="20"/>
      <c r="H4773" s="19"/>
      <c r="N4773" s="20"/>
      <c r="Q4773" s="19"/>
    </row>
    <row r="4774" spans="5:17" x14ac:dyDescent="0.3">
      <c r="E4774" s="20"/>
      <c r="H4774" s="19"/>
      <c r="N4774" s="20"/>
      <c r="Q4774" s="19"/>
    </row>
    <row r="4775" spans="5:17" x14ac:dyDescent="0.3">
      <c r="E4775" s="20"/>
      <c r="H4775" s="19"/>
      <c r="N4775" s="20"/>
      <c r="Q4775" s="19"/>
    </row>
    <row r="4776" spans="5:17" x14ac:dyDescent="0.3">
      <c r="E4776" s="20"/>
      <c r="H4776" s="19"/>
      <c r="N4776" s="20"/>
      <c r="Q4776" s="19"/>
    </row>
    <row r="4777" spans="5:17" x14ac:dyDescent="0.3">
      <c r="E4777" s="20"/>
      <c r="H4777" s="19"/>
      <c r="N4777" s="20"/>
      <c r="Q4777" s="19"/>
    </row>
    <row r="4778" spans="5:17" x14ac:dyDescent="0.3">
      <c r="E4778" s="20"/>
      <c r="H4778" s="19"/>
      <c r="N4778" s="20"/>
      <c r="Q4778" s="19"/>
    </row>
    <row r="4779" spans="5:17" x14ac:dyDescent="0.3">
      <c r="E4779" s="20"/>
      <c r="H4779" s="19"/>
      <c r="N4779" s="20"/>
      <c r="Q4779" s="19"/>
    </row>
    <row r="4780" spans="5:17" x14ac:dyDescent="0.3">
      <c r="E4780" s="20"/>
      <c r="H4780" s="19"/>
      <c r="N4780" s="20"/>
      <c r="Q4780" s="19"/>
    </row>
    <row r="4781" spans="5:17" x14ac:dyDescent="0.3">
      <c r="E4781" s="20"/>
      <c r="H4781" s="19"/>
      <c r="N4781" s="20"/>
      <c r="Q4781" s="19"/>
    </row>
    <row r="4782" spans="5:17" x14ac:dyDescent="0.3">
      <c r="E4782" s="20"/>
      <c r="H4782" s="19"/>
      <c r="N4782" s="20"/>
      <c r="Q4782" s="19"/>
    </row>
    <row r="4783" spans="5:17" x14ac:dyDescent="0.3">
      <c r="E4783" s="20"/>
      <c r="H4783" s="19"/>
      <c r="N4783" s="20"/>
      <c r="Q4783" s="19"/>
    </row>
    <row r="4784" spans="5:17" x14ac:dyDescent="0.3">
      <c r="E4784" s="20"/>
      <c r="H4784" s="19"/>
      <c r="N4784" s="20"/>
      <c r="Q4784" s="19"/>
    </row>
    <row r="4785" spans="5:17" x14ac:dyDescent="0.3">
      <c r="E4785" s="20"/>
      <c r="H4785" s="19"/>
      <c r="N4785" s="20"/>
      <c r="Q4785" s="19"/>
    </row>
    <row r="4786" spans="5:17" x14ac:dyDescent="0.3">
      <c r="E4786" s="20"/>
      <c r="H4786" s="19"/>
      <c r="N4786" s="20"/>
      <c r="Q4786" s="19"/>
    </row>
    <row r="4787" spans="5:17" x14ac:dyDescent="0.3">
      <c r="E4787" s="20"/>
      <c r="H4787" s="19"/>
      <c r="N4787" s="20"/>
      <c r="Q4787" s="19"/>
    </row>
    <row r="4788" spans="5:17" x14ac:dyDescent="0.3">
      <c r="E4788" s="20"/>
      <c r="H4788" s="19"/>
      <c r="N4788" s="20"/>
      <c r="Q4788" s="19"/>
    </row>
    <row r="4789" spans="5:17" x14ac:dyDescent="0.3">
      <c r="E4789" s="20"/>
      <c r="H4789" s="19"/>
      <c r="N4789" s="20"/>
      <c r="Q4789" s="19"/>
    </row>
    <row r="4790" spans="5:17" x14ac:dyDescent="0.3">
      <c r="E4790" s="20"/>
      <c r="H4790" s="19"/>
      <c r="N4790" s="20"/>
      <c r="Q4790" s="19"/>
    </row>
    <row r="4791" spans="5:17" x14ac:dyDescent="0.3">
      <c r="E4791" s="20"/>
      <c r="H4791" s="19"/>
      <c r="N4791" s="20"/>
      <c r="Q4791" s="19"/>
    </row>
    <row r="4792" spans="5:17" x14ac:dyDescent="0.3">
      <c r="E4792" s="20"/>
      <c r="H4792" s="19"/>
      <c r="N4792" s="20"/>
      <c r="Q4792" s="19"/>
    </row>
    <row r="4793" spans="5:17" x14ac:dyDescent="0.3">
      <c r="E4793" s="20"/>
      <c r="H4793" s="19"/>
      <c r="N4793" s="20"/>
      <c r="Q4793" s="19"/>
    </row>
    <row r="4794" spans="5:17" x14ac:dyDescent="0.3">
      <c r="E4794" s="20"/>
      <c r="H4794" s="19"/>
      <c r="N4794" s="20"/>
      <c r="Q4794" s="19"/>
    </row>
    <row r="4795" spans="5:17" x14ac:dyDescent="0.3">
      <c r="E4795" s="20"/>
      <c r="H4795" s="19"/>
      <c r="N4795" s="20"/>
      <c r="Q4795" s="19"/>
    </row>
    <row r="4796" spans="5:17" x14ac:dyDescent="0.3">
      <c r="E4796" s="20"/>
      <c r="H4796" s="19"/>
      <c r="N4796" s="20"/>
      <c r="Q4796" s="19"/>
    </row>
    <row r="4797" spans="5:17" x14ac:dyDescent="0.3">
      <c r="E4797" s="20"/>
      <c r="H4797" s="19"/>
      <c r="N4797" s="20"/>
      <c r="Q4797" s="19"/>
    </row>
    <row r="4798" spans="5:17" x14ac:dyDescent="0.3">
      <c r="E4798" s="20"/>
      <c r="H4798" s="19"/>
      <c r="N4798" s="20"/>
      <c r="Q4798" s="19"/>
    </row>
    <row r="4799" spans="5:17" x14ac:dyDescent="0.3">
      <c r="E4799" s="20"/>
      <c r="H4799" s="19"/>
      <c r="N4799" s="20"/>
      <c r="Q4799" s="19"/>
    </row>
    <row r="4800" spans="5:17" x14ac:dyDescent="0.3">
      <c r="E4800" s="20"/>
      <c r="H4800" s="19"/>
      <c r="N4800" s="20"/>
      <c r="Q4800" s="19"/>
    </row>
    <row r="4801" spans="5:17" x14ac:dyDescent="0.3">
      <c r="E4801" s="20"/>
      <c r="H4801" s="19"/>
      <c r="N4801" s="20"/>
      <c r="Q4801" s="19"/>
    </row>
    <row r="4802" spans="5:17" x14ac:dyDescent="0.3">
      <c r="E4802" s="20"/>
      <c r="H4802" s="19"/>
      <c r="N4802" s="20"/>
      <c r="Q4802" s="19"/>
    </row>
    <row r="4803" spans="5:17" x14ac:dyDescent="0.3">
      <c r="E4803" s="20"/>
      <c r="H4803" s="19"/>
      <c r="N4803" s="20"/>
      <c r="Q4803" s="19"/>
    </row>
    <row r="4804" spans="5:17" x14ac:dyDescent="0.3">
      <c r="E4804" s="20"/>
      <c r="H4804" s="19"/>
      <c r="N4804" s="20"/>
      <c r="Q4804" s="19"/>
    </row>
    <row r="4805" spans="5:17" x14ac:dyDescent="0.3">
      <c r="E4805" s="20"/>
      <c r="H4805" s="19"/>
      <c r="N4805" s="20"/>
      <c r="Q4805" s="19"/>
    </row>
    <row r="4806" spans="5:17" x14ac:dyDescent="0.3">
      <c r="E4806" s="20"/>
      <c r="H4806" s="19"/>
      <c r="N4806" s="20"/>
      <c r="Q4806" s="19"/>
    </row>
    <row r="4807" spans="5:17" x14ac:dyDescent="0.3">
      <c r="E4807" s="20"/>
      <c r="H4807" s="19"/>
      <c r="N4807" s="20"/>
      <c r="Q4807" s="19"/>
    </row>
    <row r="4808" spans="5:17" x14ac:dyDescent="0.3">
      <c r="E4808" s="20"/>
      <c r="H4808" s="19"/>
      <c r="N4808" s="20"/>
      <c r="Q4808" s="19"/>
    </row>
    <row r="4809" spans="5:17" x14ac:dyDescent="0.3">
      <c r="E4809" s="20"/>
      <c r="H4809" s="19"/>
      <c r="N4809" s="20"/>
      <c r="Q4809" s="19"/>
    </row>
    <row r="4810" spans="5:17" x14ac:dyDescent="0.3">
      <c r="E4810" s="20"/>
      <c r="H4810" s="19"/>
      <c r="N4810" s="20"/>
      <c r="Q4810" s="19"/>
    </row>
    <row r="4811" spans="5:17" x14ac:dyDescent="0.3">
      <c r="E4811" s="20"/>
      <c r="H4811" s="19"/>
      <c r="N4811" s="20"/>
      <c r="Q4811" s="19"/>
    </row>
    <row r="4812" spans="5:17" x14ac:dyDescent="0.3">
      <c r="E4812" s="20"/>
      <c r="H4812" s="19"/>
      <c r="N4812" s="20"/>
      <c r="Q4812" s="19"/>
    </row>
    <row r="4813" spans="5:17" x14ac:dyDescent="0.3">
      <c r="E4813" s="20"/>
      <c r="H4813" s="19"/>
      <c r="N4813" s="20"/>
      <c r="Q4813" s="19"/>
    </row>
    <row r="4814" spans="5:17" x14ac:dyDescent="0.3">
      <c r="E4814" s="20"/>
      <c r="H4814" s="19"/>
      <c r="N4814" s="20"/>
      <c r="Q4814" s="19"/>
    </row>
    <row r="4815" spans="5:17" x14ac:dyDescent="0.3">
      <c r="E4815" s="20"/>
      <c r="H4815" s="19"/>
      <c r="N4815" s="20"/>
      <c r="Q4815" s="19"/>
    </row>
    <row r="4816" spans="5:17" x14ac:dyDescent="0.3">
      <c r="E4816" s="20"/>
      <c r="H4816" s="19"/>
      <c r="N4816" s="20"/>
      <c r="Q4816" s="19"/>
    </row>
    <row r="4817" spans="5:17" x14ac:dyDescent="0.3">
      <c r="E4817" s="20"/>
      <c r="H4817" s="19"/>
      <c r="N4817" s="20"/>
      <c r="Q4817" s="19"/>
    </row>
    <row r="4818" spans="5:17" x14ac:dyDescent="0.3">
      <c r="E4818" s="20"/>
      <c r="H4818" s="19"/>
      <c r="N4818" s="20"/>
      <c r="Q4818" s="19"/>
    </row>
    <row r="4819" spans="5:17" x14ac:dyDescent="0.3">
      <c r="E4819" s="20"/>
      <c r="H4819" s="19"/>
      <c r="N4819" s="20"/>
      <c r="Q4819" s="19"/>
    </row>
    <row r="4820" spans="5:17" x14ac:dyDescent="0.3">
      <c r="E4820" s="20"/>
      <c r="H4820" s="19"/>
      <c r="N4820" s="20"/>
      <c r="Q4820" s="19"/>
    </row>
    <row r="4821" spans="5:17" x14ac:dyDescent="0.3">
      <c r="E4821" s="20"/>
      <c r="H4821" s="19"/>
      <c r="N4821" s="20"/>
      <c r="Q4821" s="19"/>
    </row>
    <row r="4822" spans="5:17" x14ac:dyDescent="0.3">
      <c r="E4822" s="20"/>
      <c r="H4822" s="19"/>
      <c r="N4822" s="20"/>
      <c r="Q4822" s="19"/>
    </row>
    <row r="4823" spans="5:17" x14ac:dyDescent="0.3">
      <c r="E4823" s="20"/>
      <c r="H4823" s="19"/>
      <c r="N4823" s="20"/>
      <c r="Q4823" s="19"/>
    </row>
    <row r="4824" spans="5:17" x14ac:dyDescent="0.3">
      <c r="E4824" s="20"/>
      <c r="H4824" s="19"/>
      <c r="N4824" s="20"/>
      <c r="Q4824" s="19"/>
    </row>
    <row r="4825" spans="5:17" x14ac:dyDescent="0.3">
      <c r="E4825" s="20"/>
      <c r="H4825" s="19"/>
      <c r="N4825" s="20"/>
      <c r="Q4825" s="19"/>
    </row>
    <row r="4826" spans="5:17" x14ac:dyDescent="0.3">
      <c r="E4826" s="20"/>
      <c r="H4826" s="19"/>
      <c r="N4826" s="20"/>
      <c r="Q4826" s="19"/>
    </row>
    <row r="4827" spans="5:17" x14ac:dyDescent="0.3">
      <c r="E4827" s="20"/>
      <c r="H4827" s="19"/>
      <c r="N4827" s="20"/>
      <c r="Q4827" s="19"/>
    </row>
    <row r="4828" spans="5:17" x14ac:dyDescent="0.3">
      <c r="E4828" s="20"/>
      <c r="H4828" s="19"/>
      <c r="N4828" s="20"/>
      <c r="Q4828" s="19"/>
    </row>
    <row r="4829" spans="5:17" x14ac:dyDescent="0.3">
      <c r="E4829" s="20"/>
      <c r="H4829" s="19"/>
      <c r="N4829" s="20"/>
      <c r="Q4829" s="19"/>
    </row>
    <row r="4830" spans="5:17" x14ac:dyDescent="0.3">
      <c r="E4830" s="20"/>
      <c r="H4830" s="19"/>
      <c r="N4830" s="20"/>
      <c r="Q4830" s="19"/>
    </row>
    <row r="4831" spans="5:17" x14ac:dyDescent="0.3">
      <c r="E4831" s="20"/>
      <c r="H4831" s="19"/>
      <c r="N4831" s="20"/>
      <c r="Q4831" s="19"/>
    </row>
    <row r="4832" spans="5:17" x14ac:dyDescent="0.3">
      <c r="E4832" s="20"/>
      <c r="H4832" s="19"/>
      <c r="N4832" s="20"/>
      <c r="Q4832" s="19"/>
    </row>
    <row r="4833" spans="5:17" x14ac:dyDescent="0.3">
      <c r="E4833" s="20"/>
      <c r="H4833" s="19"/>
      <c r="N4833" s="20"/>
      <c r="Q4833" s="19"/>
    </row>
    <row r="4834" spans="5:17" x14ac:dyDescent="0.3">
      <c r="E4834" s="20"/>
      <c r="H4834" s="19"/>
      <c r="N4834" s="20"/>
      <c r="Q4834" s="19"/>
    </row>
    <row r="4835" spans="5:17" x14ac:dyDescent="0.3">
      <c r="E4835" s="20"/>
      <c r="H4835" s="19"/>
      <c r="N4835" s="20"/>
      <c r="Q4835" s="19"/>
    </row>
    <row r="4836" spans="5:17" x14ac:dyDescent="0.3">
      <c r="E4836" s="20"/>
      <c r="H4836" s="19"/>
      <c r="N4836" s="20"/>
      <c r="Q4836" s="19"/>
    </row>
    <row r="4837" spans="5:17" x14ac:dyDescent="0.3">
      <c r="E4837" s="20"/>
      <c r="H4837" s="19"/>
      <c r="N4837" s="20"/>
      <c r="Q4837" s="19"/>
    </row>
    <row r="4838" spans="5:17" x14ac:dyDescent="0.3">
      <c r="E4838" s="20"/>
      <c r="H4838" s="19"/>
      <c r="N4838" s="20"/>
      <c r="Q4838" s="19"/>
    </row>
    <row r="4839" spans="5:17" x14ac:dyDescent="0.3">
      <c r="E4839" s="20"/>
      <c r="H4839" s="19"/>
      <c r="N4839" s="20"/>
      <c r="Q4839" s="19"/>
    </row>
    <row r="4840" spans="5:17" x14ac:dyDescent="0.3">
      <c r="E4840" s="20"/>
      <c r="H4840" s="19"/>
      <c r="N4840" s="20"/>
      <c r="Q4840" s="19"/>
    </row>
    <row r="4841" spans="5:17" x14ac:dyDescent="0.3">
      <c r="E4841" s="20"/>
      <c r="H4841" s="19"/>
      <c r="N4841" s="20"/>
      <c r="Q4841" s="19"/>
    </row>
    <row r="4842" spans="5:17" x14ac:dyDescent="0.3">
      <c r="E4842" s="20"/>
      <c r="H4842" s="19"/>
      <c r="N4842" s="20"/>
      <c r="Q4842" s="19"/>
    </row>
    <row r="4843" spans="5:17" x14ac:dyDescent="0.3">
      <c r="E4843" s="20"/>
      <c r="H4843" s="19"/>
      <c r="N4843" s="20"/>
      <c r="Q4843" s="19"/>
    </row>
    <row r="4844" spans="5:17" x14ac:dyDescent="0.3">
      <c r="E4844" s="20"/>
      <c r="H4844" s="19"/>
      <c r="N4844" s="20"/>
      <c r="Q4844" s="19"/>
    </row>
    <row r="4845" spans="5:17" x14ac:dyDescent="0.3">
      <c r="E4845" s="20"/>
      <c r="H4845" s="19"/>
      <c r="N4845" s="20"/>
      <c r="Q4845" s="19"/>
    </row>
    <row r="4846" spans="5:17" x14ac:dyDescent="0.3">
      <c r="E4846" s="20"/>
      <c r="H4846" s="19"/>
      <c r="N4846" s="20"/>
      <c r="Q4846" s="19"/>
    </row>
    <row r="4847" spans="5:17" x14ac:dyDescent="0.3">
      <c r="E4847" s="20"/>
      <c r="H4847" s="19"/>
      <c r="N4847" s="20"/>
      <c r="Q4847" s="19"/>
    </row>
    <row r="4848" spans="5:17" x14ac:dyDescent="0.3">
      <c r="E4848" s="20"/>
      <c r="H4848" s="19"/>
      <c r="N4848" s="20"/>
      <c r="Q4848" s="19"/>
    </row>
    <row r="4849" spans="5:17" x14ac:dyDescent="0.3">
      <c r="E4849" s="20"/>
      <c r="H4849" s="19"/>
      <c r="N4849" s="20"/>
      <c r="Q4849" s="19"/>
    </row>
    <row r="4850" spans="5:17" x14ac:dyDescent="0.3">
      <c r="E4850" s="20"/>
      <c r="H4850" s="19"/>
      <c r="N4850" s="20"/>
      <c r="Q4850" s="19"/>
    </row>
    <row r="4851" spans="5:17" x14ac:dyDescent="0.3">
      <c r="E4851" s="20"/>
      <c r="H4851" s="19"/>
      <c r="N4851" s="20"/>
      <c r="Q4851" s="19"/>
    </row>
    <row r="4852" spans="5:17" x14ac:dyDescent="0.3">
      <c r="E4852" s="20"/>
      <c r="H4852" s="19"/>
      <c r="N4852" s="20"/>
      <c r="Q4852" s="19"/>
    </row>
    <row r="4853" spans="5:17" x14ac:dyDescent="0.3">
      <c r="E4853" s="20"/>
      <c r="H4853" s="19"/>
      <c r="N4853" s="20"/>
      <c r="Q4853" s="19"/>
    </row>
    <row r="4854" spans="5:17" x14ac:dyDescent="0.3">
      <c r="E4854" s="20"/>
      <c r="H4854" s="19"/>
      <c r="N4854" s="20"/>
      <c r="Q4854" s="19"/>
    </row>
    <row r="4855" spans="5:17" x14ac:dyDescent="0.3">
      <c r="E4855" s="20"/>
      <c r="H4855" s="19"/>
      <c r="N4855" s="20"/>
      <c r="Q4855" s="19"/>
    </row>
    <row r="4856" spans="5:17" x14ac:dyDescent="0.3">
      <c r="E4856" s="20"/>
      <c r="H4856" s="19"/>
      <c r="N4856" s="20"/>
      <c r="Q4856" s="19"/>
    </row>
    <row r="4857" spans="5:17" x14ac:dyDescent="0.3">
      <c r="E4857" s="20"/>
      <c r="H4857" s="19"/>
      <c r="N4857" s="20"/>
      <c r="Q4857" s="19"/>
    </row>
    <row r="4858" spans="5:17" x14ac:dyDescent="0.3">
      <c r="E4858" s="20"/>
      <c r="H4858" s="19"/>
      <c r="N4858" s="20"/>
      <c r="Q4858" s="19"/>
    </row>
    <row r="4859" spans="5:17" x14ac:dyDescent="0.3">
      <c r="E4859" s="20"/>
      <c r="H4859" s="19"/>
      <c r="N4859" s="20"/>
      <c r="Q4859" s="19"/>
    </row>
    <row r="4860" spans="5:17" x14ac:dyDescent="0.3">
      <c r="E4860" s="20"/>
      <c r="H4860" s="19"/>
      <c r="N4860" s="20"/>
      <c r="Q4860" s="19"/>
    </row>
    <row r="4861" spans="5:17" x14ac:dyDescent="0.3">
      <c r="E4861" s="20"/>
      <c r="H4861" s="19"/>
      <c r="N4861" s="20"/>
      <c r="Q4861" s="19"/>
    </row>
    <row r="4862" spans="5:17" x14ac:dyDescent="0.3">
      <c r="E4862" s="20"/>
      <c r="H4862" s="19"/>
      <c r="N4862" s="20"/>
      <c r="Q4862" s="19"/>
    </row>
    <row r="4863" spans="5:17" x14ac:dyDescent="0.3">
      <c r="E4863" s="20"/>
      <c r="H4863" s="19"/>
      <c r="N4863" s="20"/>
      <c r="Q4863" s="19"/>
    </row>
    <row r="4864" spans="5:17" x14ac:dyDescent="0.3">
      <c r="E4864" s="20"/>
      <c r="H4864" s="19"/>
      <c r="N4864" s="20"/>
      <c r="Q4864" s="19"/>
    </row>
    <row r="4865" spans="5:17" x14ac:dyDescent="0.3">
      <c r="E4865" s="20"/>
      <c r="H4865" s="19"/>
      <c r="N4865" s="20"/>
      <c r="Q4865" s="19"/>
    </row>
    <row r="4866" spans="5:17" x14ac:dyDescent="0.3">
      <c r="E4866" s="20"/>
      <c r="H4866" s="19"/>
      <c r="N4866" s="20"/>
      <c r="Q4866" s="19"/>
    </row>
    <row r="4867" spans="5:17" x14ac:dyDescent="0.3">
      <c r="E4867" s="20"/>
      <c r="H4867" s="19"/>
      <c r="N4867" s="20"/>
      <c r="Q4867" s="19"/>
    </row>
    <row r="4868" spans="5:17" x14ac:dyDescent="0.3">
      <c r="E4868" s="20"/>
      <c r="H4868" s="19"/>
      <c r="N4868" s="20"/>
      <c r="Q4868" s="19"/>
    </row>
    <row r="4869" spans="5:17" x14ac:dyDescent="0.3">
      <c r="E4869" s="20"/>
      <c r="H4869" s="19"/>
      <c r="N4869" s="20"/>
      <c r="Q4869" s="19"/>
    </row>
    <row r="4870" spans="5:17" x14ac:dyDescent="0.3">
      <c r="E4870" s="20"/>
      <c r="H4870" s="19"/>
      <c r="N4870" s="20"/>
      <c r="Q4870" s="19"/>
    </row>
    <row r="4871" spans="5:17" x14ac:dyDescent="0.3">
      <c r="E4871" s="20"/>
      <c r="H4871" s="19"/>
      <c r="N4871" s="20"/>
      <c r="Q4871" s="19"/>
    </row>
    <row r="4872" spans="5:17" x14ac:dyDescent="0.3">
      <c r="E4872" s="20"/>
      <c r="H4872" s="19"/>
      <c r="N4872" s="20"/>
      <c r="Q4872" s="19"/>
    </row>
    <row r="4873" spans="5:17" x14ac:dyDescent="0.3">
      <c r="E4873" s="20"/>
      <c r="H4873" s="19"/>
      <c r="N4873" s="20"/>
      <c r="Q4873" s="19"/>
    </row>
    <row r="4874" spans="5:17" x14ac:dyDescent="0.3">
      <c r="E4874" s="20"/>
      <c r="H4874" s="19"/>
      <c r="N4874" s="20"/>
      <c r="Q4874" s="19"/>
    </row>
    <row r="4875" spans="5:17" x14ac:dyDescent="0.3">
      <c r="E4875" s="20"/>
      <c r="H4875" s="19"/>
      <c r="N4875" s="20"/>
      <c r="Q4875" s="19"/>
    </row>
    <row r="4876" spans="5:17" x14ac:dyDescent="0.3">
      <c r="E4876" s="20"/>
      <c r="H4876" s="19"/>
      <c r="N4876" s="20"/>
      <c r="Q4876" s="19"/>
    </row>
    <row r="4877" spans="5:17" x14ac:dyDescent="0.3">
      <c r="E4877" s="20"/>
      <c r="H4877" s="19"/>
      <c r="N4877" s="20"/>
      <c r="Q4877" s="19"/>
    </row>
    <row r="4878" spans="5:17" x14ac:dyDescent="0.3">
      <c r="E4878" s="20"/>
      <c r="H4878" s="19"/>
      <c r="N4878" s="20"/>
      <c r="Q4878" s="19"/>
    </row>
    <row r="4879" spans="5:17" x14ac:dyDescent="0.3">
      <c r="E4879" s="20"/>
      <c r="H4879" s="19"/>
      <c r="N4879" s="20"/>
      <c r="Q4879" s="19"/>
    </row>
    <row r="4880" spans="5:17" x14ac:dyDescent="0.3">
      <c r="E4880" s="20"/>
      <c r="H4880" s="19"/>
      <c r="N4880" s="20"/>
      <c r="Q4880" s="19"/>
    </row>
    <row r="4881" spans="5:17" x14ac:dyDescent="0.3">
      <c r="E4881" s="20"/>
      <c r="H4881" s="19"/>
      <c r="N4881" s="20"/>
      <c r="Q4881" s="19"/>
    </row>
    <row r="4882" spans="5:17" x14ac:dyDescent="0.3">
      <c r="E4882" s="20"/>
      <c r="H4882" s="19"/>
      <c r="N4882" s="20"/>
      <c r="Q4882" s="19"/>
    </row>
    <row r="4883" spans="5:17" x14ac:dyDescent="0.3">
      <c r="E4883" s="20"/>
      <c r="H4883" s="19"/>
      <c r="N4883" s="20"/>
      <c r="Q4883" s="19"/>
    </row>
    <row r="4884" spans="5:17" x14ac:dyDescent="0.3">
      <c r="E4884" s="20"/>
      <c r="H4884" s="19"/>
      <c r="N4884" s="20"/>
      <c r="Q4884" s="19"/>
    </row>
    <row r="4885" spans="5:17" x14ac:dyDescent="0.3">
      <c r="E4885" s="20"/>
      <c r="H4885" s="19"/>
      <c r="N4885" s="20"/>
      <c r="Q4885" s="19"/>
    </row>
    <row r="4886" spans="5:17" x14ac:dyDescent="0.3">
      <c r="E4886" s="20"/>
      <c r="H4886" s="19"/>
      <c r="N4886" s="20"/>
      <c r="Q4886" s="19"/>
    </row>
    <row r="4887" spans="5:17" x14ac:dyDescent="0.3">
      <c r="E4887" s="20"/>
      <c r="H4887" s="19"/>
      <c r="N4887" s="20"/>
      <c r="Q4887" s="19"/>
    </row>
    <row r="4888" spans="5:17" x14ac:dyDescent="0.3">
      <c r="E4888" s="20"/>
      <c r="H4888" s="19"/>
      <c r="N4888" s="20"/>
      <c r="Q4888" s="19"/>
    </row>
    <row r="4889" spans="5:17" x14ac:dyDescent="0.3">
      <c r="E4889" s="20"/>
      <c r="H4889" s="19"/>
      <c r="N4889" s="20"/>
      <c r="Q4889" s="19"/>
    </row>
    <row r="4890" spans="5:17" x14ac:dyDescent="0.3">
      <c r="E4890" s="20"/>
      <c r="H4890" s="19"/>
      <c r="N4890" s="20"/>
      <c r="Q4890" s="19"/>
    </row>
    <row r="4891" spans="5:17" x14ac:dyDescent="0.3">
      <c r="E4891" s="20"/>
      <c r="H4891" s="19"/>
      <c r="N4891" s="20"/>
      <c r="Q4891" s="19"/>
    </row>
    <row r="4892" spans="5:17" x14ac:dyDescent="0.3">
      <c r="E4892" s="20"/>
      <c r="H4892" s="19"/>
      <c r="N4892" s="20"/>
      <c r="Q4892" s="19"/>
    </row>
    <row r="4893" spans="5:17" x14ac:dyDescent="0.3">
      <c r="E4893" s="20"/>
      <c r="H4893" s="19"/>
      <c r="N4893" s="20"/>
      <c r="Q4893" s="19"/>
    </row>
    <row r="4894" spans="5:17" x14ac:dyDescent="0.3">
      <c r="E4894" s="20"/>
      <c r="H4894" s="19"/>
      <c r="N4894" s="20"/>
      <c r="Q4894" s="19"/>
    </row>
    <row r="4895" spans="5:17" x14ac:dyDescent="0.3">
      <c r="E4895" s="20"/>
      <c r="H4895" s="19"/>
      <c r="N4895" s="20"/>
      <c r="Q4895" s="19"/>
    </row>
    <row r="4896" spans="5:17" x14ac:dyDescent="0.3">
      <c r="E4896" s="20"/>
      <c r="H4896" s="19"/>
      <c r="N4896" s="20"/>
      <c r="Q4896" s="19"/>
    </row>
    <row r="4897" spans="5:17" x14ac:dyDescent="0.3">
      <c r="E4897" s="20"/>
      <c r="H4897" s="19"/>
      <c r="N4897" s="20"/>
      <c r="Q4897" s="19"/>
    </row>
    <row r="4898" spans="5:17" x14ac:dyDescent="0.3">
      <c r="E4898" s="20"/>
      <c r="H4898" s="19"/>
      <c r="N4898" s="20"/>
      <c r="Q4898" s="19"/>
    </row>
    <row r="4899" spans="5:17" x14ac:dyDescent="0.3">
      <c r="E4899" s="20"/>
      <c r="H4899" s="19"/>
      <c r="N4899" s="20"/>
      <c r="Q4899" s="19"/>
    </row>
    <row r="4900" spans="5:17" x14ac:dyDescent="0.3">
      <c r="E4900" s="20"/>
      <c r="H4900" s="19"/>
      <c r="N4900" s="20"/>
      <c r="Q4900" s="19"/>
    </row>
    <row r="4901" spans="5:17" x14ac:dyDescent="0.3">
      <c r="E4901" s="20"/>
      <c r="H4901" s="19"/>
      <c r="N4901" s="20"/>
      <c r="Q4901" s="19"/>
    </row>
    <row r="4902" spans="5:17" x14ac:dyDescent="0.3">
      <c r="E4902" s="20"/>
      <c r="H4902" s="19"/>
      <c r="N4902" s="20"/>
      <c r="Q4902" s="19"/>
    </row>
    <row r="4903" spans="5:17" x14ac:dyDescent="0.3">
      <c r="E4903" s="20"/>
      <c r="H4903" s="19"/>
      <c r="N4903" s="20"/>
      <c r="Q4903" s="19"/>
    </row>
    <row r="4904" spans="5:17" x14ac:dyDescent="0.3">
      <c r="E4904" s="20"/>
      <c r="H4904" s="19"/>
      <c r="N4904" s="20"/>
      <c r="Q4904" s="19"/>
    </row>
    <row r="4905" spans="5:17" x14ac:dyDescent="0.3">
      <c r="E4905" s="20"/>
      <c r="H4905" s="19"/>
      <c r="N4905" s="20"/>
      <c r="Q4905" s="19"/>
    </row>
    <row r="4906" spans="5:17" x14ac:dyDescent="0.3">
      <c r="E4906" s="20"/>
      <c r="H4906" s="19"/>
      <c r="N4906" s="20"/>
      <c r="Q4906" s="19"/>
    </row>
    <row r="4907" spans="5:17" x14ac:dyDescent="0.3">
      <c r="E4907" s="20"/>
      <c r="H4907" s="19"/>
      <c r="N4907" s="20"/>
      <c r="Q4907" s="19"/>
    </row>
    <row r="4908" spans="5:17" x14ac:dyDescent="0.3">
      <c r="E4908" s="20"/>
      <c r="H4908" s="19"/>
      <c r="N4908" s="20"/>
      <c r="Q4908" s="19"/>
    </row>
    <row r="4909" spans="5:17" x14ac:dyDescent="0.3">
      <c r="E4909" s="20"/>
      <c r="H4909" s="19"/>
      <c r="N4909" s="20"/>
      <c r="Q4909" s="19"/>
    </row>
    <row r="4910" spans="5:17" x14ac:dyDescent="0.3">
      <c r="E4910" s="20"/>
      <c r="H4910" s="19"/>
      <c r="N4910" s="20"/>
      <c r="Q4910" s="19"/>
    </row>
    <row r="4911" spans="5:17" x14ac:dyDescent="0.3">
      <c r="E4911" s="20"/>
      <c r="H4911" s="19"/>
      <c r="N4911" s="20"/>
      <c r="Q4911" s="19"/>
    </row>
    <row r="4912" spans="5:17" x14ac:dyDescent="0.3">
      <c r="E4912" s="20"/>
      <c r="H4912" s="19"/>
      <c r="N4912" s="20"/>
      <c r="Q4912" s="19"/>
    </row>
    <row r="4913" spans="5:17" x14ac:dyDescent="0.3">
      <c r="E4913" s="20"/>
      <c r="H4913" s="19"/>
      <c r="N4913" s="20"/>
      <c r="Q4913" s="19"/>
    </row>
    <row r="4914" spans="5:17" x14ac:dyDescent="0.3">
      <c r="E4914" s="20"/>
      <c r="H4914" s="19"/>
      <c r="N4914" s="20"/>
      <c r="Q4914" s="19"/>
    </row>
    <row r="4915" spans="5:17" x14ac:dyDescent="0.3">
      <c r="E4915" s="20"/>
      <c r="H4915" s="19"/>
      <c r="N4915" s="20"/>
      <c r="Q4915" s="19"/>
    </row>
    <row r="4916" spans="5:17" x14ac:dyDescent="0.3">
      <c r="E4916" s="20"/>
      <c r="H4916" s="19"/>
      <c r="N4916" s="20"/>
      <c r="Q4916" s="19"/>
    </row>
    <row r="4917" spans="5:17" x14ac:dyDescent="0.3">
      <c r="E4917" s="20"/>
      <c r="H4917" s="19"/>
      <c r="N4917" s="20"/>
      <c r="Q4917" s="19"/>
    </row>
    <row r="4918" spans="5:17" x14ac:dyDescent="0.3">
      <c r="E4918" s="20"/>
      <c r="H4918" s="19"/>
      <c r="N4918" s="20"/>
      <c r="Q4918" s="19"/>
    </row>
    <row r="4919" spans="5:17" x14ac:dyDescent="0.3">
      <c r="E4919" s="20"/>
      <c r="H4919" s="19"/>
      <c r="N4919" s="20"/>
      <c r="Q4919" s="19"/>
    </row>
    <row r="4920" spans="5:17" x14ac:dyDescent="0.3">
      <c r="E4920" s="20"/>
      <c r="H4920" s="19"/>
      <c r="N4920" s="20"/>
      <c r="Q4920" s="19"/>
    </row>
    <row r="4921" spans="5:17" x14ac:dyDescent="0.3">
      <c r="E4921" s="20"/>
      <c r="H4921" s="19"/>
      <c r="N4921" s="20"/>
      <c r="Q4921" s="19"/>
    </row>
    <row r="4922" spans="5:17" x14ac:dyDescent="0.3">
      <c r="E4922" s="20"/>
      <c r="H4922" s="19"/>
      <c r="N4922" s="20"/>
      <c r="Q4922" s="19"/>
    </row>
    <row r="4923" spans="5:17" x14ac:dyDescent="0.3">
      <c r="E4923" s="20"/>
      <c r="H4923" s="19"/>
      <c r="N4923" s="20"/>
      <c r="Q4923" s="19"/>
    </row>
    <row r="4924" spans="5:17" x14ac:dyDescent="0.3">
      <c r="E4924" s="20"/>
      <c r="H4924" s="19"/>
      <c r="N4924" s="20"/>
      <c r="Q4924" s="19"/>
    </row>
    <row r="4925" spans="5:17" x14ac:dyDescent="0.3">
      <c r="E4925" s="20"/>
      <c r="H4925" s="19"/>
      <c r="N4925" s="20"/>
      <c r="Q4925" s="19"/>
    </row>
    <row r="4926" spans="5:17" x14ac:dyDescent="0.3">
      <c r="E4926" s="20"/>
      <c r="H4926" s="19"/>
      <c r="N4926" s="20"/>
      <c r="Q4926" s="19"/>
    </row>
    <row r="4927" spans="5:17" x14ac:dyDescent="0.3">
      <c r="E4927" s="20"/>
      <c r="H4927" s="19"/>
      <c r="N4927" s="20"/>
      <c r="Q4927" s="19"/>
    </row>
    <row r="4928" spans="5:17" x14ac:dyDescent="0.3">
      <c r="E4928" s="20"/>
      <c r="H4928" s="19"/>
      <c r="N4928" s="20"/>
      <c r="Q4928" s="19"/>
    </row>
    <row r="4929" spans="5:17" x14ac:dyDescent="0.3">
      <c r="E4929" s="20"/>
      <c r="H4929" s="19"/>
      <c r="N4929" s="20"/>
      <c r="Q4929" s="19"/>
    </row>
    <row r="4930" spans="5:17" x14ac:dyDescent="0.3">
      <c r="E4930" s="20"/>
      <c r="H4930" s="19"/>
      <c r="N4930" s="20"/>
      <c r="Q4930" s="19"/>
    </row>
    <row r="4931" spans="5:17" x14ac:dyDescent="0.3">
      <c r="E4931" s="20"/>
      <c r="H4931" s="19"/>
      <c r="N4931" s="20"/>
      <c r="Q4931" s="19"/>
    </row>
    <row r="4932" spans="5:17" x14ac:dyDescent="0.3">
      <c r="E4932" s="20"/>
      <c r="H4932" s="19"/>
      <c r="N4932" s="20"/>
      <c r="Q4932" s="19"/>
    </row>
    <row r="4933" spans="5:17" x14ac:dyDescent="0.3">
      <c r="E4933" s="20"/>
      <c r="H4933" s="19"/>
      <c r="N4933" s="20"/>
      <c r="Q4933" s="19"/>
    </row>
    <row r="4934" spans="5:17" x14ac:dyDescent="0.3">
      <c r="E4934" s="20"/>
      <c r="H4934" s="19"/>
      <c r="N4934" s="20"/>
      <c r="Q4934" s="19"/>
    </row>
    <row r="4935" spans="5:17" x14ac:dyDescent="0.3">
      <c r="E4935" s="20"/>
      <c r="H4935" s="19"/>
      <c r="N4935" s="20"/>
      <c r="Q4935" s="19"/>
    </row>
    <row r="4936" spans="5:17" x14ac:dyDescent="0.3">
      <c r="E4936" s="20"/>
      <c r="H4936" s="19"/>
      <c r="N4936" s="20"/>
      <c r="Q4936" s="19"/>
    </row>
    <row r="4937" spans="5:17" x14ac:dyDescent="0.3">
      <c r="E4937" s="20"/>
      <c r="H4937" s="19"/>
      <c r="N4937" s="20"/>
      <c r="Q4937" s="19"/>
    </row>
    <row r="4938" spans="5:17" x14ac:dyDescent="0.3">
      <c r="E4938" s="20"/>
      <c r="H4938" s="19"/>
      <c r="N4938" s="20"/>
      <c r="Q4938" s="19"/>
    </row>
    <row r="4939" spans="5:17" x14ac:dyDescent="0.3">
      <c r="E4939" s="20"/>
      <c r="H4939" s="19"/>
      <c r="N4939" s="20"/>
      <c r="Q4939" s="19"/>
    </row>
    <row r="4940" spans="5:17" x14ac:dyDescent="0.3">
      <c r="E4940" s="20"/>
      <c r="H4940" s="19"/>
      <c r="N4940" s="20"/>
      <c r="Q4940" s="19"/>
    </row>
    <row r="4941" spans="5:17" x14ac:dyDescent="0.3">
      <c r="E4941" s="20"/>
      <c r="H4941" s="19"/>
      <c r="N4941" s="20"/>
      <c r="Q4941" s="19"/>
    </row>
    <row r="4942" spans="5:17" x14ac:dyDescent="0.3">
      <c r="E4942" s="20"/>
      <c r="H4942" s="19"/>
      <c r="N4942" s="20"/>
      <c r="Q4942" s="19"/>
    </row>
    <row r="4943" spans="5:17" x14ac:dyDescent="0.3">
      <c r="E4943" s="20"/>
      <c r="H4943" s="19"/>
      <c r="N4943" s="20"/>
      <c r="Q4943" s="19"/>
    </row>
    <row r="4944" spans="5:17" x14ac:dyDescent="0.3">
      <c r="E4944" s="20"/>
      <c r="H4944" s="19"/>
      <c r="N4944" s="20"/>
      <c r="Q4944" s="19"/>
    </row>
    <row r="4945" spans="5:17" x14ac:dyDescent="0.3">
      <c r="E4945" s="20"/>
      <c r="H4945" s="19"/>
      <c r="N4945" s="20"/>
      <c r="Q4945" s="19"/>
    </row>
    <row r="4946" spans="5:17" x14ac:dyDescent="0.3">
      <c r="E4946" s="20"/>
      <c r="H4946" s="19"/>
      <c r="N4946" s="20"/>
      <c r="Q4946" s="19"/>
    </row>
    <row r="4947" spans="5:17" x14ac:dyDescent="0.3">
      <c r="E4947" s="20"/>
      <c r="H4947" s="19"/>
      <c r="N4947" s="20"/>
      <c r="Q4947" s="19"/>
    </row>
    <row r="4948" spans="5:17" x14ac:dyDescent="0.3">
      <c r="E4948" s="20"/>
      <c r="H4948" s="19"/>
      <c r="N4948" s="20"/>
      <c r="Q4948" s="19"/>
    </row>
    <row r="4949" spans="5:17" x14ac:dyDescent="0.3">
      <c r="E4949" s="20"/>
      <c r="H4949" s="19"/>
      <c r="N4949" s="20"/>
      <c r="Q4949" s="19"/>
    </row>
    <row r="4950" spans="5:17" x14ac:dyDescent="0.3">
      <c r="E4950" s="20"/>
      <c r="H4950" s="19"/>
      <c r="N4950" s="20"/>
      <c r="Q4950" s="19"/>
    </row>
    <row r="4951" spans="5:17" x14ac:dyDescent="0.3">
      <c r="E4951" s="20"/>
      <c r="H4951" s="19"/>
      <c r="N4951" s="20"/>
      <c r="Q4951" s="19"/>
    </row>
    <row r="4952" spans="5:17" x14ac:dyDescent="0.3">
      <c r="E4952" s="20"/>
      <c r="H4952" s="19"/>
      <c r="N4952" s="20"/>
      <c r="Q4952" s="19"/>
    </row>
    <row r="4953" spans="5:17" x14ac:dyDescent="0.3">
      <c r="E4953" s="20"/>
      <c r="H4953" s="19"/>
      <c r="N4953" s="20"/>
      <c r="Q4953" s="19"/>
    </row>
    <row r="4954" spans="5:17" x14ac:dyDescent="0.3">
      <c r="E4954" s="20"/>
      <c r="H4954" s="19"/>
      <c r="N4954" s="20"/>
      <c r="Q4954" s="19"/>
    </row>
    <row r="4955" spans="5:17" x14ac:dyDescent="0.3">
      <c r="E4955" s="20"/>
      <c r="H4955" s="19"/>
      <c r="N4955" s="20"/>
      <c r="Q4955" s="19"/>
    </row>
    <row r="4956" spans="5:17" x14ac:dyDescent="0.3">
      <c r="E4956" s="20"/>
      <c r="H4956" s="19"/>
      <c r="N4956" s="20"/>
      <c r="Q4956" s="19"/>
    </row>
    <row r="4957" spans="5:17" x14ac:dyDescent="0.3">
      <c r="E4957" s="20"/>
      <c r="H4957" s="19"/>
      <c r="N4957" s="20"/>
      <c r="Q4957" s="19"/>
    </row>
    <row r="4958" spans="5:17" x14ac:dyDescent="0.3">
      <c r="E4958" s="20"/>
      <c r="H4958" s="19"/>
      <c r="N4958" s="20"/>
      <c r="Q4958" s="19"/>
    </row>
    <row r="4959" spans="5:17" x14ac:dyDescent="0.3">
      <c r="E4959" s="20"/>
      <c r="H4959" s="19"/>
      <c r="N4959" s="20"/>
      <c r="Q4959" s="19"/>
    </row>
    <row r="4960" spans="5:17" x14ac:dyDescent="0.3">
      <c r="E4960" s="20"/>
      <c r="H4960" s="19"/>
      <c r="N4960" s="20"/>
      <c r="Q4960" s="19"/>
    </row>
    <row r="4961" spans="5:17" x14ac:dyDescent="0.3">
      <c r="E4961" s="20"/>
      <c r="H4961" s="19"/>
      <c r="N4961" s="20"/>
      <c r="Q4961" s="19"/>
    </row>
    <row r="4962" spans="5:17" x14ac:dyDescent="0.3">
      <c r="E4962" s="20"/>
      <c r="H4962" s="19"/>
      <c r="N4962" s="20"/>
      <c r="Q4962" s="19"/>
    </row>
    <row r="4963" spans="5:17" x14ac:dyDescent="0.3">
      <c r="E4963" s="20"/>
      <c r="H4963" s="19"/>
      <c r="N4963" s="20"/>
      <c r="Q4963" s="19"/>
    </row>
    <row r="4964" spans="5:17" x14ac:dyDescent="0.3">
      <c r="E4964" s="20"/>
      <c r="H4964" s="19"/>
      <c r="N4964" s="20"/>
      <c r="Q4964" s="19"/>
    </row>
    <row r="4965" spans="5:17" x14ac:dyDescent="0.3">
      <c r="E4965" s="20"/>
      <c r="H4965" s="19"/>
      <c r="N4965" s="20"/>
      <c r="Q4965" s="19"/>
    </row>
    <row r="4966" spans="5:17" x14ac:dyDescent="0.3">
      <c r="E4966" s="20"/>
      <c r="H4966" s="19"/>
      <c r="N4966" s="20"/>
      <c r="Q4966" s="19"/>
    </row>
    <row r="4967" spans="5:17" x14ac:dyDescent="0.3">
      <c r="E4967" s="20"/>
      <c r="H4967" s="19"/>
      <c r="N4967" s="20"/>
      <c r="Q4967" s="19"/>
    </row>
    <row r="4968" spans="5:17" x14ac:dyDescent="0.3">
      <c r="E4968" s="20"/>
      <c r="H4968" s="19"/>
      <c r="N4968" s="20"/>
      <c r="Q4968" s="19"/>
    </row>
    <row r="4969" spans="5:17" x14ac:dyDescent="0.3">
      <c r="E4969" s="20"/>
      <c r="H4969" s="19"/>
      <c r="N4969" s="20"/>
      <c r="Q4969" s="19"/>
    </row>
    <row r="4970" spans="5:17" x14ac:dyDescent="0.3">
      <c r="E4970" s="20"/>
      <c r="H4970" s="19"/>
      <c r="N4970" s="20"/>
      <c r="Q4970" s="19"/>
    </row>
    <row r="4971" spans="5:17" x14ac:dyDescent="0.3">
      <c r="E4971" s="20"/>
      <c r="H4971" s="19"/>
      <c r="N4971" s="20"/>
      <c r="Q4971" s="19"/>
    </row>
    <row r="4972" spans="5:17" x14ac:dyDescent="0.3">
      <c r="E4972" s="20"/>
      <c r="H4972" s="19"/>
      <c r="N4972" s="20"/>
      <c r="Q4972" s="19"/>
    </row>
    <row r="4973" spans="5:17" x14ac:dyDescent="0.3">
      <c r="E4973" s="20"/>
      <c r="H4973" s="19"/>
      <c r="N4973" s="20"/>
      <c r="Q4973" s="19"/>
    </row>
    <row r="4974" spans="5:17" x14ac:dyDescent="0.3">
      <c r="E4974" s="20"/>
      <c r="H4974" s="19"/>
      <c r="N4974" s="20"/>
      <c r="Q4974" s="19"/>
    </row>
    <row r="4975" spans="5:17" x14ac:dyDescent="0.3">
      <c r="E4975" s="20"/>
      <c r="H4975" s="19"/>
      <c r="N4975" s="20"/>
      <c r="Q4975" s="19"/>
    </row>
    <row r="4976" spans="5:17" x14ac:dyDescent="0.3">
      <c r="E4976" s="20"/>
      <c r="H4976" s="19"/>
      <c r="N4976" s="20"/>
      <c r="Q4976" s="19"/>
    </row>
    <row r="4977" spans="5:17" x14ac:dyDescent="0.3">
      <c r="E4977" s="20"/>
      <c r="H4977" s="19"/>
      <c r="N4977" s="20"/>
      <c r="Q4977" s="19"/>
    </row>
    <row r="4978" spans="5:17" x14ac:dyDescent="0.3">
      <c r="E4978" s="20"/>
      <c r="H4978" s="19"/>
      <c r="N4978" s="20"/>
      <c r="Q4978" s="19"/>
    </row>
    <row r="4979" spans="5:17" x14ac:dyDescent="0.3">
      <c r="E4979" s="20"/>
      <c r="H4979" s="19"/>
      <c r="N4979" s="20"/>
      <c r="Q4979" s="19"/>
    </row>
    <row r="4980" spans="5:17" x14ac:dyDescent="0.3">
      <c r="E4980" s="20"/>
      <c r="H4980" s="19"/>
      <c r="N4980" s="20"/>
      <c r="Q4980" s="19"/>
    </row>
    <row r="4981" spans="5:17" x14ac:dyDescent="0.3">
      <c r="E4981" s="20"/>
      <c r="H4981" s="19"/>
      <c r="N4981" s="20"/>
      <c r="Q4981" s="19"/>
    </row>
    <row r="4982" spans="5:17" x14ac:dyDescent="0.3">
      <c r="E4982" s="20"/>
      <c r="H4982" s="19"/>
      <c r="N4982" s="20"/>
      <c r="Q4982" s="19"/>
    </row>
    <row r="4983" spans="5:17" x14ac:dyDescent="0.3">
      <c r="E4983" s="20"/>
      <c r="H4983" s="19"/>
      <c r="N4983" s="20"/>
      <c r="Q4983" s="19"/>
    </row>
    <row r="4984" spans="5:17" x14ac:dyDescent="0.3">
      <c r="E4984" s="20"/>
      <c r="H4984" s="19"/>
      <c r="N4984" s="20"/>
      <c r="Q4984" s="19"/>
    </row>
    <row r="4985" spans="5:17" x14ac:dyDescent="0.3">
      <c r="E4985" s="20"/>
      <c r="H4985" s="19"/>
      <c r="N4985" s="20"/>
      <c r="Q4985" s="19"/>
    </row>
    <row r="4986" spans="5:17" x14ac:dyDescent="0.3">
      <c r="E4986" s="20"/>
      <c r="H4986" s="19"/>
      <c r="N4986" s="20"/>
      <c r="Q4986" s="19"/>
    </row>
    <row r="4987" spans="5:17" x14ac:dyDescent="0.3">
      <c r="E4987" s="20"/>
      <c r="H4987" s="19"/>
      <c r="N4987" s="20"/>
      <c r="Q4987" s="19"/>
    </row>
    <row r="4988" spans="5:17" x14ac:dyDescent="0.3">
      <c r="E4988" s="20"/>
      <c r="H4988" s="19"/>
      <c r="N4988" s="20"/>
      <c r="Q4988" s="19"/>
    </row>
    <row r="4989" spans="5:17" x14ac:dyDescent="0.3">
      <c r="E4989" s="20"/>
      <c r="H4989" s="19"/>
      <c r="N4989" s="20"/>
      <c r="Q4989" s="19"/>
    </row>
    <row r="4990" spans="5:17" x14ac:dyDescent="0.3">
      <c r="E4990" s="20"/>
      <c r="H4990" s="19"/>
      <c r="N4990" s="20"/>
      <c r="Q4990" s="19"/>
    </row>
    <row r="4991" spans="5:17" x14ac:dyDescent="0.3">
      <c r="E4991" s="20"/>
      <c r="H4991" s="19"/>
      <c r="N4991" s="20"/>
      <c r="Q4991" s="19"/>
    </row>
    <row r="4992" spans="5:17" x14ac:dyDescent="0.3">
      <c r="E4992" s="20"/>
      <c r="H4992" s="19"/>
      <c r="N4992" s="20"/>
      <c r="Q4992" s="19"/>
    </row>
    <row r="4993" spans="5:17" x14ac:dyDescent="0.3">
      <c r="E4993" s="20"/>
      <c r="H4993" s="19"/>
      <c r="N4993" s="20"/>
      <c r="Q4993" s="19"/>
    </row>
    <row r="4994" spans="5:17" x14ac:dyDescent="0.3">
      <c r="E4994" s="20"/>
      <c r="H4994" s="19"/>
      <c r="N4994" s="20"/>
      <c r="Q4994" s="19"/>
    </row>
    <row r="4995" spans="5:17" x14ac:dyDescent="0.3">
      <c r="E4995" s="20"/>
      <c r="H4995" s="19"/>
      <c r="N4995" s="20"/>
      <c r="Q4995" s="19"/>
    </row>
    <row r="4996" spans="5:17" x14ac:dyDescent="0.3">
      <c r="E4996" s="20"/>
      <c r="H4996" s="19"/>
      <c r="N4996" s="20"/>
      <c r="Q4996" s="19"/>
    </row>
    <row r="4997" spans="5:17" x14ac:dyDescent="0.3">
      <c r="E4997" s="20"/>
      <c r="H4997" s="19"/>
      <c r="N4997" s="20"/>
      <c r="Q4997" s="19"/>
    </row>
    <row r="4998" spans="5:17" x14ac:dyDescent="0.3">
      <c r="E4998" s="20"/>
      <c r="H4998" s="19"/>
      <c r="N4998" s="20"/>
      <c r="Q4998" s="19"/>
    </row>
    <row r="4999" spans="5:17" x14ac:dyDescent="0.3">
      <c r="E4999" s="20"/>
      <c r="H4999" s="19"/>
      <c r="N4999" s="20"/>
      <c r="Q4999" s="19"/>
    </row>
    <row r="5000" spans="5:17" x14ac:dyDescent="0.3">
      <c r="E5000" s="20"/>
      <c r="H5000" s="19"/>
      <c r="N5000" s="20"/>
      <c r="Q5000" s="19"/>
    </row>
    <row r="5001" spans="5:17" x14ac:dyDescent="0.3">
      <c r="E5001" s="20"/>
      <c r="H5001" s="19"/>
      <c r="N5001" s="20"/>
      <c r="Q5001" s="19"/>
    </row>
    <row r="5002" spans="5:17" x14ac:dyDescent="0.3">
      <c r="E5002" s="20"/>
      <c r="H5002" s="19"/>
      <c r="N5002" s="20"/>
      <c r="Q5002" s="19"/>
    </row>
    <row r="5003" spans="5:17" x14ac:dyDescent="0.3">
      <c r="E5003" s="20"/>
      <c r="H5003" s="19"/>
      <c r="N5003" s="20"/>
      <c r="Q5003" s="19"/>
    </row>
    <row r="5004" spans="5:17" x14ac:dyDescent="0.3">
      <c r="E5004" s="20"/>
      <c r="H5004" s="19"/>
      <c r="N5004" s="20"/>
      <c r="Q5004" s="19"/>
    </row>
    <row r="5005" spans="5:17" x14ac:dyDescent="0.3">
      <c r="E5005" s="20"/>
      <c r="H5005" s="19"/>
      <c r="N5005" s="20"/>
      <c r="Q5005" s="19"/>
    </row>
    <row r="5006" spans="5:17" x14ac:dyDescent="0.3">
      <c r="E5006" s="20"/>
      <c r="H5006" s="19"/>
      <c r="N5006" s="20"/>
      <c r="Q5006" s="19"/>
    </row>
    <row r="5007" spans="5:17" x14ac:dyDescent="0.3">
      <c r="E5007" s="20"/>
      <c r="H5007" s="19"/>
      <c r="N5007" s="20"/>
      <c r="Q5007" s="19"/>
    </row>
    <row r="5008" spans="5:17" x14ac:dyDescent="0.3">
      <c r="E5008" s="20"/>
      <c r="H5008" s="19"/>
      <c r="N5008" s="20"/>
      <c r="Q5008" s="19"/>
    </row>
    <row r="5009" spans="5:17" x14ac:dyDescent="0.3">
      <c r="E5009" s="20"/>
      <c r="H5009" s="19"/>
      <c r="N5009" s="20"/>
      <c r="Q5009" s="19"/>
    </row>
    <row r="5010" spans="5:17" x14ac:dyDescent="0.3">
      <c r="E5010" s="20"/>
      <c r="H5010" s="19"/>
      <c r="N5010" s="20"/>
      <c r="Q5010" s="19"/>
    </row>
    <row r="5011" spans="5:17" x14ac:dyDescent="0.3">
      <c r="E5011" s="20"/>
      <c r="H5011" s="19"/>
      <c r="N5011" s="20"/>
      <c r="Q5011" s="19"/>
    </row>
    <row r="5012" spans="5:17" x14ac:dyDescent="0.3">
      <c r="E5012" s="20"/>
      <c r="H5012" s="19"/>
      <c r="N5012" s="20"/>
      <c r="Q5012" s="19"/>
    </row>
    <row r="5013" spans="5:17" x14ac:dyDescent="0.3">
      <c r="E5013" s="20"/>
      <c r="H5013" s="19"/>
      <c r="N5013" s="20"/>
      <c r="Q5013" s="19"/>
    </row>
    <row r="5014" spans="5:17" x14ac:dyDescent="0.3">
      <c r="E5014" s="20"/>
      <c r="H5014" s="19"/>
      <c r="N5014" s="20"/>
      <c r="Q5014" s="19"/>
    </row>
    <row r="5015" spans="5:17" x14ac:dyDescent="0.3">
      <c r="E5015" s="20"/>
      <c r="H5015" s="19"/>
      <c r="N5015" s="20"/>
      <c r="Q5015" s="19"/>
    </row>
    <row r="5016" spans="5:17" x14ac:dyDescent="0.3">
      <c r="E5016" s="20"/>
      <c r="H5016" s="19"/>
      <c r="N5016" s="20"/>
      <c r="Q5016" s="19"/>
    </row>
    <row r="5017" spans="5:17" x14ac:dyDescent="0.3">
      <c r="E5017" s="20"/>
      <c r="H5017" s="19"/>
      <c r="N5017" s="20"/>
      <c r="Q5017" s="19"/>
    </row>
    <row r="5018" spans="5:17" x14ac:dyDescent="0.3">
      <c r="E5018" s="20"/>
      <c r="H5018" s="19"/>
      <c r="N5018" s="20"/>
      <c r="Q5018" s="19"/>
    </row>
    <row r="5019" spans="5:17" x14ac:dyDescent="0.3">
      <c r="E5019" s="20"/>
      <c r="H5019" s="19"/>
      <c r="N5019" s="20"/>
      <c r="Q5019" s="19"/>
    </row>
    <row r="5020" spans="5:17" x14ac:dyDescent="0.3">
      <c r="E5020" s="20"/>
      <c r="H5020" s="19"/>
      <c r="N5020" s="20"/>
      <c r="Q5020" s="19"/>
    </row>
    <row r="5021" spans="5:17" x14ac:dyDescent="0.3">
      <c r="E5021" s="20"/>
      <c r="H5021" s="19"/>
      <c r="N5021" s="20"/>
      <c r="Q5021" s="19"/>
    </row>
    <row r="5022" spans="5:17" x14ac:dyDescent="0.3">
      <c r="E5022" s="20"/>
      <c r="H5022" s="19"/>
      <c r="N5022" s="20"/>
      <c r="Q5022" s="19"/>
    </row>
    <row r="5023" spans="5:17" x14ac:dyDescent="0.3">
      <c r="E5023" s="20"/>
      <c r="H5023" s="19"/>
      <c r="N5023" s="20"/>
      <c r="Q5023" s="19"/>
    </row>
    <row r="5024" spans="5:17" x14ac:dyDescent="0.3">
      <c r="E5024" s="20"/>
      <c r="H5024" s="19"/>
      <c r="N5024" s="20"/>
      <c r="Q5024" s="19"/>
    </row>
    <row r="5025" spans="5:17" x14ac:dyDescent="0.3">
      <c r="E5025" s="20"/>
      <c r="H5025" s="19"/>
      <c r="N5025" s="20"/>
      <c r="Q5025" s="19"/>
    </row>
    <row r="5026" spans="5:17" x14ac:dyDescent="0.3">
      <c r="E5026" s="20"/>
      <c r="H5026" s="19"/>
      <c r="N5026" s="20"/>
      <c r="Q5026" s="19"/>
    </row>
    <row r="5027" spans="5:17" x14ac:dyDescent="0.3">
      <c r="E5027" s="20"/>
      <c r="H5027" s="19"/>
      <c r="N5027" s="20"/>
      <c r="Q5027" s="19"/>
    </row>
    <row r="5028" spans="5:17" x14ac:dyDescent="0.3">
      <c r="E5028" s="20"/>
      <c r="H5028" s="19"/>
      <c r="N5028" s="20"/>
      <c r="Q5028" s="19"/>
    </row>
    <row r="5029" spans="5:17" x14ac:dyDescent="0.3">
      <c r="E5029" s="20"/>
      <c r="H5029" s="19"/>
      <c r="N5029" s="20"/>
      <c r="Q5029" s="19"/>
    </row>
    <row r="5030" spans="5:17" x14ac:dyDescent="0.3">
      <c r="E5030" s="20"/>
      <c r="H5030" s="19"/>
      <c r="N5030" s="20"/>
      <c r="Q5030" s="19"/>
    </row>
    <row r="5031" spans="5:17" x14ac:dyDescent="0.3">
      <c r="E5031" s="20"/>
      <c r="H5031" s="19"/>
      <c r="N5031" s="20"/>
      <c r="Q5031" s="19"/>
    </row>
    <row r="5032" spans="5:17" x14ac:dyDescent="0.3">
      <c r="E5032" s="20"/>
      <c r="H5032" s="19"/>
      <c r="N5032" s="20"/>
      <c r="Q5032" s="19"/>
    </row>
    <row r="5033" spans="5:17" x14ac:dyDescent="0.3">
      <c r="E5033" s="20"/>
      <c r="H5033" s="19"/>
      <c r="N5033" s="20"/>
      <c r="Q5033" s="19"/>
    </row>
    <row r="5034" spans="5:17" x14ac:dyDescent="0.3">
      <c r="E5034" s="20"/>
      <c r="H5034" s="19"/>
      <c r="N5034" s="20"/>
      <c r="Q5034" s="19"/>
    </row>
    <row r="5035" spans="5:17" x14ac:dyDescent="0.3">
      <c r="E5035" s="20"/>
      <c r="H5035" s="19"/>
      <c r="N5035" s="20"/>
      <c r="Q5035" s="19"/>
    </row>
    <row r="5036" spans="5:17" x14ac:dyDescent="0.3">
      <c r="E5036" s="20"/>
      <c r="H5036" s="19"/>
      <c r="N5036" s="20"/>
      <c r="Q5036" s="19"/>
    </row>
    <row r="5037" spans="5:17" x14ac:dyDescent="0.3">
      <c r="E5037" s="20"/>
      <c r="H5037" s="19"/>
      <c r="N5037" s="20"/>
      <c r="Q5037" s="19"/>
    </row>
    <row r="5038" spans="5:17" x14ac:dyDescent="0.3">
      <c r="E5038" s="20"/>
      <c r="H5038" s="19"/>
      <c r="N5038" s="20"/>
      <c r="Q5038" s="19"/>
    </row>
    <row r="5039" spans="5:17" x14ac:dyDescent="0.3">
      <c r="E5039" s="20"/>
      <c r="H5039" s="19"/>
      <c r="N5039" s="20"/>
      <c r="Q5039" s="19"/>
    </row>
    <row r="5040" spans="5:17" x14ac:dyDescent="0.3">
      <c r="E5040" s="20"/>
      <c r="H5040" s="19"/>
      <c r="N5040" s="20"/>
      <c r="Q5040" s="19"/>
    </row>
    <row r="5041" spans="5:17" x14ac:dyDescent="0.3">
      <c r="E5041" s="20"/>
      <c r="H5041" s="19"/>
      <c r="N5041" s="20"/>
      <c r="Q5041" s="19"/>
    </row>
    <row r="5042" spans="5:17" x14ac:dyDescent="0.3">
      <c r="E5042" s="20"/>
      <c r="H5042" s="19"/>
      <c r="N5042" s="20"/>
      <c r="Q5042" s="19"/>
    </row>
    <row r="5043" spans="5:17" x14ac:dyDescent="0.3">
      <c r="E5043" s="20"/>
      <c r="H5043" s="19"/>
      <c r="N5043" s="20"/>
      <c r="Q5043" s="19"/>
    </row>
    <row r="5044" spans="5:17" x14ac:dyDescent="0.3">
      <c r="E5044" s="20"/>
      <c r="H5044" s="19"/>
      <c r="N5044" s="20"/>
      <c r="Q5044" s="19"/>
    </row>
    <row r="5045" spans="5:17" x14ac:dyDescent="0.3">
      <c r="E5045" s="20"/>
      <c r="H5045" s="19"/>
      <c r="N5045" s="20"/>
      <c r="Q5045" s="19"/>
    </row>
    <row r="5046" spans="5:17" x14ac:dyDescent="0.3">
      <c r="E5046" s="20"/>
      <c r="H5046" s="19"/>
      <c r="N5046" s="20"/>
      <c r="Q5046" s="19"/>
    </row>
    <row r="5047" spans="5:17" x14ac:dyDescent="0.3">
      <c r="E5047" s="20"/>
      <c r="H5047" s="19"/>
      <c r="N5047" s="20"/>
      <c r="Q5047" s="19"/>
    </row>
    <row r="5048" spans="5:17" x14ac:dyDescent="0.3">
      <c r="E5048" s="20"/>
      <c r="H5048" s="19"/>
      <c r="N5048" s="20"/>
      <c r="Q5048" s="19"/>
    </row>
    <row r="5049" spans="5:17" x14ac:dyDescent="0.3">
      <c r="E5049" s="20"/>
      <c r="H5049" s="19"/>
      <c r="N5049" s="20"/>
      <c r="Q5049" s="19"/>
    </row>
    <row r="5050" spans="5:17" x14ac:dyDescent="0.3">
      <c r="E5050" s="20"/>
      <c r="H5050" s="19"/>
      <c r="N5050" s="20"/>
      <c r="Q5050" s="19"/>
    </row>
    <row r="5051" spans="5:17" x14ac:dyDescent="0.3">
      <c r="E5051" s="20"/>
      <c r="H5051" s="19"/>
      <c r="N5051" s="20"/>
      <c r="Q5051" s="19"/>
    </row>
    <row r="5052" spans="5:17" x14ac:dyDescent="0.3">
      <c r="E5052" s="20"/>
      <c r="H5052" s="19"/>
      <c r="N5052" s="20"/>
      <c r="Q5052" s="19"/>
    </row>
    <row r="5053" spans="5:17" x14ac:dyDescent="0.3">
      <c r="E5053" s="20"/>
      <c r="H5053" s="19"/>
      <c r="N5053" s="20"/>
      <c r="Q5053" s="19"/>
    </row>
    <row r="5054" spans="5:17" x14ac:dyDescent="0.3">
      <c r="E5054" s="20"/>
      <c r="H5054" s="19"/>
      <c r="N5054" s="20"/>
      <c r="Q5054" s="19"/>
    </row>
    <row r="5055" spans="5:17" x14ac:dyDescent="0.3">
      <c r="E5055" s="20"/>
      <c r="H5055" s="19"/>
      <c r="N5055" s="20"/>
      <c r="Q5055" s="19"/>
    </row>
    <row r="5056" spans="5:17" x14ac:dyDescent="0.3">
      <c r="E5056" s="20"/>
      <c r="H5056" s="19"/>
      <c r="N5056" s="20"/>
      <c r="Q5056" s="19"/>
    </row>
    <row r="5057" spans="5:17" x14ac:dyDescent="0.3">
      <c r="E5057" s="20"/>
      <c r="H5057" s="19"/>
      <c r="N5057" s="20"/>
      <c r="Q5057" s="19"/>
    </row>
    <row r="5058" spans="5:17" x14ac:dyDescent="0.3">
      <c r="E5058" s="20"/>
      <c r="H5058" s="19"/>
      <c r="N5058" s="20"/>
      <c r="Q5058" s="19"/>
    </row>
    <row r="5059" spans="5:17" x14ac:dyDescent="0.3">
      <c r="E5059" s="20"/>
      <c r="H5059" s="19"/>
      <c r="N5059" s="20"/>
      <c r="Q5059" s="19"/>
    </row>
    <row r="5060" spans="5:17" x14ac:dyDescent="0.3">
      <c r="E5060" s="20"/>
      <c r="H5060" s="19"/>
      <c r="N5060" s="20"/>
      <c r="Q5060" s="19"/>
    </row>
    <row r="5061" spans="5:17" x14ac:dyDescent="0.3">
      <c r="E5061" s="20"/>
      <c r="H5061" s="19"/>
      <c r="N5061" s="20"/>
      <c r="Q5061" s="19"/>
    </row>
    <row r="5062" spans="5:17" x14ac:dyDescent="0.3">
      <c r="E5062" s="20"/>
      <c r="H5062" s="19"/>
      <c r="N5062" s="20"/>
      <c r="Q5062" s="19"/>
    </row>
    <row r="5063" spans="5:17" x14ac:dyDescent="0.3">
      <c r="E5063" s="20"/>
      <c r="H5063" s="19"/>
      <c r="N5063" s="20"/>
      <c r="Q5063" s="19"/>
    </row>
    <row r="5064" spans="5:17" x14ac:dyDescent="0.3">
      <c r="E5064" s="20"/>
      <c r="H5064" s="19"/>
      <c r="N5064" s="20"/>
      <c r="Q5064" s="19"/>
    </row>
    <row r="5065" spans="5:17" x14ac:dyDescent="0.3">
      <c r="E5065" s="20"/>
      <c r="H5065" s="19"/>
      <c r="N5065" s="20"/>
      <c r="Q5065" s="19"/>
    </row>
    <row r="5066" spans="5:17" x14ac:dyDescent="0.3">
      <c r="E5066" s="20"/>
      <c r="H5066" s="19"/>
      <c r="N5066" s="20"/>
      <c r="Q5066" s="19"/>
    </row>
    <row r="5067" spans="5:17" x14ac:dyDescent="0.3">
      <c r="E5067" s="20"/>
      <c r="H5067" s="19"/>
      <c r="N5067" s="20"/>
      <c r="Q5067" s="19"/>
    </row>
    <row r="5068" spans="5:17" x14ac:dyDescent="0.3">
      <c r="E5068" s="20"/>
      <c r="H5068" s="19"/>
      <c r="N5068" s="20"/>
      <c r="Q5068" s="19"/>
    </row>
    <row r="5069" spans="5:17" x14ac:dyDescent="0.3">
      <c r="E5069" s="20"/>
      <c r="H5069" s="19"/>
      <c r="N5069" s="20"/>
      <c r="Q5069" s="19"/>
    </row>
    <row r="5070" spans="5:17" x14ac:dyDescent="0.3">
      <c r="E5070" s="20"/>
      <c r="H5070" s="19"/>
      <c r="N5070" s="20"/>
      <c r="Q5070" s="19"/>
    </row>
    <row r="5071" spans="5:17" x14ac:dyDescent="0.3">
      <c r="E5071" s="20"/>
      <c r="H5071" s="19"/>
      <c r="N5071" s="20"/>
      <c r="Q5071" s="19"/>
    </row>
    <row r="5072" spans="5:17" x14ac:dyDescent="0.3">
      <c r="E5072" s="20"/>
      <c r="H5072" s="19"/>
      <c r="N5072" s="20"/>
      <c r="Q5072" s="19"/>
    </row>
    <row r="5073" spans="5:17" x14ac:dyDescent="0.3">
      <c r="E5073" s="20"/>
      <c r="H5073" s="19"/>
      <c r="N5073" s="20"/>
      <c r="Q5073" s="19"/>
    </row>
    <row r="5074" spans="5:17" x14ac:dyDescent="0.3">
      <c r="E5074" s="20"/>
      <c r="H5074" s="19"/>
      <c r="N5074" s="20"/>
      <c r="Q5074" s="19"/>
    </row>
    <row r="5075" spans="5:17" x14ac:dyDescent="0.3">
      <c r="E5075" s="20"/>
      <c r="H5075" s="19"/>
      <c r="N5075" s="20"/>
      <c r="Q5075" s="19"/>
    </row>
    <row r="5076" spans="5:17" x14ac:dyDescent="0.3">
      <c r="E5076" s="20"/>
      <c r="H5076" s="19"/>
      <c r="N5076" s="20"/>
      <c r="Q5076" s="19"/>
    </row>
    <row r="5077" spans="5:17" x14ac:dyDescent="0.3">
      <c r="E5077" s="20"/>
      <c r="H5077" s="19"/>
      <c r="N5077" s="20"/>
      <c r="Q5077" s="19"/>
    </row>
    <row r="5078" spans="5:17" x14ac:dyDescent="0.3">
      <c r="E5078" s="20"/>
      <c r="H5078" s="19"/>
      <c r="N5078" s="20"/>
      <c r="Q5078" s="19"/>
    </row>
    <row r="5079" spans="5:17" x14ac:dyDescent="0.3">
      <c r="E5079" s="20"/>
      <c r="H5079" s="19"/>
      <c r="N5079" s="20"/>
      <c r="Q5079" s="19"/>
    </row>
    <row r="5080" spans="5:17" x14ac:dyDescent="0.3">
      <c r="E5080" s="20"/>
      <c r="H5080" s="19"/>
      <c r="N5080" s="20"/>
      <c r="Q5080" s="19"/>
    </row>
    <row r="5081" spans="5:17" x14ac:dyDescent="0.3">
      <c r="E5081" s="20"/>
      <c r="H5081" s="19"/>
      <c r="N5081" s="20"/>
      <c r="Q5081" s="19"/>
    </row>
    <row r="5082" spans="5:17" x14ac:dyDescent="0.3">
      <c r="E5082" s="20"/>
      <c r="H5082" s="19"/>
      <c r="N5082" s="20"/>
      <c r="Q5082" s="19"/>
    </row>
    <row r="5083" spans="5:17" x14ac:dyDescent="0.3">
      <c r="E5083" s="20"/>
      <c r="H5083" s="19"/>
      <c r="N5083" s="20"/>
      <c r="Q5083" s="19"/>
    </row>
    <row r="5084" spans="5:17" x14ac:dyDescent="0.3">
      <c r="E5084" s="20"/>
      <c r="H5084" s="19"/>
      <c r="N5084" s="20"/>
      <c r="Q5084" s="19"/>
    </row>
    <row r="5085" spans="5:17" x14ac:dyDescent="0.3">
      <c r="E5085" s="20"/>
      <c r="H5085" s="19"/>
      <c r="N5085" s="20"/>
      <c r="Q5085" s="19"/>
    </row>
    <row r="5086" spans="5:17" x14ac:dyDescent="0.3">
      <c r="E5086" s="20"/>
      <c r="H5086" s="19"/>
      <c r="N5086" s="20"/>
      <c r="Q5086" s="19"/>
    </row>
    <row r="5087" spans="5:17" x14ac:dyDescent="0.3">
      <c r="E5087" s="20"/>
      <c r="H5087" s="19"/>
      <c r="N5087" s="20"/>
      <c r="Q5087" s="19"/>
    </row>
    <row r="5088" spans="5:17" x14ac:dyDescent="0.3">
      <c r="E5088" s="20"/>
      <c r="H5088" s="19"/>
      <c r="N5088" s="20"/>
      <c r="Q5088" s="19"/>
    </row>
    <row r="5089" spans="5:17" x14ac:dyDescent="0.3">
      <c r="E5089" s="20"/>
      <c r="H5089" s="19"/>
      <c r="N5089" s="20"/>
      <c r="Q5089" s="19"/>
    </row>
    <row r="5090" spans="5:17" x14ac:dyDescent="0.3">
      <c r="E5090" s="20"/>
      <c r="H5090" s="19"/>
      <c r="N5090" s="20"/>
      <c r="Q5090" s="19"/>
    </row>
    <row r="5091" spans="5:17" x14ac:dyDescent="0.3">
      <c r="E5091" s="20"/>
      <c r="H5091" s="19"/>
      <c r="N5091" s="20"/>
      <c r="Q5091" s="19"/>
    </row>
    <row r="5092" spans="5:17" x14ac:dyDescent="0.3">
      <c r="E5092" s="20"/>
      <c r="H5092" s="19"/>
      <c r="N5092" s="20"/>
      <c r="Q5092" s="19"/>
    </row>
    <row r="5093" spans="5:17" x14ac:dyDescent="0.3">
      <c r="E5093" s="20"/>
      <c r="H5093" s="19"/>
      <c r="N5093" s="20"/>
      <c r="Q5093" s="19"/>
    </row>
    <row r="5094" spans="5:17" x14ac:dyDescent="0.3">
      <c r="E5094" s="20"/>
      <c r="H5094" s="19"/>
      <c r="N5094" s="20"/>
      <c r="Q5094" s="19"/>
    </row>
    <row r="5095" spans="5:17" x14ac:dyDescent="0.3">
      <c r="E5095" s="20"/>
      <c r="H5095" s="19"/>
      <c r="N5095" s="20"/>
      <c r="Q5095" s="19"/>
    </row>
    <row r="5096" spans="5:17" x14ac:dyDescent="0.3">
      <c r="E5096" s="20"/>
      <c r="H5096" s="19"/>
      <c r="N5096" s="20"/>
      <c r="Q5096" s="19"/>
    </row>
    <row r="5097" spans="5:17" x14ac:dyDescent="0.3">
      <c r="E5097" s="20"/>
      <c r="H5097" s="19"/>
      <c r="N5097" s="20"/>
      <c r="Q5097" s="19"/>
    </row>
    <row r="5098" spans="5:17" x14ac:dyDescent="0.3">
      <c r="E5098" s="20"/>
      <c r="H5098" s="19"/>
      <c r="N5098" s="20"/>
      <c r="Q5098" s="19"/>
    </row>
    <row r="5099" spans="5:17" x14ac:dyDescent="0.3">
      <c r="E5099" s="20"/>
      <c r="H5099" s="19"/>
      <c r="N5099" s="20"/>
      <c r="Q5099" s="19"/>
    </row>
    <row r="5100" spans="5:17" x14ac:dyDescent="0.3">
      <c r="E5100" s="20"/>
      <c r="H5100" s="19"/>
      <c r="N5100" s="20"/>
      <c r="Q5100" s="19"/>
    </row>
    <row r="5101" spans="5:17" x14ac:dyDescent="0.3">
      <c r="E5101" s="20"/>
      <c r="H5101" s="19"/>
      <c r="N5101" s="20"/>
      <c r="Q5101" s="19"/>
    </row>
    <row r="5102" spans="5:17" x14ac:dyDescent="0.3">
      <c r="E5102" s="20"/>
      <c r="H5102" s="19"/>
      <c r="N5102" s="20"/>
      <c r="Q5102" s="19"/>
    </row>
    <row r="5103" spans="5:17" x14ac:dyDescent="0.3">
      <c r="E5103" s="20"/>
      <c r="H5103" s="19"/>
      <c r="N5103" s="20"/>
      <c r="Q5103" s="19"/>
    </row>
    <row r="5104" spans="5:17" x14ac:dyDescent="0.3">
      <c r="E5104" s="20"/>
      <c r="H5104" s="19"/>
      <c r="N5104" s="20"/>
      <c r="Q5104" s="19"/>
    </row>
    <row r="5105" spans="5:17" x14ac:dyDescent="0.3">
      <c r="E5105" s="20"/>
      <c r="H5105" s="19"/>
      <c r="N5105" s="20"/>
      <c r="Q5105" s="19"/>
    </row>
    <row r="5106" spans="5:17" x14ac:dyDescent="0.3">
      <c r="E5106" s="20"/>
      <c r="H5106" s="19"/>
      <c r="N5106" s="20"/>
      <c r="Q5106" s="19"/>
    </row>
    <row r="5107" spans="5:17" x14ac:dyDescent="0.3">
      <c r="E5107" s="20"/>
      <c r="H5107" s="19"/>
      <c r="N5107" s="20"/>
      <c r="Q5107" s="19"/>
    </row>
    <row r="5108" spans="5:17" x14ac:dyDescent="0.3">
      <c r="E5108" s="20"/>
      <c r="H5108" s="19"/>
      <c r="N5108" s="20"/>
      <c r="Q5108" s="19"/>
    </row>
    <row r="5109" spans="5:17" x14ac:dyDescent="0.3">
      <c r="E5109" s="20"/>
      <c r="H5109" s="19"/>
      <c r="N5109" s="20"/>
      <c r="Q5109" s="19"/>
    </row>
    <row r="5110" spans="5:17" x14ac:dyDescent="0.3">
      <c r="E5110" s="20"/>
      <c r="H5110" s="19"/>
      <c r="N5110" s="20"/>
      <c r="Q5110" s="19"/>
    </row>
    <row r="5111" spans="5:17" x14ac:dyDescent="0.3">
      <c r="E5111" s="20"/>
      <c r="H5111" s="19"/>
      <c r="N5111" s="20"/>
      <c r="Q5111" s="19"/>
    </row>
    <row r="5112" spans="5:17" x14ac:dyDescent="0.3">
      <c r="E5112" s="20"/>
      <c r="H5112" s="19"/>
      <c r="N5112" s="20"/>
      <c r="Q5112" s="19"/>
    </row>
    <row r="5113" spans="5:17" x14ac:dyDescent="0.3">
      <c r="E5113" s="20"/>
      <c r="H5113" s="19"/>
      <c r="N5113" s="20"/>
      <c r="Q5113" s="19"/>
    </row>
    <row r="5114" spans="5:17" x14ac:dyDescent="0.3">
      <c r="E5114" s="20"/>
      <c r="H5114" s="19"/>
      <c r="N5114" s="20"/>
      <c r="Q5114" s="19"/>
    </row>
    <row r="5115" spans="5:17" x14ac:dyDescent="0.3">
      <c r="E5115" s="20"/>
      <c r="H5115" s="19"/>
      <c r="N5115" s="20"/>
      <c r="Q5115" s="19"/>
    </row>
    <row r="5116" spans="5:17" x14ac:dyDescent="0.3">
      <c r="E5116" s="20"/>
      <c r="H5116" s="19"/>
      <c r="N5116" s="20"/>
      <c r="Q5116" s="19"/>
    </row>
    <row r="5117" spans="5:17" x14ac:dyDescent="0.3">
      <c r="E5117" s="20"/>
      <c r="H5117" s="19"/>
      <c r="N5117" s="20"/>
      <c r="Q5117" s="19"/>
    </row>
    <row r="5118" spans="5:17" x14ac:dyDescent="0.3">
      <c r="E5118" s="20"/>
      <c r="H5118" s="19"/>
      <c r="N5118" s="20"/>
      <c r="Q5118" s="19"/>
    </row>
    <row r="5119" spans="5:17" x14ac:dyDescent="0.3">
      <c r="E5119" s="20"/>
      <c r="H5119" s="19"/>
      <c r="N5119" s="20"/>
      <c r="Q5119" s="19"/>
    </row>
    <row r="5120" spans="5:17" x14ac:dyDescent="0.3">
      <c r="E5120" s="20"/>
      <c r="H5120" s="19"/>
      <c r="N5120" s="20"/>
      <c r="Q5120" s="19"/>
    </row>
    <row r="5121" spans="5:17" x14ac:dyDescent="0.3">
      <c r="E5121" s="20"/>
      <c r="H5121" s="19"/>
      <c r="N5121" s="20"/>
      <c r="Q5121" s="19"/>
    </row>
    <row r="5122" spans="5:17" x14ac:dyDescent="0.3">
      <c r="E5122" s="20"/>
      <c r="H5122" s="19"/>
      <c r="N5122" s="20"/>
      <c r="Q5122" s="19"/>
    </row>
    <row r="5123" spans="5:17" x14ac:dyDescent="0.3">
      <c r="E5123" s="20"/>
      <c r="H5123" s="19"/>
      <c r="N5123" s="20"/>
      <c r="Q5123" s="19"/>
    </row>
    <row r="5124" spans="5:17" x14ac:dyDescent="0.3">
      <c r="E5124" s="20"/>
      <c r="H5124" s="19"/>
      <c r="N5124" s="20"/>
      <c r="Q5124" s="19"/>
    </row>
    <row r="5125" spans="5:17" x14ac:dyDescent="0.3">
      <c r="E5125" s="20"/>
      <c r="H5125" s="19"/>
      <c r="N5125" s="20"/>
      <c r="Q5125" s="19"/>
    </row>
    <row r="5126" spans="5:17" x14ac:dyDescent="0.3">
      <c r="E5126" s="20"/>
      <c r="H5126" s="19"/>
      <c r="N5126" s="20"/>
      <c r="Q5126" s="19"/>
    </row>
    <row r="5127" spans="5:17" x14ac:dyDescent="0.3">
      <c r="E5127" s="20"/>
      <c r="H5127" s="19"/>
      <c r="N5127" s="20"/>
      <c r="Q5127" s="19"/>
    </row>
    <row r="5128" spans="5:17" x14ac:dyDescent="0.3">
      <c r="E5128" s="20"/>
      <c r="H5128" s="19"/>
      <c r="N5128" s="20"/>
      <c r="Q5128" s="19"/>
    </row>
    <row r="5129" spans="5:17" x14ac:dyDescent="0.3">
      <c r="E5129" s="20"/>
      <c r="H5129" s="19"/>
      <c r="N5129" s="20"/>
      <c r="Q5129" s="19"/>
    </row>
    <row r="5130" spans="5:17" x14ac:dyDescent="0.3">
      <c r="E5130" s="20"/>
      <c r="H5130" s="19"/>
      <c r="N5130" s="20"/>
      <c r="Q5130" s="19"/>
    </row>
    <row r="5131" spans="5:17" x14ac:dyDescent="0.3">
      <c r="E5131" s="20"/>
      <c r="H5131" s="19"/>
      <c r="N5131" s="20"/>
      <c r="Q5131" s="19"/>
    </row>
    <row r="5132" spans="5:17" x14ac:dyDescent="0.3">
      <c r="E5132" s="20"/>
      <c r="H5132" s="19"/>
      <c r="N5132" s="20"/>
      <c r="Q5132" s="19"/>
    </row>
    <row r="5133" spans="5:17" x14ac:dyDescent="0.3">
      <c r="E5133" s="20"/>
      <c r="H5133" s="19"/>
      <c r="N5133" s="20"/>
      <c r="Q5133" s="19"/>
    </row>
    <row r="5134" spans="5:17" x14ac:dyDescent="0.3">
      <c r="E5134" s="20"/>
      <c r="H5134" s="19"/>
      <c r="N5134" s="20"/>
      <c r="Q5134" s="19"/>
    </row>
    <row r="5135" spans="5:17" x14ac:dyDescent="0.3">
      <c r="E5135" s="20"/>
      <c r="H5135" s="19"/>
      <c r="N5135" s="20"/>
      <c r="Q5135" s="19"/>
    </row>
    <row r="5136" spans="5:17" x14ac:dyDescent="0.3">
      <c r="E5136" s="20"/>
      <c r="H5136" s="19"/>
      <c r="N5136" s="20"/>
      <c r="Q5136" s="19"/>
    </row>
    <row r="5137" spans="5:17" x14ac:dyDescent="0.3">
      <c r="E5137" s="20"/>
      <c r="H5137" s="19"/>
      <c r="N5137" s="20"/>
      <c r="Q5137" s="19"/>
    </row>
    <row r="5138" spans="5:17" x14ac:dyDescent="0.3">
      <c r="E5138" s="20"/>
      <c r="H5138" s="19"/>
      <c r="N5138" s="20"/>
      <c r="Q5138" s="19"/>
    </row>
    <row r="5139" spans="5:17" x14ac:dyDescent="0.3">
      <c r="E5139" s="20"/>
      <c r="H5139" s="19"/>
      <c r="N5139" s="20"/>
      <c r="Q5139" s="19"/>
    </row>
    <row r="5140" spans="5:17" x14ac:dyDescent="0.3">
      <c r="E5140" s="20"/>
      <c r="H5140" s="19"/>
      <c r="N5140" s="20"/>
      <c r="Q5140" s="19"/>
    </row>
    <row r="5141" spans="5:17" x14ac:dyDescent="0.3">
      <c r="E5141" s="20"/>
      <c r="H5141" s="19"/>
      <c r="N5141" s="20"/>
      <c r="Q5141" s="19"/>
    </row>
    <row r="5142" spans="5:17" x14ac:dyDescent="0.3">
      <c r="E5142" s="20"/>
      <c r="H5142" s="19"/>
      <c r="N5142" s="20"/>
      <c r="Q5142" s="19"/>
    </row>
    <row r="5143" spans="5:17" x14ac:dyDescent="0.3">
      <c r="E5143" s="20"/>
      <c r="H5143" s="19"/>
      <c r="N5143" s="20"/>
      <c r="Q5143" s="19"/>
    </row>
    <row r="5144" spans="5:17" x14ac:dyDescent="0.3">
      <c r="E5144" s="20"/>
      <c r="H5144" s="19"/>
      <c r="N5144" s="20"/>
      <c r="Q5144" s="19"/>
    </row>
    <row r="5145" spans="5:17" x14ac:dyDescent="0.3">
      <c r="E5145" s="20"/>
      <c r="H5145" s="19"/>
      <c r="N5145" s="20"/>
      <c r="Q5145" s="19"/>
    </row>
    <row r="5146" spans="5:17" x14ac:dyDescent="0.3">
      <c r="E5146" s="20"/>
      <c r="H5146" s="19"/>
      <c r="N5146" s="20"/>
      <c r="Q5146" s="19"/>
    </row>
    <row r="5147" spans="5:17" x14ac:dyDescent="0.3">
      <c r="E5147" s="20"/>
      <c r="H5147" s="19"/>
      <c r="N5147" s="20"/>
      <c r="Q5147" s="19"/>
    </row>
    <row r="5148" spans="5:17" x14ac:dyDescent="0.3">
      <c r="E5148" s="20"/>
      <c r="H5148" s="19"/>
      <c r="N5148" s="20"/>
      <c r="Q5148" s="19"/>
    </row>
    <row r="5149" spans="5:17" x14ac:dyDescent="0.3">
      <c r="E5149" s="20"/>
      <c r="H5149" s="19"/>
      <c r="N5149" s="20"/>
      <c r="Q5149" s="19"/>
    </row>
    <row r="5150" spans="5:17" x14ac:dyDescent="0.3">
      <c r="E5150" s="20"/>
      <c r="H5150" s="19"/>
      <c r="N5150" s="20"/>
      <c r="Q5150" s="19"/>
    </row>
    <row r="5151" spans="5:17" x14ac:dyDescent="0.3">
      <c r="E5151" s="20"/>
      <c r="H5151" s="19"/>
      <c r="N5151" s="20"/>
      <c r="Q5151" s="19"/>
    </row>
    <row r="5152" spans="5:17" x14ac:dyDescent="0.3">
      <c r="E5152" s="20"/>
      <c r="H5152" s="19"/>
      <c r="N5152" s="20"/>
      <c r="Q5152" s="19"/>
    </row>
    <row r="5153" spans="5:17" x14ac:dyDescent="0.3">
      <c r="E5153" s="20"/>
      <c r="H5153" s="19"/>
      <c r="N5153" s="20"/>
      <c r="Q5153" s="19"/>
    </row>
    <row r="5154" spans="5:17" x14ac:dyDescent="0.3">
      <c r="E5154" s="20"/>
      <c r="H5154" s="19"/>
      <c r="N5154" s="20"/>
      <c r="Q5154" s="19"/>
    </row>
    <row r="5155" spans="5:17" x14ac:dyDescent="0.3">
      <c r="E5155" s="20"/>
      <c r="H5155" s="19"/>
      <c r="N5155" s="20"/>
      <c r="Q5155" s="19"/>
    </row>
    <row r="5156" spans="5:17" x14ac:dyDescent="0.3">
      <c r="E5156" s="20"/>
      <c r="H5156" s="19"/>
      <c r="N5156" s="20"/>
      <c r="Q5156" s="19"/>
    </row>
    <row r="5157" spans="5:17" x14ac:dyDescent="0.3">
      <c r="E5157" s="20"/>
      <c r="H5157" s="19"/>
      <c r="N5157" s="20"/>
      <c r="Q5157" s="19"/>
    </row>
    <row r="5158" spans="5:17" x14ac:dyDescent="0.3">
      <c r="E5158" s="20"/>
      <c r="H5158" s="19"/>
      <c r="N5158" s="20"/>
      <c r="Q5158" s="19"/>
    </row>
    <row r="5159" spans="5:17" x14ac:dyDescent="0.3">
      <c r="E5159" s="20"/>
      <c r="H5159" s="19"/>
      <c r="N5159" s="20"/>
      <c r="Q5159" s="19"/>
    </row>
    <row r="5160" spans="5:17" x14ac:dyDescent="0.3">
      <c r="E5160" s="20"/>
      <c r="H5160" s="19"/>
      <c r="N5160" s="20"/>
      <c r="Q5160" s="19"/>
    </row>
    <row r="5161" spans="5:17" x14ac:dyDescent="0.3">
      <c r="E5161" s="20"/>
      <c r="H5161" s="19"/>
      <c r="N5161" s="20"/>
      <c r="Q5161" s="19"/>
    </row>
    <row r="5162" spans="5:17" x14ac:dyDescent="0.3">
      <c r="E5162" s="20"/>
      <c r="H5162" s="19"/>
      <c r="N5162" s="20"/>
      <c r="Q5162" s="19"/>
    </row>
    <row r="5163" spans="5:17" x14ac:dyDescent="0.3">
      <c r="E5163" s="20"/>
      <c r="H5163" s="19"/>
      <c r="N5163" s="20"/>
      <c r="Q5163" s="19"/>
    </row>
    <row r="5164" spans="5:17" x14ac:dyDescent="0.3">
      <c r="E5164" s="20"/>
      <c r="H5164" s="19"/>
      <c r="N5164" s="20"/>
      <c r="Q5164" s="19"/>
    </row>
    <row r="5165" spans="5:17" x14ac:dyDescent="0.3">
      <c r="E5165" s="20"/>
      <c r="H5165" s="19"/>
      <c r="N5165" s="20"/>
      <c r="Q5165" s="19"/>
    </row>
    <row r="5166" spans="5:17" x14ac:dyDescent="0.3">
      <c r="E5166" s="20"/>
      <c r="H5166" s="19"/>
      <c r="N5166" s="20"/>
      <c r="Q5166" s="19"/>
    </row>
    <row r="5167" spans="5:17" x14ac:dyDescent="0.3">
      <c r="E5167" s="20"/>
      <c r="H5167" s="19"/>
      <c r="N5167" s="20"/>
      <c r="Q5167" s="19"/>
    </row>
    <row r="5168" spans="5:17" x14ac:dyDescent="0.3">
      <c r="E5168" s="20"/>
      <c r="H5168" s="19"/>
      <c r="N5168" s="20"/>
      <c r="Q5168" s="19"/>
    </row>
    <row r="5169" spans="5:17" x14ac:dyDescent="0.3">
      <c r="E5169" s="20"/>
      <c r="H5169" s="19"/>
      <c r="N5169" s="20"/>
      <c r="Q5169" s="19"/>
    </row>
    <row r="5170" spans="5:17" x14ac:dyDescent="0.3">
      <c r="E5170" s="20"/>
      <c r="H5170" s="19"/>
      <c r="N5170" s="20"/>
      <c r="Q5170" s="19"/>
    </row>
    <row r="5171" spans="5:17" x14ac:dyDescent="0.3">
      <c r="E5171" s="20"/>
      <c r="H5171" s="19"/>
      <c r="N5171" s="20"/>
      <c r="Q5171" s="19"/>
    </row>
    <row r="5172" spans="5:17" x14ac:dyDescent="0.3">
      <c r="E5172" s="20"/>
      <c r="H5172" s="19"/>
      <c r="N5172" s="20"/>
      <c r="Q5172" s="19"/>
    </row>
    <row r="5173" spans="5:17" x14ac:dyDescent="0.3">
      <c r="E5173" s="20"/>
      <c r="H5173" s="19"/>
      <c r="N5173" s="20"/>
      <c r="Q5173" s="19"/>
    </row>
    <row r="5174" spans="5:17" x14ac:dyDescent="0.3">
      <c r="E5174" s="20"/>
      <c r="H5174" s="19"/>
      <c r="N5174" s="20"/>
      <c r="Q5174" s="19"/>
    </row>
    <row r="5175" spans="5:17" x14ac:dyDescent="0.3">
      <c r="E5175" s="20"/>
      <c r="H5175" s="19"/>
      <c r="N5175" s="20"/>
      <c r="Q5175" s="19"/>
    </row>
    <row r="5176" spans="5:17" x14ac:dyDescent="0.3">
      <c r="E5176" s="20"/>
      <c r="H5176" s="19"/>
      <c r="N5176" s="20"/>
      <c r="Q5176" s="19"/>
    </row>
    <row r="5177" spans="5:17" x14ac:dyDescent="0.3">
      <c r="E5177" s="20"/>
      <c r="H5177" s="19"/>
      <c r="N5177" s="20"/>
      <c r="Q5177" s="19"/>
    </row>
    <row r="5178" spans="5:17" x14ac:dyDescent="0.3">
      <c r="E5178" s="20"/>
      <c r="H5178" s="19"/>
      <c r="N5178" s="20"/>
      <c r="Q5178" s="19"/>
    </row>
    <row r="5179" spans="5:17" x14ac:dyDescent="0.3">
      <c r="E5179" s="20"/>
      <c r="H5179" s="19"/>
      <c r="N5179" s="20"/>
      <c r="Q5179" s="19"/>
    </row>
    <row r="5180" spans="5:17" x14ac:dyDescent="0.3">
      <c r="E5180" s="20"/>
      <c r="H5180" s="19"/>
      <c r="N5180" s="20"/>
      <c r="Q5180" s="19"/>
    </row>
    <row r="5181" spans="5:17" x14ac:dyDescent="0.3">
      <c r="E5181" s="20"/>
      <c r="H5181" s="19"/>
      <c r="N5181" s="20"/>
      <c r="Q5181" s="19"/>
    </row>
    <row r="5182" spans="5:17" x14ac:dyDescent="0.3">
      <c r="E5182" s="20"/>
      <c r="H5182" s="19"/>
      <c r="N5182" s="20"/>
      <c r="Q5182" s="19"/>
    </row>
    <row r="5183" spans="5:17" x14ac:dyDescent="0.3">
      <c r="E5183" s="20"/>
      <c r="H5183" s="19"/>
      <c r="N5183" s="20"/>
      <c r="Q5183" s="19"/>
    </row>
    <row r="5184" spans="5:17" x14ac:dyDescent="0.3">
      <c r="E5184" s="20"/>
      <c r="H5184" s="19"/>
      <c r="N5184" s="20"/>
      <c r="Q5184" s="19"/>
    </row>
    <row r="5185" spans="5:17" x14ac:dyDescent="0.3">
      <c r="E5185" s="20"/>
      <c r="H5185" s="19"/>
      <c r="N5185" s="20"/>
      <c r="Q5185" s="19"/>
    </row>
    <row r="5186" spans="5:17" x14ac:dyDescent="0.3">
      <c r="E5186" s="20"/>
      <c r="H5186" s="19"/>
      <c r="N5186" s="20"/>
      <c r="Q5186" s="19"/>
    </row>
    <row r="5187" spans="5:17" x14ac:dyDescent="0.3">
      <c r="E5187" s="20"/>
      <c r="H5187" s="19"/>
      <c r="N5187" s="20"/>
      <c r="Q5187" s="19"/>
    </row>
    <row r="5188" spans="5:17" x14ac:dyDescent="0.3">
      <c r="E5188" s="20"/>
      <c r="H5188" s="19"/>
      <c r="N5188" s="20"/>
      <c r="Q5188" s="19"/>
    </row>
    <row r="5189" spans="5:17" x14ac:dyDescent="0.3">
      <c r="E5189" s="20"/>
      <c r="H5189" s="19"/>
      <c r="N5189" s="20"/>
      <c r="Q5189" s="19"/>
    </row>
    <row r="5190" spans="5:17" x14ac:dyDescent="0.3">
      <c r="E5190" s="20"/>
      <c r="H5190" s="19"/>
      <c r="N5190" s="20"/>
      <c r="Q5190" s="19"/>
    </row>
    <row r="5191" spans="5:17" x14ac:dyDescent="0.3">
      <c r="E5191" s="20"/>
      <c r="H5191" s="19"/>
      <c r="N5191" s="20"/>
      <c r="Q5191" s="19"/>
    </row>
    <row r="5192" spans="5:17" x14ac:dyDescent="0.3">
      <c r="E5192" s="20"/>
      <c r="H5192" s="19"/>
      <c r="N5192" s="20"/>
      <c r="Q5192" s="19"/>
    </row>
    <row r="5193" spans="5:17" x14ac:dyDescent="0.3">
      <c r="E5193" s="20"/>
      <c r="H5193" s="19"/>
      <c r="N5193" s="20"/>
      <c r="Q5193" s="19"/>
    </row>
    <row r="5194" spans="5:17" x14ac:dyDescent="0.3">
      <c r="E5194" s="20"/>
      <c r="H5194" s="19"/>
      <c r="N5194" s="20"/>
      <c r="Q5194" s="19"/>
    </row>
    <row r="5195" spans="5:17" x14ac:dyDescent="0.3">
      <c r="E5195" s="20"/>
      <c r="H5195" s="19"/>
      <c r="N5195" s="20"/>
      <c r="Q5195" s="19"/>
    </row>
    <row r="5196" spans="5:17" x14ac:dyDescent="0.3">
      <c r="E5196" s="20"/>
      <c r="H5196" s="19"/>
      <c r="N5196" s="20"/>
      <c r="Q5196" s="19"/>
    </row>
    <row r="5197" spans="5:17" x14ac:dyDescent="0.3">
      <c r="E5197" s="20"/>
      <c r="H5197" s="19"/>
      <c r="N5197" s="20"/>
      <c r="Q5197" s="19"/>
    </row>
    <row r="5198" spans="5:17" x14ac:dyDescent="0.3">
      <c r="E5198" s="20"/>
      <c r="H5198" s="19"/>
      <c r="N5198" s="20"/>
      <c r="Q5198" s="19"/>
    </row>
    <row r="5199" spans="5:17" x14ac:dyDescent="0.3">
      <c r="E5199" s="20"/>
      <c r="H5199" s="19"/>
      <c r="N5199" s="20"/>
      <c r="Q5199" s="19"/>
    </row>
    <row r="5200" spans="5:17" x14ac:dyDescent="0.3">
      <c r="E5200" s="20"/>
      <c r="H5200" s="19"/>
      <c r="N5200" s="20"/>
      <c r="Q5200" s="19"/>
    </row>
    <row r="5201" spans="5:17" x14ac:dyDescent="0.3">
      <c r="E5201" s="20"/>
      <c r="H5201" s="19"/>
      <c r="N5201" s="20"/>
      <c r="Q5201" s="19"/>
    </row>
    <row r="5202" spans="5:17" x14ac:dyDescent="0.3">
      <c r="E5202" s="20"/>
      <c r="H5202" s="19"/>
      <c r="N5202" s="20"/>
      <c r="Q5202" s="19"/>
    </row>
    <row r="5203" spans="5:17" x14ac:dyDescent="0.3">
      <c r="E5203" s="20"/>
      <c r="H5203" s="19"/>
      <c r="N5203" s="20"/>
      <c r="Q5203" s="19"/>
    </row>
    <row r="5204" spans="5:17" x14ac:dyDescent="0.3">
      <c r="E5204" s="20"/>
      <c r="H5204" s="19"/>
      <c r="N5204" s="20"/>
      <c r="Q5204" s="19"/>
    </row>
    <row r="5205" spans="5:17" x14ac:dyDescent="0.3">
      <c r="E5205" s="20"/>
      <c r="H5205" s="19"/>
      <c r="N5205" s="20"/>
      <c r="Q5205" s="19"/>
    </row>
    <row r="5206" spans="5:17" x14ac:dyDescent="0.3">
      <c r="E5206" s="20"/>
      <c r="H5206" s="19"/>
      <c r="N5206" s="20"/>
      <c r="Q5206" s="19"/>
    </row>
    <row r="5207" spans="5:17" x14ac:dyDescent="0.3">
      <c r="E5207" s="20"/>
      <c r="H5207" s="19"/>
      <c r="N5207" s="20"/>
      <c r="Q5207" s="19"/>
    </row>
    <row r="5208" spans="5:17" x14ac:dyDescent="0.3">
      <c r="E5208" s="20"/>
      <c r="H5208" s="19"/>
      <c r="N5208" s="20"/>
      <c r="Q5208" s="19"/>
    </row>
    <row r="5209" spans="5:17" x14ac:dyDescent="0.3">
      <c r="E5209" s="20"/>
      <c r="H5209" s="19"/>
      <c r="N5209" s="20"/>
      <c r="Q5209" s="19"/>
    </row>
    <row r="5210" spans="5:17" x14ac:dyDescent="0.3">
      <c r="E5210" s="20"/>
      <c r="H5210" s="19"/>
      <c r="N5210" s="20"/>
      <c r="Q5210" s="19"/>
    </row>
    <row r="5211" spans="5:17" x14ac:dyDescent="0.3">
      <c r="E5211" s="20"/>
      <c r="H5211" s="19"/>
      <c r="N5211" s="20"/>
      <c r="Q5211" s="19"/>
    </row>
    <row r="5212" spans="5:17" x14ac:dyDescent="0.3">
      <c r="E5212" s="20"/>
      <c r="H5212" s="19"/>
      <c r="N5212" s="20"/>
      <c r="Q5212" s="19"/>
    </row>
    <row r="5213" spans="5:17" x14ac:dyDescent="0.3">
      <c r="E5213" s="20"/>
      <c r="H5213" s="19"/>
      <c r="N5213" s="20"/>
      <c r="Q5213" s="19"/>
    </row>
    <row r="5214" spans="5:17" x14ac:dyDescent="0.3">
      <c r="E5214" s="20"/>
      <c r="H5214" s="19"/>
      <c r="N5214" s="20"/>
      <c r="Q5214" s="19"/>
    </row>
    <row r="5215" spans="5:17" x14ac:dyDescent="0.3">
      <c r="E5215" s="20"/>
      <c r="H5215" s="19"/>
      <c r="N5215" s="20"/>
      <c r="Q5215" s="19"/>
    </row>
    <row r="5216" spans="5:17" x14ac:dyDescent="0.3">
      <c r="E5216" s="20"/>
      <c r="H5216" s="19"/>
      <c r="N5216" s="20"/>
      <c r="Q5216" s="19"/>
    </row>
    <row r="5217" spans="5:17" x14ac:dyDescent="0.3">
      <c r="E5217" s="20"/>
      <c r="H5217" s="19"/>
      <c r="N5217" s="20"/>
      <c r="Q5217" s="19"/>
    </row>
    <row r="5218" spans="5:17" x14ac:dyDescent="0.3">
      <c r="E5218" s="20"/>
      <c r="H5218" s="19"/>
      <c r="N5218" s="20"/>
      <c r="Q5218" s="19"/>
    </row>
    <row r="5219" spans="5:17" x14ac:dyDescent="0.3">
      <c r="E5219" s="20"/>
      <c r="H5219" s="19"/>
      <c r="N5219" s="20"/>
      <c r="Q5219" s="19"/>
    </row>
    <row r="5220" spans="5:17" x14ac:dyDescent="0.3">
      <c r="E5220" s="20"/>
      <c r="H5220" s="19"/>
      <c r="N5220" s="20"/>
      <c r="Q5220" s="19"/>
    </row>
    <row r="5221" spans="5:17" x14ac:dyDescent="0.3">
      <c r="E5221" s="20"/>
      <c r="H5221" s="19"/>
      <c r="N5221" s="20"/>
      <c r="Q5221" s="19"/>
    </row>
    <row r="5222" spans="5:17" x14ac:dyDescent="0.3">
      <c r="E5222" s="20"/>
      <c r="H5222" s="19"/>
      <c r="N5222" s="20"/>
      <c r="Q5222" s="19"/>
    </row>
    <row r="5223" spans="5:17" x14ac:dyDescent="0.3">
      <c r="E5223" s="20"/>
      <c r="H5223" s="19"/>
      <c r="N5223" s="20"/>
      <c r="Q5223" s="19"/>
    </row>
    <row r="5224" spans="5:17" x14ac:dyDescent="0.3">
      <c r="E5224" s="20"/>
      <c r="H5224" s="19"/>
      <c r="N5224" s="20"/>
      <c r="Q5224" s="19"/>
    </row>
    <row r="5225" spans="5:17" x14ac:dyDescent="0.3">
      <c r="E5225" s="20"/>
      <c r="H5225" s="19"/>
      <c r="N5225" s="20"/>
      <c r="Q5225" s="19"/>
    </row>
    <row r="5226" spans="5:17" x14ac:dyDescent="0.3">
      <c r="E5226" s="20"/>
      <c r="H5226" s="19"/>
      <c r="N5226" s="20"/>
      <c r="Q5226" s="19"/>
    </row>
    <row r="5227" spans="5:17" x14ac:dyDescent="0.3">
      <c r="E5227" s="20"/>
      <c r="H5227" s="19"/>
      <c r="N5227" s="20"/>
      <c r="Q5227" s="19"/>
    </row>
    <row r="5228" spans="5:17" x14ac:dyDescent="0.3">
      <c r="E5228" s="20"/>
      <c r="H5228" s="19"/>
      <c r="N5228" s="20"/>
      <c r="Q5228" s="19"/>
    </row>
    <row r="5229" spans="5:17" x14ac:dyDescent="0.3">
      <c r="E5229" s="20"/>
      <c r="H5229" s="19"/>
      <c r="N5229" s="20"/>
      <c r="Q5229" s="19"/>
    </row>
    <row r="5230" spans="5:17" x14ac:dyDescent="0.3">
      <c r="E5230" s="20"/>
      <c r="H5230" s="19"/>
      <c r="N5230" s="20"/>
      <c r="Q5230" s="19"/>
    </row>
    <row r="5231" spans="5:17" x14ac:dyDescent="0.3">
      <c r="E5231" s="20"/>
      <c r="H5231" s="19"/>
      <c r="N5231" s="20"/>
      <c r="Q5231" s="19"/>
    </row>
    <row r="5232" spans="5:17" x14ac:dyDescent="0.3">
      <c r="E5232" s="20"/>
      <c r="H5232" s="19"/>
      <c r="N5232" s="20"/>
      <c r="Q5232" s="19"/>
    </row>
    <row r="5233" spans="5:17" x14ac:dyDescent="0.3">
      <c r="E5233" s="20"/>
      <c r="H5233" s="19"/>
      <c r="N5233" s="20"/>
      <c r="Q5233" s="19"/>
    </row>
    <row r="5234" spans="5:17" x14ac:dyDescent="0.3">
      <c r="E5234" s="20"/>
      <c r="H5234" s="19"/>
      <c r="N5234" s="20"/>
      <c r="Q5234" s="19"/>
    </row>
    <row r="5235" spans="5:17" x14ac:dyDescent="0.3">
      <c r="E5235" s="20"/>
      <c r="H5235" s="19"/>
      <c r="N5235" s="20"/>
      <c r="Q5235" s="19"/>
    </row>
    <row r="5236" spans="5:17" x14ac:dyDescent="0.3">
      <c r="E5236" s="20"/>
      <c r="H5236" s="19"/>
      <c r="N5236" s="20"/>
      <c r="Q5236" s="19"/>
    </row>
    <row r="5237" spans="5:17" x14ac:dyDescent="0.3">
      <c r="E5237" s="20"/>
      <c r="H5237" s="19"/>
      <c r="N5237" s="20"/>
      <c r="Q5237" s="19"/>
    </row>
    <row r="5238" spans="5:17" x14ac:dyDescent="0.3">
      <c r="E5238" s="20"/>
      <c r="H5238" s="19"/>
      <c r="N5238" s="20"/>
      <c r="Q5238" s="19"/>
    </row>
    <row r="5239" spans="5:17" x14ac:dyDescent="0.3">
      <c r="E5239" s="20"/>
      <c r="H5239" s="19"/>
      <c r="N5239" s="20"/>
      <c r="Q5239" s="19"/>
    </row>
    <row r="5240" spans="5:17" x14ac:dyDescent="0.3">
      <c r="E5240" s="20"/>
      <c r="H5240" s="19"/>
      <c r="N5240" s="20"/>
      <c r="Q5240" s="19"/>
    </row>
    <row r="5241" spans="5:17" x14ac:dyDescent="0.3">
      <c r="E5241" s="20"/>
      <c r="H5241" s="19"/>
      <c r="N5241" s="20"/>
      <c r="Q5241" s="19"/>
    </row>
    <row r="5242" spans="5:17" x14ac:dyDescent="0.3">
      <c r="E5242" s="20"/>
      <c r="H5242" s="19"/>
      <c r="N5242" s="20"/>
      <c r="Q5242" s="19"/>
    </row>
    <row r="5243" spans="5:17" x14ac:dyDescent="0.3">
      <c r="E5243" s="20"/>
      <c r="H5243" s="19"/>
      <c r="N5243" s="20"/>
      <c r="Q5243" s="19"/>
    </row>
    <row r="5244" spans="5:17" x14ac:dyDescent="0.3">
      <c r="E5244" s="20"/>
      <c r="H5244" s="19"/>
      <c r="N5244" s="20"/>
      <c r="Q5244" s="19"/>
    </row>
    <row r="5245" spans="5:17" x14ac:dyDescent="0.3">
      <c r="E5245" s="20"/>
      <c r="H5245" s="19"/>
      <c r="N5245" s="20"/>
      <c r="Q5245" s="19"/>
    </row>
    <row r="5246" spans="5:17" x14ac:dyDescent="0.3">
      <c r="E5246" s="20"/>
      <c r="H5246" s="19"/>
      <c r="N5246" s="20"/>
      <c r="Q5246" s="19"/>
    </row>
    <row r="5247" spans="5:17" x14ac:dyDescent="0.3">
      <c r="E5247" s="20"/>
      <c r="H5247" s="19"/>
      <c r="N5247" s="20"/>
      <c r="Q5247" s="19"/>
    </row>
    <row r="5248" spans="5:17" x14ac:dyDescent="0.3">
      <c r="E5248" s="20"/>
      <c r="H5248" s="19"/>
      <c r="N5248" s="20"/>
      <c r="Q5248" s="19"/>
    </row>
    <row r="5249" spans="5:17" x14ac:dyDescent="0.3">
      <c r="E5249" s="20"/>
      <c r="H5249" s="19"/>
      <c r="N5249" s="20"/>
      <c r="Q5249" s="19"/>
    </row>
    <row r="5250" spans="5:17" x14ac:dyDescent="0.3">
      <c r="E5250" s="20"/>
      <c r="H5250" s="19"/>
      <c r="N5250" s="20"/>
      <c r="Q5250" s="19"/>
    </row>
    <row r="5251" spans="5:17" x14ac:dyDescent="0.3">
      <c r="E5251" s="20"/>
      <c r="H5251" s="19"/>
      <c r="N5251" s="20"/>
      <c r="Q5251" s="19"/>
    </row>
    <row r="5252" spans="5:17" x14ac:dyDescent="0.3">
      <c r="E5252" s="20"/>
      <c r="H5252" s="19"/>
      <c r="N5252" s="20"/>
      <c r="Q5252" s="19"/>
    </row>
    <row r="5253" spans="5:17" x14ac:dyDescent="0.3">
      <c r="E5253" s="20"/>
      <c r="H5253" s="19"/>
      <c r="N5253" s="20"/>
      <c r="Q5253" s="19"/>
    </row>
    <row r="5254" spans="5:17" x14ac:dyDescent="0.3">
      <c r="E5254" s="20"/>
      <c r="H5254" s="19"/>
      <c r="N5254" s="20"/>
      <c r="Q5254" s="19"/>
    </row>
    <row r="5255" spans="5:17" x14ac:dyDescent="0.3">
      <c r="E5255" s="20"/>
      <c r="H5255" s="19"/>
      <c r="N5255" s="20"/>
      <c r="Q5255" s="19"/>
    </row>
    <row r="5256" spans="5:17" x14ac:dyDescent="0.3">
      <c r="E5256" s="20"/>
      <c r="H5256" s="19"/>
      <c r="N5256" s="20"/>
      <c r="Q5256" s="19"/>
    </row>
    <row r="5257" spans="5:17" x14ac:dyDescent="0.3">
      <c r="E5257" s="20"/>
      <c r="H5257" s="19"/>
      <c r="N5257" s="20"/>
      <c r="Q5257" s="19"/>
    </row>
    <row r="5258" spans="5:17" x14ac:dyDescent="0.3">
      <c r="E5258" s="20"/>
      <c r="H5258" s="19"/>
      <c r="N5258" s="20"/>
      <c r="Q5258" s="19"/>
    </row>
    <row r="5259" spans="5:17" x14ac:dyDescent="0.3">
      <c r="E5259" s="20"/>
      <c r="H5259" s="19"/>
      <c r="N5259" s="20"/>
      <c r="Q5259" s="19"/>
    </row>
    <row r="5260" spans="5:17" x14ac:dyDescent="0.3">
      <c r="E5260" s="20"/>
      <c r="H5260" s="19"/>
      <c r="N5260" s="20"/>
      <c r="Q5260" s="19"/>
    </row>
    <row r="5261" spans="5:17" x14ac:dyDescent="0.3">
      <c r="E5261" s="20"/>
      <c r="H5261" s="19"/>
      <c r="N5261" s="20"/>
      <c r="Q5261" s="19"/>
    </row>
    <row r="5262" spans="5:17" x14ac:dyDescent="0.3">
      <c r="E5262" s="20"/>
      <c r="H5262" s="19"/>
      <c r="N5262" s="20"/>
      <c r="Q5262" s="19"/>
    </row>
    <row r="5263" spans="5:17" x14ac:dyDescent="0.3">
      <c r="E5263" s="20"/>
      <c r="H5263" s="19"/>
      <c r="N5263" s="20"/>
      <c r="Q5263" s="19"/>
    </row>
    <row r="5264" spans="5:17" x14ac:dyDescent="0.3">
      <c r="E5264" s="20"/>
      <c r="H5264" s="19"/>
      <c r="N5264" s="20"/>
      <c r="Q5264" s="19"/>
    </row>
    <row r="5265" spans="5:17" x14ac:dyDescent="0.3">
      <c r="E5265" s="20"/>
      <c r="H5265" s="19"/>
      <c r="N5265" s="20"/>
      <c r="Q5265" s="19"/>
    </row>
    <row r="5266" spans="5:17" x14ac:dyDescent="0.3">
      <c r="E5266" s="20"/>
      <c r="H5266" s="19"/>
      <c r="N5266" s="20"/>
      <c r="Q5266" s="19"/>
    </row>
    <row r="5267" spans="5:17" x14ac:dyDescent="0.3">
      <c r="E5267" s="20"/>
      <c r="H5267" s="19"/>
      <c r="N5267" s="20"/>
      <c r="Q5267" s="19"/>
    </row>
    <row r="5268" spans="5:17" x14ac:dyDescent="0.3">
      <c r="E5268" s="20"/>
      <c r="H5268" s="19"/>
      <c r="N5268" s="20"/>
      <c r="Q5268" s="19"/>
    </row>
    <row r="5269" spans="5:17" x14ac:dyDescent="0.3">
      <c r="E5269" s="20"/>
      <c r="H5269" s="19"/>
      <c r="N5269" s="20"/>
      <c r="Q5269" s="19"/>
    </row>
    <row r="5270" spans="5:17" x14ac:dyDescent="0.3">
      <c r="E5270" s="20"/>
      <c r="H5270" s="19"/>
      <c r="N5270" s="20"/>
      <c r="Q5270" s="19"/>
    </row>
    <row r="5271" spans="5:17" x14ac:dyDescent="0.3">
      <c r="E5271" s="20"/>
      <c r="H5271" s="19"/>
      <c r="N5271" s="20"/>
      <c r="Q5271" s="19"/>
    </row>
    <row r="5272" spans="5:17" x14ac:dyDescent="0.3">
      <c r="E5272" s="20"/>
      <c r="H5272" s="19"/>
      <c r="N5272" s="20"/>
      <c r="Q5272" s="19"/>
    </row>
    <row r="5273" spans="5:17" x14ac:dyDescent="0.3">
      <c r="E5273" s="20"/>
      <c r="H5273" s="19"/>
      <c r="N5273" s="20"/>
      <c r="Q5273" s="19"/>
    </row>
    <row r="5274" spans="5:17" x14ac:dyDescent="0.3">
      <c r="E5274" s="20"/>
      <c r="H5274" s="19"/>
      <c r="N5274" s="20"/>
      <c r="Q5274" s="19"/>
    </row>
    <row r="5275" spans="5:17" x14ac:dyDescent="0.3">
      <c r="E5275" s="20"/>
      <c r="H5275" s="19"/>
      <c r="N5275" s="20"/>
      <c r="Q5275" s="19"/>
    </row>
    <row r="5276" spans="5:17" x14ac:dyDescent="0.3">
      <c r="E5276" s="20"/>
      <c r="H5276" s="19"/>
      <c r="N5276" s="20"/>
      <c r="Q5276" s="19"/>
    </row>
    <row r="5277" spans="5:17" x14ac:dyDescent="0.3">
      <c r="E5277" s="20"/>
      <c r="H5277" s="19"/>
      <c r="N5277" s="20"/>
      <c r="Q5277" s="19"/>
    </row>
    <row r="5278" spans="5:17" x14ac:dyDescent="0.3">
      <c r="E5278" s="20"/>
      <c r="H5278" s="19"/>
      <c r="N5278" s="20"/>
      <c r="Q5278" s="19"/>
    </row>
    <row r="5279" spans="5:17" x14ac:dyDescent="0.3">
      <c r="E5279" s="20"/>
      <c r="H5279" s="19"/>
      <c r="N5279" s="20"/>
      <c r="Q5279" s="19"/>
    </row>
    <row r="5280" spans="5:17" x14ac:dyDescent="0.3">
      <c r="E5280" s="20"/>
      <c r="H5280" s="19"/>
      <c r="N5280" s="20"/>
      <c r="Q5280" s="19"/>
    </row>
    <row r="5281" spans="5:17" x14ac:dyDescent="0.3">
      <c r="E5281" s="20"/>
      <c r="H5281" s="19"/>
      <c r="N5281" s="20"/>
      <c r="Q5281" s="19"/>
    </row>
    <row r="5282" spans="5:17" x14ac:dyDescent="0.3">
      <c r="E5282" s="20"/>
      <c r="H5282" s="19"/>
      <c r="N5282" s="20"/>
      <c r="Q5282" s="19"/>
    </row>
    <row r="5283" spans="5:17" x14ac:dyDescent="0.3">
      <c r="E5283" s="20"/>
      <c r="H5283" s="19"/>
      <c r="N5283" s="20"/>
      <c r="Q5283" s="19"/>
    </row>
    <row r="5284" spans="5:17" x14ac:dyDescent="0.3">
      <c r="E5284" s="20"/>
      <c r="H5284" s="19"/>
      <c r="N5284" s="20"/>
      <c r="Q5284" s="19"/>
    </row>
    <row r="5285" spans="5:17" x14ac:dyDescent="0.3">
      <c r="E5285" s="20"/>
      <c r="H5285" s="19"/>
      <c r="N5285" s="20"/>
      <c r="Q5285" s="19"/>
    </row>
    <row r="5286" spans="5:17" x14ac:dyDescent="0.3">
      <c r="E5286" s="20"/>
      <c r="H5286" s="19"/>
      <c r="N5286" s="20"/>
      <c r="Q5286" s="19"/>
    </row>
    <row r="5287" spans="5:17" x14ac:dyDescent="0.3">
      <c r="E5287" s="20"/>
      <c r="H5287" s="19"/>
      <c r="N5287" s="20"/>
      <c r="Q5287" s="19"/>
    </row>
    <row r="5288" spans="5:17" x14ac:dyDescent="0.3">
      <c r="E5288" s="20"/>
      <c r="H5288" s="19"/>
      <c r="N5288" s="20"/>
      <c r="Q5288" s="19"/>
    </row>
    <row r="5289" spans="5:17" x14ac:dyDescent="0.3">
      <c r="E5289" s="20"/>
      <c r="H5289" s="19"/>
      <c r="N5289" s="20"/>
      <c r="Q5289" s="19"/>
    </row>
    <row r="5290" spans="5:17" x14ac:dyDescent="0.3">
      <c r="E5290" s="20"/>
      <c r="H5290" s="19"/>
      <c r="N5290" s="20"/>
      <c r="Q5290" s="19"/>
    </row>
    <row r="5291" spans="5:17" x14ac:dyDescent="0.3">
      <c r="E5291" s="20"/>
      <c r="H5291" s="19"/>
      <c r="N5291" s="20"/>
      <c r="Q5291" s="19"/>
    </row>
    <row r="5292" spans="5:17" x14ac:dyDescent="0.3">
      <c r="E5292" s="20"/>
      <c r="H5292" s="19"/>
      <c r="N5292" s="20"/>
      <c r="Q5292" s="19"/>
    </row>
    <row r="5293" spans="5:17" x14ac:dyDescent="0.3">
      <c r="E5293" s="20"/>
      <c r="H5293" s="19"/>
      <c r="N5293" s="20"/>
      <c r="Q5293" s="19"/>
    </row>
    <row r="5294" spans="5:17" x14ac:dyDescent="0.3">
      <c r="E5294" s="20"/>
      <c r="H5294" s="19"/>
      <c r="N5294" s="20"/>
      <c r="Q5294" s="19"/>
    </row>
    <row r="5295" spans="5:17" x14ac:dyDescent="0.3">
      <c r="E5295" s="20"/>
      <c r="H5295" s="19"/>
      <c r="N5295" s="20"/>
      <c r="Q5295" s="19"/>
    </row>
    <row r="5296" spans="5:17" x14ac:dyDescent="0.3">
      <c r="E5296" s="20"/>
      <c r="H5296" s="19"/>
      <c r="N5296" s="20"/>
      <c r="Q5296" s="19"/>
    </row>
    <row r="5297" spans="5:17" x14ac:dyDescent="0.3">
      <c r="E5297" s="20"/>
      <c r="H5297" s="19"/>
      <c r="N5297" s="20"/>
      <c r="Q5297" s="19"/>
    </row>
    <row r="5298" spans="5:17" x14ac:dyDescent="0.3">
      <c r="E5298" s="20"/>
      <c r="H5298" s="19"/>
      <c r="N5298" s="20"/>
      <c r="Q5298" s="19"/>
    </row>
    <row r="5299" spans="5:17" x14ac:dyDescent="0.3">
      <c r="E5299" s="20"/>
      <c r="H5299" s="19"/>
      <c r="N5299" s="20"/>
      <c r="Q5299" s="19"/>
    </row>
    <row r="5300" spans="5:17" x14ac:dyDescent="0.3">
      <c r="E5300" s="20"/>
      <c r="H5300" s="19"/>
      <c r="N5300" s="20"/>
      <c r="Q5300" s="19"/>
    </row>
    <row r="5301" spans="5:17" x14ac:dyDescent="0.3">
      <c r="E5301" s="20"/>
      <c r="H5301" s="19"/>
      <c r="N5301" s="20"/>
      <c r="Q5301" s="19"/>
    </row>
    <row r="5302" spans="5:17" x14ac:dyDescent="0.3">
      <c r="E5302" s="20"/>
      <c r="H5302" s="19"/>
      <c r="N5302" s="20"/>
      <c r="Q5302" s="19"/>
    </row>
    <row r="5303" spans="5:17" x14ac:dyDescent="0.3">
      <c r="E5303" s="20"/>
      <c r="H5303" s="19"/>
      <c r="N5303" s="20"/>
      <c r="Q5303" s="19"/>
    </row>
    <row r="5304" spans="5:17" x14ac:dyDescent="0.3">
      <c r="E5304" s="20"/>
      <c r="H5304" s="19"/>
      <c r="N5304" s="20"/>
      <c r="Q5304" s="19"/>
    </row>
    <row r="5305" spans="5:17" x14ac:dyDescent="0.3">
      <c r="E5305" s="20"/>
      <c r="H5305" s="19"/>
      <c r="N5305" s="20"/>
      <c r="Q5305" s="19"/>
    </row>
    <row r="5306" spans="5:17" x14ac:dyDescent="0.3">
      <c r="E5306" s="20"/>
      <c r="H5306" s="19"/>
      <c r="N5306" s="20"/>
      <c r="Q5306" s="19"/>
    </row>
    <row r="5307" spans="5:17" x14ac:dyDescent="0.3">
      <c r="E5307" s="20"/>
      <c r="H5307" s="19"/>
      <c r="N5307" s="20"/>
      <c r="Q5307" s="19"/>
    </row>
    <row r="5308" spans="5:17" x14ac:dyDescent="0.3">
      <c r="E5308" s="20"/>
      <c r="H5308" s="19"/>
      <c r="N5308" s="20"/>
      <c r="Q5308" s="19"/>
    </row>
    <row r="5309" spans="5:17" x14ac:dyDescent="0.3">
      <c r="E5309" s="20"/>
      <c r="H5309" s="19"/>
      <c r="N5309" s="20"/>
      <c r="Q5309" s="19"/>
    </row>
    <row r="5310" spans="5:17" x14ac:dyDescent="0.3">
      <c r="E5310" s="20"/>
      <c r="H5310" s="19"/>
      <c r="N5310" s="20"/>
      <c r="Q5310" s="19"/>
    </row>
    <row r="5311" spans="5:17" x14ac:dyDescent="0.3">
      <c r="E5311" s="20"/>
      <c r="H5311" s="19"/>
      <c r="N5311" s="20"/>
      <c r="Q5311" s="19"/>
    </row>
    <row r="5312" spans="5:17" x14ac:dyDescent="0.3">
      <c r="E5312" s="20"/>
      <c r="H5312" s="19"/>
      <c r="N5312" s="20"/>
      <c r="Q5312" s="19"/>
    </row>
    <row r="5313" spans="5:17" x14ac:dyDescent="0.3">
      <c r="E5313" s="20"/>
      <c r="H5313" s="19"/>
      <c r="N5313" s="20"/>
      <c r="Q5313" s="19"/>
    </row>
    <row r="5314" spans="5:17" x14ac:dyDescent="0.3">
      <c r="E5314" s="20"/>
      <c r="H5314" s="19"/>
      <c r="N5314" s="20"/>
      <c r="Q5314" s="19"/>
    </row>
    <row r="5315" spans="5:17" x14ac:dyDescent="0.3">
      <c r="E5315" s="20"/>
      <c r="H5315" s="19"/>
      <c r="N5315" s="20"/>
      <c r="Q5315" s="19"/>
    </row>
    <row r="5316" spans="5:17" x14ac:dyDescent="0.3">
      <c r="E5316" s="20"/>
      <c r="H5316" s="19"/>
      <c r="N5316" s="20"/>
      <c r="Q5316" s="19"/>
    </row>
    <row r="5317" spans="5:17" x14ac:dyDescent="0.3">
      <c r="E5317" s="20"/>
      <c r="H5317" s="19"/>
      <c r="N5317" s="20"/>
      <c r="Q5317" s="19"/>
    </row>
    <row r="5318" spans="5:17" x14ac:dyDescent="0.3">
      <c r="E5318" s="20"/>
      <c r="H5318" s="19"/>
      <c r="N5318" s="20"/>
      <c r="Q5318" s="19"/>
    </row>
    <row r="5319" spans="5:17" x14ac:dyDescent="0.3">
      <c r="E5319" s="20"/>
      <c r="H5319" s="19"/>
      <c r="N5319" s="20"/>
      <c r="Q5319" s="19"/>
    </row>
    <row r="5320" spans="5:17" x14ac:dyDescent="0.3">
      <c r="E5320" s="20"/>
      <c r="H5320" s="19"/>
      <c r="N5320" s="20"/>
      <c r="Q5320" s="19"/>
    </row>
    <row r="5321" spans="5:17" x14ac:dyDescent="0.3">
      <c r="E5321" s="20"/>
      <c r="H5321" s="19"/>
      <c r="N5321" s="20"/>
      <c r="Q5321" s="19"/>
    </row>
    <row r="5322" spans="5:17" x14ac:dyDescent="0.3">
      <c r="E5322" s="20"/>
      <c r="H5322" s="19"/>
      <c r="N5322" s="20"/>
      <c r="Q5322" s="19"/>
    </row>
    <row r="5323" spans="5:17" x14ac:dyDescent="0.3">
      <c r="E5323" s="20"/>
      <c r="H5323" s="19"/>
      <c r="N5323" s="20"/>
      <c r="Q5323" s="19"/>
    </row>
    <row r="5324" spans="5:17" x14ac:dyDescent="0.3">
      <c r="E5324" s="20"/>
      <c r="H5324" s="19"/>
      <c r="N5324" s="20"/>
      <c r="Q5324" s="19"/>
    </row>
    <row r="5325" spans="5:17" x14ac:dyDescent="0.3">
      <c r="E5325" s="20"/>
      <c r="H5325" s="19"/>
      <c r="N5325" s="20"/>
      <c r="Q5325" s="19"/>
    </row>
    <row r="5326" spans="5:17" x14ac:dyDescent="0.3">
      <c r="E5326" s="20"/>
      <c r="H5326" s="19"/>
      <c r="N5326" s="20"/>
      <c r="Q5326" s="19"/>
    </row>
    <row r="5327" spans="5:17" x14ac:dyDescent="0.3">
      <c r="E5327" s="20"/>
      <c r="H5327" s="19"/>
      <c r="N5327" s="20"/>
      <c r="Q5327" s="19"/>
    </row>
    <row r="5328" spans="5:17" x14ac:dyDescent="0.3">
      <c r="E5328" s="20"/>
      <c r="H5328" s="19"/>
      <c r="N5328" s="20"/>
      <c r="Q5328" s="19"/>
    </row>
    <row r="5329" spans="5:17" x14ac:dyDescent="0.3">
      <c r="E5329" s="20"/>
      <c r="H5329" s="19"/>
      <c r="N5329" s="20"/>
      <c r="Q5329" s="19"/>
    </row>
    <row r="5330" spans="5:17" x14ac:dyDescent="0.3">
      <c r="E5330" s="20"/>
      <c r="H5330" s="19"/>
      <c r="N5330" s="20"/>
      <c r="Q5330" s="19"/>
    </row>
    <row r="5331" spans="5:17" x14ac:dyDescent="0.3">
      <c r="E5331" s="20"/>
      <c r="H5331" s="19"/>
      <c r="N5331" s="20"/>
      <c r="Q5331" s="19"/>
    </row>
    <row r="5332" spans="5:17" x14ac:dyDescent="0.3">
      <c r="E5332" s="20"/>
      <c r="H5332" s="19"/>
      <c r="N5332" s="20"/>
      <c r="Q5332" s="19"/>
    </row>
    <row r="5333" spans="5:17" x14ac:dyDescent="0.3">
      <c r="E5333" s="20"/>
      <c r="H5333" s="19"/>
      <c r="N5333" s="20"/>
      <c r="Q5333" s="19"/>
    </row>
    <row r="5334" spans="5:17" x14ac:dyDescent="0.3">
      <c r="E5334" s="20"/>
      <c r="H5334" s="19"/>
      <c r="N5334" s="20"/>
      <c r="Q5334" s="19"/>
    </row>
    <row r="5335" spans="5:17" x14ac:dyDescent="0.3">
      <c r="E5335" s="20"/>
      <c r="H5335" s="19"/>
      <c r="N5335" s="20"/>
      <c r="Q5335" s="19"/>
    </row>
    <row r="5336" spans="5:17" x14ac:dyDescent="0.3">
      <c r="E5336" s="20"/>
      <c r="H5336" s="19"/>
      <c r="N5336" s="20"/>
      <c r="Q5336" s="19"/>
    </row>
    <row r="5337" spans="5:17" x14ac:dyDescent="0.3">
      <c r="E5337" s="20"/>
      <c r="H5337" s="19"/>
      <c r="N5337" s="20"/>
      <c r="Q5337" s="19"/>
    </row>
    <row r="5338" spans="5:17" x14ac:dyDescent="0.3">
      <c r="E5338" s="20"/>
      <c r="H5338" s="19"/>
      <c r="N5338" s="20"/>
      <c r="Q5338" s="19"/>
    </row>
    <row r="5339" spans="5:17" x14ac:dyDescent="0.3">
      <c r="E5339" s="20"/>
      <c r="H5339" s="19"/>
      <c r="N5339" s="20"/>
      <c r="Q5339" s="19"/>
    </row>
    <row r="5340" spans="5:17" x14ac:dyDescent="0.3">
      <c r="E5340" s="20"/>
      <c r="H5340" s="19"/>
      <c r="N5340" s="20"/>
      <c r="Q5340" s="19"/>
    </row>
    <row r="5341" spans="5:17" x14ac:dyDescent="0.3">
      <c r="E5341" s="20"/>
      <c r="H5341" s="19"/>
      <c r="N5341" s="20"/>
      <c r="Q5341" s="19"/>
    </row>
    <row r="5342" spans="5:17" x14ac:dyDescent="0.3">
      <c r="E5342" s="20"/>
      <c r="H5342" s="19"/>
      <c r="N5342" s="20"/>
      <c r="Q5342" s="19"/>
    </row>
    <row r="5343" spans="5:17" x14ac:dyDescent="0.3">
      <c r="E5343" s="20"/>
      <c r="H5343" s="19"/>
      <c r="N5343" s="20"/>
      <c r="Q5343" s="19"/>
    </row>
    <row r="5344" spans="5:17" x14ac:dyDescent="0.3">
      <c r="E5344" s="20"/>
      <c r="H5344" s="19"/>
      <c r="N5344" s="20"/>
      <c r="Q5344" s="19"/>
    </row>
    <row r="5345" spans="5:17" x14ac:dyDescent="0.3">
      <c r="E5345" s="20"/>
      <c r="H5345" s="19"/>
      <c r="N5345" s="20"/>
      <c r="Q5345" s="19"/>
    </row>
    <row r="5346" spans="5:17" x14ac:dyDescent="0.3">
      <c r="E5346" s="20"/>
      <c r="H5346" s="19"/>
      <c r="N5346" s="20"/>
      <c r="Q5346" s="19"/>
    </row>
    <row r="5347" spans="5:17" x14ac:dyDescent="0.3">
      <c r="E5347" s="20"/>
      <c r="H5347" s="19"/>
      <c r="N5347" s="20"/>
      <c r="Q5347" s="19"/>
    </row>
    <row r="5348" spans="5:17" x14ac:dyDescent="0.3">
      <c r="E5348" s="20"/>
      <c r="H5348" s="19"/>
      <c r="N5348" s="20"/>
      <c r="Q5348" s="19"/>
    </row>
    <row r="5349" spans="5:17" x14ac:dyDescent="0.3">
      <c r="E5349" s="20"/>
      <c r="H5349" s="19"/>
      <c r="N5349" s="20"/>
      <c r="Q5349" s="19"/>
    </row>
    <row r="5350" spans="5:17" x14ac:dyDescent="0.3">
      <c r="E5350" s="20"/>
      <c r="H5350" s="19"/>
      <c r="N5350" s="20"/>
      <c r="Q5350" s="19"/>
    </row>
    <row r="5351" spans="5:17" x14ac:dyDescent="0.3">
      <c r="E5351" s="20"/>
      <c r="H5351" s="19"/>
      <c r="N5351" s="20"/>
      <c r="Q5351" s="19"/>
    </row>
    <row r="5352" spans="5:17" x14ac:dyDescent="0.3">
      <c r="E5352" s="20"/>
      <c r="H5352" s="19"/>
      <c r="N5352" s="20"/>
      <c r="Q5352" s="19"/>
    </row>
    <row r="5353" spans="5:17" x14ac:dyDescent="0.3">
      <c r="E5353" s="20"/>
      <c r="H5353" s="19"/>
      <c r="N5353" s="20"/>
      <c r="Q5353" s="19"/>
    </row>
    <row r="5354" spans="5:17" x14ac:dyDescent="0.3">
      <c r="E5354" s="20"/>
      <c r="H5354" s="19"/>
      <c r="N5354" s="20"/>
      <c r="Q5354" s="19"/>
    </row>
    <row r="5355" spans="5:17" x14ac:dyDescent="0.3">
      <c r="E5355" s="20"/>
      <c r="H5355" s="19"/>
      <c r="N5355" s="20"/>
      <c r="Q5355" s="19"/>
    </row>
    <row r="5356" spans="5:17" x14ac:dyDescent="0.3">
      <c r="E5356" s="20"/>
      <c r="H5356" s="19"/>
      <c r="N5356" s="20"/>
      <c r="Q5356" s="19"/>
    </row>
    <row r="5357" spans="5:17" x14ac:dyDescent="0.3">
      <c r="E5357" s="20"/>
      <c r="H5357" s="19"/>
      <c r="N5357" s="20"/>
      <c r="Q5357" s="19"/>
    </row>
    <row r="5358" spans="5:17" x14ac:dyDescent="0.3">
      <c r="E5358" s="20"/>
      <c r="H5358" s="19"/>
      <c r="N5358" s="20"/>
      <c r="Q5358" s="19"/>
    </row>
    <row r="5359" spans="5:17" x14ac:dyDescent="0.3">
      <c r="E5359" s="20"/>
      <c r="H5359" s="19"/>
      <c r="N5359" s="20"/>
      <c r="Q5359" s="19"/>
    </row>
    <row r="5360" spans="5:17" x14ac:dyDescent="0.3">
      <c r="E5360" s="20"/>
      <c r="H5360" s="19"/>
      <c r="N5360" s="20"/>
      <c r="Q5360" s="19"/>
    </row>
    <row r="5361" spans="5:17" x14ac:dyDescent="0.3">
      <c r="E5361" s="20"/>
      <c r="H5361" s="19"/>
      <c r="N5361" s="20"/>
      <c r="Q5361" s="19"/>
    </row>
    <row r="5362" spans="5:17" x14ac:dyDescent="0.3">
      <c r="E5362" s="20"/>
      <c r="H5362" s="19"/>
      <c r="N5362" s="20"/>
      <c r="Q5362" s="19"/>
    </row>
    <row r="5363" spans="5:17" x14ac:dyDescent="0.3">
      <c r="E5363" s="20"/>
      <c r="H5363" s="19"/>
      <c r="N5363" s="20"/>
      <c r="Q5363" s="19"/>
    </row>
    <row r="5364" spans="5:17" x14ac:dyDescent="0.3">
      <c r="E5364" s="20"/>
      <c r="H5364" s="19"/>
      <c r="N5364" s="20"/>
      <c r="Q5364" s="19"/>
    </row>
    <row r="5365" spans="5:17" x14ac:dyDescent="0.3">
      <c r="E5365" s="20"/>
      <c r="H5365" s="19"/>
      <c r="N5365" s="20"/>
      <c r="Q5365" s="19"/>
    </row>
    <row r="5366" spans="5:17" x14ac:dyDescent="0.3">
      <c r="E5366" s="20"/>
      <c r="H5366" s="19"/>
      <c r="N5366" s="20"/>
      <c r="Q5366" s="19"/>
    </row>
    <row r="5367" spans="5:17" x14ac:dyDescent="0.3">
      <c r="E5367" s="20"/>
      <c r="H5367" s="19"/>
      <c r="N5367" s="20"/>
      <c r="Q5367" s="19"/>
    </row>
    <row r="5368" spans="5:17" x14ac:dyDescent="0.3">
      <c r="E5368" s="20"/>
      <c r="H5368" s="19"/>
      <c r="N5368" s="20"/>
      <c r="Q5368" s="19"/>
    </row>
    <row r="5369" spans="5:17" x14ac:dyDescent="0.3">
      <c r="E5369" s="20"/>
      <c r="H5369" s="19"/>
      <c r="N5369" s="20"/>
      <c r="Q5369" s="19"/>
    </row>
    <row r="5370" spans="5:17" x14ac:dyDescent="0.3">
      <c r="E5370" s="20"/>
      <c r="H5370" s="19"/>
      <c r="N5370" s="20"/>
      <c r="Q5370" s="19"/>
    </row>
    <row r="5371" spans="5:17" x14ac:dyDescent="0.3">
      <c r="E5371" s="20"/>
      <c r="H5371" s="19"/>
      <c r="N5371" s="20"/>
      <c r="Q5371" s="19"/>
    </row>
    <row r="5372" spans="5:17" x14ac:dyDescent="0.3">
      <c r="E5372" s="20"/>
      <c r="H5372" s="19"/>
      <c r="N5372" s="20"/>
      <c r="Q5372" s="19"/>
    </row>
    <row r="5373" spans="5:17" x14ac:dyDescent="0.3">
      <c r="E5373" s="20"/>
      <c r="H5373" s="19"/>
      <c r="N5373" s="20"/>
      <c r="Q5373" s="19"/>
    </row>
    <row r="5374" spans="5:17" x14ac:dyDescent="0.3">
      <c r="E5374" s="20"/>
      <c r="H5374" s="19"/>
      <c r="N5374" s="20"/>
      <c r="Q5374" s="19"/>
    </row>
    <row r="5375" spans="5:17" x14ac:dyDescent="0.3">
      <c r="E5375" s="20"/>
      <c r="H5375" s="19"/>
      <c r="N5375" s="20"/>
      <c r="Q5375" s="19"/>
    </row>
    <row r="5376" spans="5:17" x14ac:dyDescent="0.3">
      <c r="E5376" s="20"/>
      <c r="H5376" s="19"/>
      <c r="N5376" s="20"/>
      <c r="Q5376" s="19"/>
    </row>
    <row r="5377" spans="5:17" x14ac:dyDescent="0.3">
      <c r="E5377" s="20"/>
      <c r="H5377" s="19"/>
      <c r="N5377" s="20"/>
      <c r="Q5377" s="19"/>
    </row>
    <row r="5378" spans="5:17" x14ac:dyDescent="0.3">
      <c r="E5378" s="20"/>
      <c r="H5378" s="19"/>
      <c r="N5378" s="20"/>
      <c r="Q5378" s="19"/>
    </row>
    <row r="5379" spans="5:17" x14ac:dyDescent="0.3">
      <c r="E5379" s="20"/>
      <c r="H5379" s="19"/>
      <c r="N5379" s="20"/>
      <c r="Q5379" s="19"/>
    </row>
    <row r="5380" spans="5:17" x14ac:dyDescent="0.3">
      <c r="E5380" s="20"/>
      <c r="H5380" s="19"/>
      <c r="N5380" s="20"/>
      <c r="Q5380" s="19"/>
    </row>
    <row r="5381" spans="5:17" x14ac:dyDescent="0.3">
      <c r="E5381" s="20"/>
      <c r="H5381" s="19"/>
      <c r="N5381" s="20"/>
      <c r="Q5381" s="19"/>
    </row>
    <row r="5382" spans="5:17" x14ac:dyDescent="0.3">
      <c r="E5382" s="20"/>
      <c r="H5382" s="19"/>
      <c r="N5382" s="20"/>
      <c r="Q5382" s="19"/>
    </row>
    <row r="5383" spans="5:17" x14ac:dyDescent="0.3">
      <c r="E5383" s="20"/>
      <c r="H5383" s="19"/>
      <c r="N5383" s="20"/>
      <c r="Q5383" s="19"/>
    </row>
    <row r="5384" spans="5:17" x14ac:dyDescent="0.3">
      <c r="E5384" s="20"/>
      <c r="H5384" s="19"/>
      <c r="N5384" s="20"/>
      <c r="Q5384" s="19"/>
    </row>
    <row r="5385" spans="5:17" x14ac:dyDescent="0.3">
      <c r="E5385" s="20"/>
      <c r="H5385" s="19"/>
      <c r="N5385" s="20"/>
      <c r="Q5385" s="19"/>
    </row>
    <row r="5386" spans="5:17" x14ac:dyDescent="0.3">
      <c r="E5386" s="20"/>
      <c r="H5386" s="19"/>
      <c r="N5386" s="20"/>
      <c r="Q5386" s="19"/>
    </row>
    <row r="5387" spans="5:17" x14ac:dyDescent="0.3">
      <c r="E5387" s="20"/>
      <c r="H5387" s="19"/>
      <c r="N5387" s="20"/>
      <c r="Q5387" s="19"/>
    </row>
    <row r="5388" spans="5:17" x14ac:dyDescent="0.3">
      <c r="E5388" s="20"/>
      <c r="H5388" s="19"/>
      <c r="N5388" s="20"/>
      <c r="Q5388" s="19"/>
    </row>
    <row r="5389" spans="5:17" x14ac:dyDescent="0.3">
      <c r="E5389" s="20"/>
      <c r="H5389" s="19"/>
      <c r="N5389" s="20"/>
      <c r="Q5389" s="19"/>
    </row>
    <row r="5390" spans="5:17" x14ac:dyDescent="0.3">
      <c r="E5390" s="20"/>
      <c r="H5390" s="19"/>
      <c r="N5390" s="20"/>
      <c r="Q5390" s="19"/>
    </row>
    <row r="5391" spans="5:17" x14ac:dyDescent="0.3">
      <c r="E5391" s="20"/>
      <c r="H5391" s="19"/>
      <c r="N5391" s="20"/>
      <c r="Q5391" s="19"/>
    </row>
    <row r="5392" spans="5:17" x14ac:dyDescent="0.3">
      <c r="E5392" s="20"/>
      <c r="H5392" s="19"/>
      <c r="N5392" s="20"/>
      <c r="Q5392" s="19"/>
    </row>
    <row r="5393" spans="5:17" x14ac:dyDescent="0.3">
      <c r="E5393" s="20"/>
      <c r="H5393" s="19"/>
      <c r="N5393" s="20"/>
      <c r="Q5393" s="19"/>
    </row>
    <row r="5394" spans="5:17" x14ac:dyDescent="0.3">
      <c r="E5394" s="20"/>
      <c r="H5394" s="19"/>
      <c r="N5394" s="20"/>
      <c r="Q5394" s="19"/>
    </row>
    <row r="5395" spans="5:17" x14ac:dyDescent="0.3">
      <c r="E5395" s="20"/>
      <c r="H5395" s="19"/>
      <c r="N5395" s="20"/>
      <c r="Q5395" s="19"/>
    </row>
    <row r="5396" spans="5:17" x14ac:dyDescent="0.3">
      <c r="E5396" s="20"/>
      <c r="H5396" s="19"/>
      <c r="N5396" s="20"/>
      <c r="Q5396" s="19"/>
    </row>
    <row r="5397" spans="5:17" x14ac:dyDescent="0.3">
      <c r="E5397" s="20"/>
      <c r="H5397" s="19"/>
      <c r="N5397" s="20"/>
      <c r="Q5397" s="19"/>
    </row>
    <row r="5398" spans="5:17" x14ac:dyDescent="0.3">
      <c r="E5398" s="20"/>
      <c r="H5398" s="19"/>
      <c r="N5398" s="20"/>
      <c r="Q5398" s="19"/>
    </row>
    <row r="5399" spans="5:17" x14ac:dyDescent="0.3">
      <c r="E5399" s="20"/>
      <c r="H5399" s="19"/>
      <c r="N5399" s="20"/>
      <c r="Q5399" s="19"/>
    </row>
    <row r="5400" spans="5:17" x14ac:dyDescent="0.3">
      <c r="E5400" s="20"/>
      <c r="H5400" s="19"/>
      <c r="N5400" s="20"/>
      <c r="Q5400" s="19"/>
    </row>
    <row r="5401" spans="5:17" x14ac:dyDescent="0.3">
      <c r="E5401" s="20"/>
      <c r="H5401" s="19"/>
      <c r="N5401" s="20"/>
      <c r="Q5401" s="19"/>
    </row>
    <row r="5402" spans="5:17" x14ac:dyDescent="0.3">
      <c r="E5402" s="20"/>
      <c r="H5402" s="19"/>
      <c r="N5402" s="20"/>
      <c r="Q5402" s="19"/>
    </row>
    <row r="5403" spans="5:17" x14ac:dyDescent="0.3">
      <c r="E5403" s="20"/>
      <c r="H5403" s="19"/>
      <c r="N5403" s="20"/>
      <c r="Q5403" s="19"/>
    </row>
    <row r="5404" spans="5:17" x14ac:dyDescent="0.3">
      <c r="E5404" s="20"/>
      <c r="H5404" s="19"/>
      <c r="N5404" s="20"/>
      <c r="Q5404" s="19"/>
    </row>
    <row r="5405" spans="5:17" x14ac:dyDescent="0.3">
      <c r="E5405" s="20"/>
      <c r="H5405" s="19"/>
      <c r="N5405" s="20"/>
      <c r="Q5405" s="19"/>
    </row>
    <row r="5406" spans="5:17" x14ac:dyDescent="0.3">
      <c r="E5406" s="20"/>
      <c r="H5406" s="19"/>
      <c r="N5406" s="20"/>
      <c r="Q5406" s="19"/>
    </row>
    <row r="5407" spans="5:17" x14ac:dyDescent="0.3">
      <c r="E5407" s="20"/>
      <c r="H5407" s="19"/>
      <c r="N5407" s="20"/>
      <c r="Q5407" s="19"/>
    </row>
    <row r="5408" spans="5:17" x14ac:dyDescent="0.3">
      <c r="E5408" s="20"/>
      <c r="H5408" s="19"/>
      <c r="N5408" s="20"/>
      <c r="Q5408" s="19"/>
    </row>
    <row r="5409" spans="5:17" x14ac:dyDescent="0.3">
      <c r="E5409" s="20"/>
      <c r="H5409" s="19"/>
      <c r="N5409" s="20"/>
      <c r="Q5409" s="19"/>
    </row>
    <row r="5410" spans="5:17" x14ac:dyDescent="0.3">
      <c r="E5410" s="20"/>
      <c r="H5410" s="19"/>
      <c r="N5410" s="20"/>
      <c r="Q5410" s="19"/>
    </row>
    <row r="5411" spans="5:17" x14ac:dyDescent="0.3">
      <c r="E5411" s="20"/>
      <c r="H5411" s="19"/>
      <c r="N5411" s="20"/>
      <c r="Q5411" s="19"/>
    </row>
    <row r="5412" spans="5:17" x14ac:dyDescent="0.3">
      <c r="E5412" s="20"/>
      <c r="H5412" s="19"/>
      <c r="N5412" s="20"/>
      <c r="Q5412" s="19"/>
    </row>
    <row r="5413" spans="5:17" x14ac:dyDescent="0.3">
      <c r="E5413" s="20"/>
      <c r="H5413" s="19"/>
      <c r="N5413" s="20"/>
      <c r="Q5413" s="19"/>
    </row>
    <row r="5414" spans="5:17" x14ac:dyDescent="0.3">
      <c r="E5414" s="20"/>
      <c r="H5414" s="19"/>
      <c r="N5414" s="20"/>
      <c r="Q5414" s="19"/>
    </row>
    <row r="5415" spans="5:17" x14ac:dyDescent="0.3">
      <c r="E5415" s="20"/>
      <c r="H5415" s="19"/>
      <c r="N5415" s="20"/>
      <c r="Q5415" s="19"/>
    </row>
    <row r="5416" spans="5:17" x14ac:dyDescent="0.3">
      <c r="E5416" s="20"/>
      <c r="H5416" s="19"/>
      <c r="N5416" s="20"/>
      <c r="Q5416" s="19"/>
    </row>
    <row r="5417" spans="5:17" x14ac:dyDescent="0.3">
      <c r="E5417" s="20"/>
      <c r="H5417" s="19"/>
      <c r="N5417" s="20"/>
      <c r="Q5417" s="19"/>
    </row>
    <row r="5418" spans="5:17" x14ac:dyDescent="0.3">
      <c r="E5418" s="20"/>
      <c r="H5418" s="19"/>
      <c r="N5418" s="20"/>
      <c r="Q5418" s="19"/>
    </row>
    <row r="5419" spans="5:17" x14ac:dyDescent="0.3">
      <c r="E5419" s="20"/>
      <c r="H5419" s="19"/>
      <c r="N5419" s="20"/>
      <c r="Q5419" s="19"/>
    </row>
    <row r="5420" spans="5:17" x14ac:dyDescent="0.3">
      <c r="E5420" s="20"/>
      <c r="H5420" s="19"/>
      <c r="N5420" s="20"/>
      <c r="Q5420" s="19"/>
    </row>
    <row r="5421" spans="5:17" x14ac:dyDescent="0.3">
      <c r="E5421" s="20"/>
      <c r="H5421" s="19"/>
      <c r="N5421" s="20"/>
      <c r="Q5421" s="19"/>
    </row>
    <row r="5422" spans="5:17" x14ac:dyDescent="0.3">
      <c r="E5422" s="20"/>
      <c r="H5422" s="19"/>
      <c r="N5422" s="20"/>
      <c r="Q5422" s="19"/>
    </row>
    <row r="5423" spans="5:17" x14ac:dyDescent="0.3">
      <c r="E5423" s="20"/>
      <c r="H5423" s="19"/>
      <c r="N5423" s="20"/>
      <c r="Q5423" s="19"/>
    </row>
    <row r="5424" spans="5:17" x14ac:dyDescent="0.3">
      <c r="E5424" s="20"/>
      <c r="H5424" s="19"/>
      <c r="N5424" s="20"/>
      <c r="Q5424" s="19"/>
    </row>
    <row r="5425" spans="5:17" x14ac:dyDescent="0.3">
      <c r="E5425" s="20"/>
      <c r="H5425" s="19"/>
      <c r="N5425" s="20"/>
      <c r="Q5425" s="19"/>
    </row>
    <row r="5426" spans="5:17" x14ac:dyDescent="0.3">
      <c r="E5426" s="20"/>
      <c r="H5426" s="19"/>
      <c r="N5426" s="20"/>
      <c r="Q5426" s="19"/>
    </row>
    <row r="5427" spans="5:17" x14ac:dyDescent="0.3">
      <c r="E5427" s="20"/>
      <c r="H5427" s="19"/>
      <c r="N5427" s="20"/>
      <c r="Q5427" s="19"/>
    </row>
    <row r="5428" spans="5:17" x14ac:dyDescent="0.3">
      <c r="E5428" s="20"/>
      <c r="H5428" s="19"/>
      <c r="N5428" s="20"/>
      <c r="Q5428" s="19"/>
    </row>
    <row r="5429" spans="5:17" x14ac:dyDescent="0.3">
      <c r="E5429" s="20"/>
      <c r="H5429" s="19"/>
      <c r="N5429" s="20"/>
      <c r="Q5429" s="19"/>
    </row>
    <row r="5430" spans="5:17" x14ac:dyDescent="0.3">
      <c r="E5430" s="20"/>
      <c r="H5430" s="19"/>
      <c r="N5430" s="20"/>
      <c r="Q5430" s="19"/>
    </row>
    <row r="5431" spans="5:17" x14ac:dyDescent="0.3">
      <c r="E5431" s="20"/>
      <c r="H5431" s="19"/>
      <c r="N5431" s="20"/>
      <c r="Q5431" s="19"/>
    </row>
    <row r="5432" spans="5:17" x14ac:dyDescent="0.3">
      <c r="E5432" s="20"/>
      <c r="H5432" s="19"/>
      <c r="N5432" s="20"/>
      <c r="Q5432" s="19"/>
    </row>
    <row r="5433" spans="5:17" x14ac:dyDescent="0.3">
      <c r="E5433" s="20"/>
      <c r="H5433" s="19"/>
      <c r="N5433" s="20"/>
      <c r="Q5433" s="19"/>
    </row>
    <row r="5434" spans="5:17" x14ac:dyDescent="0.3">
      <c r="E5434" s="20"/>
      <c r="H5434" s="19"/>
      <c r="N5434" s="20"/>
      <c r="Q5434" s="19"/>
    </row>
    <row r="5435" spans="5:17" x14ac:dyDescent="0.3">
      <c r="E5435" s="20"/>
      <c r="H5435" s="19"/>
      <c r="N5435" s="20"/>
      <c r="Q5435" s="19"/>
    </row>
    <row r="5436" spans="5:17" x14ac:dyDescent="0.3">
      <c r="E5436" s="20"/>
      <c r="H5436" s="19"/>
      <c r="N5436" s="20"/>
      <c r="Q5436" s="19"/>
    </row>
    <row r="5437" spans="5:17" x14ac:dyDescent="0.3">
      <c r="E5437" s="20"/>
      <c r="H5437" s="19"/>
      <c r="N5437" s="20"/>
      <c r="Q5437" s="19"/>
    </row>
    <row r="5438" spans="5:17" x14ac:dyDescent="0.3">
      <c r="E5438" s="20"/>
      <c r="H5438" s="19"/>
      <c r="N5438" s="20"/>
      <c r="Q5438" s="19"/>
    </row>
    <row r="5439" spans="5:17" x14ac:dyDescent="0.3">
      <c r="E5439" s="20"/>
      <c r="H5439" s="19"/>
      <c r="N5439" s="20"/>
      <c r="Q5439" s="19"/>
    </row>
    <row r="5440" spans="5:17" x14ac:dyDescent="0.3">
      <c r="E5440" s="20"/>
      <c r="H5440" s="19"/>
      <c r="N5440" s="20"/>
      <c r="Q5440" s="19"/>
    </row>
    <row r="5441" spans="5:17" x14ac:dyDescent="0.3">
      <c r="E5441" s="20"/>
      <c r="H5441" s="19"/>
      <c r="N5441" s="20"/>
      <c r="Q5441" s="19"/>
    </row>
    <row r="5442" spans="5:17" x14ac:dyDescent="0.3">
      <c r="E5442" s="20"/>
      <c r="H5442" s="19"/>
      <c r="N5442" s="20"/>
      <c r="Q5442" s="19"/>
    </row>
    <row r="5443" spans="5:17" x14ac:dyDescent="0.3">
      <c r="E5443" s="20"/>
      <c r="H5443" s="19"/>
      <c r="N5443" s="20"/>
      <c r="Q5443" s="19"/>
    </row>
    <row r="5444" spans="5:17" x14ac:dyDescent="0.3">
      <c r="E5444" s="20"/>
      <c r="H5444" s="19"/>
      <c r="N5444" s="20"/>
      <c r="Q5444" s="19"/>
    </row>
    <row r="5445" spans="5:17" x14ac:dyDescent="0.3">
      <c r="E5445" s="20"/>
      <c r="H5445" s="19"/>
      <c r="N5445" s="20"/>
      <c r="Q5445" s="19"/>
    </row>
    <row r="5446" spans="5:17" x14ac:dyDescent="0.3">
      <c r="E5446" s="20"/>
      <c r="H5446" s="19"/>
      <c r="N5446" s="20"/>
      <c r="Q5446" s="19"/>
    </row>
    <row r="5447" spans="5:17" x14ac:dyDescent="0.3">
      <c r="E5447" s="20"/>
      <c r="H5447" s="19"/>
      <c r="N5447" s="20"/>
      <c r="Q5447" s="19"/>
    </row>
    <row r="5448" spans="5:17" x14ac:dyDescent="0.3">
      <c r="E5448" s="20"/>
      <c r="H5448" s="19"/>
      <c r="N5448" s="20"/>
      <c r="Q5448" s="19"/>
    </row>
    <row r="5449" spans="5:17" x14ac:dyDescent="0.3">
      <c r="E5449" s="20"/>
      <c r="H5449" s="19"/>
      <c r="N5449" s="20"/>
      <c r="Q5449" s="19"/>
    </row>
    <row r="5450" spans="5:17" x14ac:dyDescent="0.3">
      <c r="E5450" s="20"/>
      <c r="H5450" s="19"/>
      <c r="N5450" s="20"/>
      <c r="Q5450" s="19"/>
    </row>
    <row r="5451" spans="5:17" x14ac:dyDescent="0.3">
      <c r="E5451" s="20"/>
      <c r="H5451" s="19"/>
      <c r="N5451" s="20"/>
      <c r="Q5451" s="19"/>
    </row>
    <row r="5452" spans="5:17" x14ac:dyDescent="0.3">
      <c r="E5452" s="20"/>
      <c r="H5452" s="19"/>
      <c r="N5452" s="20"/>
      <c r="Q5452" s="19"/>
    </row>
    <row r="5453" spans="5:17" x14ac:dyDescent="0.3">
      <c r="E5453" s="20"/>
      <c r="H5453" s="19"/>
      <c r="N5453" s="20"/>
      <c r="Q5453" s="19"/>
    </row>
    <row r="5454" spans="5:17" x14ac:dyDescent="0.3">
      <c r="E5454" s="20"/>
      <c r="H5454" s="19"/>
      <c r="N5454" s="20"/>
      <c r="Q5454" s="19"/>
    </row>
    <row r="5455" spans="5:17" x14ac:dyDescent="0.3">
      <c r="E5455" s="20"/>
      <c r="H5455" s="19"/>
      <c r="N5455" s="20"/>
      <c r="Q5455" s="19"/>
    </row>
    <row r="5456" spans="5:17" x14ac:dyDescent="0.3">
      <c r="E5456" s="20"/>
      <c r="H5456" s="19"/>
      <c r="N5456" s="20"/>
      <c r="Q5456" s="19"/>
    </row>
    <row r="5457" spans="5:17" x14ac:dyDescent="0.3">
      <c r="E5457" s="20"/>
      <c r="H5457" s="19"/>
      <c r="N5457" s="20"/>
      <c r="Q5457" s="19"/>
    </row>
    <row r="5458" spans="5:17" x14ac:dyDescent="0.3">
      <c r="E5458" s="20"/>
      <c r="H5458" s="19"/>
      <c r="N5458" s="20"/>
      <c r="Q5458" s="19"/>
    </row>
    <row r="5459" spans="5:17" x14ac:dyDescent="0.3">
      <c r="E5459" s="20"/>
      <c r="H5459" s="19"/>
      <c r="N5459" s="20"/>
      <c r="Q5459" s="19"/>
    </row>
    <row r="5460" spans="5:17" x14ac:dyDescent="0.3">
      <c r="E5460" s="20"/>
      <c r="H5460" s="19"/>
      <c r="N5460" s="20"/>
      <c r="Q5460" s="19"/>
    </row>
    <row r="5461" spans="5:17" x14ac:dyDescent="0.3">
      <c r="E5461" s="20"/>
      <c r="H5461" s="19"/>
      <c r="N5461" s="20"/>
      <c r="Q5461" s="19"/>
    </row>
    <row r="5462" spans="5:17" x14ac:dyDescent="0.3">
      <c r="E5462" s="20"/>
      <c r="H5462" s="19"/>
      <c r="N5462" s="20"/>
      <c r="Q5462" s="19"/>
    </row>
    <row r="5463" spans="5:17" x14ac:dyDescent="0.3">
      <c r="E5463" s="20"/>
      <c r="H5463" s="19"/>
      <c r="N5463" s="20"/>
      <c r="Q5463" s="19"/>
    </row>
    <row r="5464" spans="5:17" x14ac:dyDescent="0.3">
      <c r="E5464" s="20"/>
      <c r="H5464" s="19"/>
      <c r="N5464" s="20"/>
      <c r="Q5464" s="19"/>
    </row>
    <row r="5465" spans="5:17" x14ac:dyDescent="0.3">
      <c r="E5465" s="20"/>
      <c r="H5465" s="19"/>
      <c r="N5465" s="20"/>
      <c r="Q5465" s="19"/>
    </row>
    <row r="5466" spans="5:17" x14ac:dyDescent="0.3">
      <c r="E5466" s="20"/>
      <c r="H5466" s="19"/>
      <c r="N5466" s="20"/>
      <c r="Q5466" s="19"/>
    </row>
    <row r="5467" spans="5:17" x14ac:dyDescent="0.3">
      <c r="E5467" s="20"/>
      <c r="H5467" s="19"/>
      <c r="N5467" s="20"/>
      <c r="Q5467" s="19"/>
    </row>
    <row r="5468" spans="5:17" x14ac:dyDescent="0.3">
      <c r="E5468" s="20"/>
      <c r="H5468" s="19"/>
      <c r="N5468" s="20"/>
      <c r="Q5468" s="19"/>
    </row>
    <row r="5469" spans="5:17" x14ac:dyDescent="0.3">
      <c r="E5469" s="20"/>
      <c r="H5469" s="19"/>
      <c r="N5469" s="20"/>
      <c r="Q5469" s="19"/>
    </row>
    <row r="5470" spans="5:17" x14ac:dyDescent="0.3">
      <c r="E5470" s="20"/>
      <c r="H5470" s="19"/>
      <c r="N5470" s="20"/>
      <c r="Q5470" s="19"/>
    </row>
    <row r="5471" spans="5:17" x14ac:dyDescent="0.3">
      <c r="E5471" s="20"/>
      <c r="H5471" s="19"/>
      <c r="N5471" s="20"/>
      <c r="Q5471" s="19"/>
    </row>
    <row r="5472" spans="5:17" x14ac:dyDescent="0.3">
      <c r="E5472" s="20"/>
      <c r="H5472" s="19"/>
      <c r="N5472" s="20"/>
      <c r="Q5472" s="19"/>
    </row>
    <row r="5473" spans="5:17" x14ac:dyDescent="0.3">
      <c r="E5473" s="20"/>
      <c r="H5473" s="19"/>
      <c r="N5473" s="20"/>
      <c r="Q5473" s="19"/>
    </row>
    <row r="5474" spans="5:17" x14ac:dyDescent="0.3">
      <c r="E5474" s="20"/>
      <c r="H5474" s="19"/>
      <c r="N5474" s="20"/>
      <c r="Q5474" s="19"/>
    </row>
    <row r="5475" spans="5:17" x14ac:dyDescent="0.3">
      <c r="E5475" s="20"/>
      <c r="H5475" s="19"/>
      <c r="N5475" s="20"/>
      <c r="Q5475" s="19"/>
    </row>
    <row r="5476" spans="5:17" x14ac:dyDescent="0.3">
      <c r="E5476" s="20"/>
      <c r="H5476" s="19"/>
      <c r="N5476" s="20"/>
      <c r="Q5476" s="19"/>
    </row>
    <row r="5477" spans="5:17" x14ac:dyDescent="0.3">
      <c r="E5477" s="20"/>
      <c r="H5477" s="19"/>
      <c r="N5477" s="20"/>
      <c r="Q5477" s="19"/>
    </row>
    <row r="5478" spans="5:17" x14ac:dyDescent="0.3">
      <c r="E5478" s="20"/>
      <c r="H5478" s="19"/>
      <c r="N5478" s="20"/>
      <c r="Q5478" s="19"/>
    </row>
    <row r="5479" spans="5:17" x14ac:dyDescent="0.3">
      <c r="E5479" s="20"/>
      <c r="H5479" s="19"/>
      <c r="N5479" s="20"/>
      <c r="Q5479" s="19"/>
    </row>
    <row r="5480" spans="5:17" x14ac:dyDescent="0.3">
      <c r="E5480" s="20"/>
      <c r="H5480" s="19"/>
      <c r="N5480" s="20"/>
      <c r="Q5480" s="19"/>
    </row>
    <row r="5481" spans="5:17" x14ac:dyDescent="0.3">
      <c r="E5481" s="20"/>
      <c r="H5481" s="19"/>
      <c r="N5481" s="20"/>
      <c r="Q5481" s="19"/>
    </row>
    <row r="5482" spans="5:17" x14ac:dyDescent="0.3">
      <c r="E5482" s="20"/>
      <c r="H5482" s="19"/>
      <c r="N5482" s="20"/>
      <c r="Q5482" s="19"/>
    </row>
    <row r="5483" spans="5:17" x14ac:dyDescent="0.3">
      <c r="E5483" s="20"/>
      <c r="H5483" s="19"/>
      <c r="N5483" s="20"/>
      <c r="Q5483" s="19"/>
    </row>
    <row r="5484" spans="5:17" x14ac:dyDescent="0.3">
      <c r="E5484" s="20"/>
      <c r="H5484" s="19"/>
      <c r="N5484" s="20"/>
      <c r="Q5484" s="19"/>
    </row>
    <row r="5485" spans="5:17" x14ac:dyDescent="0.3">
      <c r="E5485" s="20"/>
      <c r="H5485" s="19"/>
      <c r="N5485" s="20"/>
      <c r="Q5485" s="19"/>
    </row>
    <row r="5486" spans="5:17" x14ac:dyDescent="0.3">
      <c r="E5486" s="20"/>
      <c r="H5486" s="19"/>
      <c r="N5486" s="20"/>
      <c r="Q5486" s="19"/>
    </row>
    <row r="5487" spans="5:17" x14ac:dyDescent="0.3">
      <c r="E5487" s="20"/>
      <c r="H5487" s="19"/>
      <c r="N5487" s="20"/>
      <c r="Q5487" s="19"/>
    </row>
    <row r="5488" spans="5:17" x14ac:dyDescent="0.3">
      <c r="E5488" s="20"/>
      <c r="H5488" s="19"/>
      <c r="N5488" s="20"/>
      <c r="Q5488" s="19"/>
    </row>
    <row r="5489" spans="5:17" x14ac:dyDescent="0.3">
      <c r="E5489" s="20"/>
      <c r="H5489" s="19"/>
      <c r="N5489" s="20"/>
      <c r="Q5489" s="19"/>
    </row>
    <row r="5490" spans="5:17" x14ac:dyDescent="0.3">
      <c r="E5490" s="20"/>
      <c r="H5490" s="19"/>
      <c r="N5490" s="20"/>
      <c r="Q5490" s="19"/>
    </row>
    <row r="5491" spans="5:17" x14ac:dyDescent="0.3">
      <c r="E5491" s="20"/>
      <c r="H5491" s="19"/>
      <c r="N5491" s="20"/>
      <c r="Q5491" s="19"/>
    </row>
    <row r="5492" spans="5:17" x14ac:dyDescent="0.3">
      <c r="E5492" s="20"/>
      <c r="H5492" s="19"/>
      <c r="N5492" s="20"/>
      <c r="Q5492" s="19"/>
    </row>
    <row r="5493" spans="5:17" x14ac:dyDescent="0.3">
      <c r="E5493" s="20"/>
      <c r="H5493" s="19"/>
      <c r="N5493" s="20"/>
      <c r="Q5493" s="19"/>
    </row>
    <row r="5494" spans="5:17" x14ac:dyDescent="0.3">
      <c r="E5494" s="20"/>
      <c r="H5494" s="19"/>
      <c r="N5494" s="20"/>
      <c r="Q5494" s="19"/>
    </row>
    <row r="5495" spans="5:17" x14ac:dyDescent="0.3">
      <c r="E5495" s="20"/>
      <c r="H5495" s="19"/>
      <c r="N5495" s="20"/>
      <c r="Q5495" s="19"/>
    </row>
    <row r="5496" spans="5:17" x14ac:dyDescent="0.3">
      <c r="E5496" s="20"/>
      <c r="H5496" s="19"/>
      <c r="N5496" s="20"/>
      <c r="Q5496" s="19"/>
    </row>
    <row r="5497" spans="5:17" x14ac:dyDescent="0.3">
      <c r="E5497" s="20"/>
      <c r="H5497" s="19"/>
      <c r="N5497" s="20"/>
      <c r="Q5497" s="19"/>
    </row>
    <row r="5498" spans="5:17" x14ac:dyDescent="0.3">
      <c r="E5498" s="20"/>
      <c r="H5498" s="19"/>
      <c r="N5498" s="20"/>
      <c r="Q5498" s="19"/>
    </row>
    <row r="5499" spans="5:17" x14ac:dyDescent="0.3">
      <c r="E5499" s="20"/>
      <c r="H5499" s="19"/>
      <c r="N5499" s="20"/>
      <c r="Q5499" s="19"/>
    </row>
    <row r="5500" spans="5:17" x14ac:dyDescent="0.3">
      <c r="E5500" s="20"/>
      <c r="H5500" s="19"/>
      <c r="N5500" s="20"/>
      <c r="Q5500" s="19"/>
    </row>
    <row r="5501" spans="5:17" x14ac:dyDescent="0.3">
      <c r="E5501" s="20"/>
      <c r="H5501" s="19"/>
      <c r="N5501" s="20"/>
      <c r="Q5501" s="19"/>
    </row>
    <row r="5502" spans="5:17" x14ac:dyDescent="0.3">
      <c r="E5502" s="20"/>
      <c r="H5502" s="19"/>
      <c r="N5502" s="20"/>
      <c r="Q5502" s="19"/>
    </row>
    <row r="5503" spans="5:17" x14ac:dyDescent="0.3">
      <c r="E5503" s="20"/>
      <c r="H5503" s="19"/>
      <c r="N5503" s="20"/>
      <c r="Q5503" s="19"/>
    </row>
    <row r="5504" spans="5:17" x14ac:dyDescent="0.3">
      <c r="E5504" s="20"/>
      <c r="H5504" s="19"/>
      <c r="N5504" s="20"/>
      <c r="Q5504" s="19"/>
    </row>
    <row r="5505" spans="5:17" x14ac:dyDescent="0.3">
      <c r="E5505" s="20"/>
      <c r="H5505" s="19"/>
      <c r="N5505" s="20"/>
      <c r="Q5505" s="19"/>
    </row>
    <row r="5506" spans="5:17" x14ac:dyDescent="0.3">
      <c r="E5506" s="20"/>
      <c r="H5506" s="19"/>
      <c r="N5506" s="20"/>
      <c r="Q5506" s="19"/>
    </row>
    <row r="5507" spans="5:17" x14ac:dyDescent="0.3">
      <c r="E5507" s="20"/>
      <c r="H5507" s="19"/>
      <c r="N5507" s="20"/>
      <c r="Q5507" s="19"/>
    </row>
    <row r="5508" spans="5:17" x14ac:dyDescent="0.3">
      <c r="E5508" s="20"/>
      <c r="H5508" s="19"/>
      <c r="N5508" s="20"/>
      <c r="Q5508" s="19"/>
    </row>
    <row r="5509" spans="5:17" x14ac:dyDescent="0.3">
      <c r="E5509" s="20"/>
      <c r="H5509" s="19"/>
      <c r="N5509" s="20"/>
      <c r="Q5509" s="19"/>
    </row>
    <row r="5510" spans="5:17" x14ac:dyDescent="0.3">
      <c r="E5510" s="20"/>
      <c r="H5510" s="19"/>
      <c r="N5510" s="20"/>
      <c r="Q5510" s="19"/>
    </row>
    <row r="5511" spans="5:17" x14ac:dyDescent="0.3">
      <c r="E5511" s="20"/>
      <c r="H5511" s="19"/>
      <c r="N5511" s="20"/>
      <c r="Q5511" s="19"/>
    </row>
    <row r="5512" spans="5:17" x14ac:dyDescent="0.3">
      <c r="E5512" s="20"/>
      <c r="H5512" s="19"/>
      <c r="N5512" s="20"/>
      <c r="Q5512" s="19"/>
    </row>
    <row r="5513" spans="5:17" x14ac:dyDescent="0.3">
      <c r="E5513" s="20"/>
      <c r="H5513" s="19"/>
      <c r="N5513" s="20"/>
      <c r="Q5513" s="19"/>
    </row>
    <row r="5514" spans="5:17" x14ac:dyDescent="0.3">
      <c r="E5514" s="20"/>
      <c r="H5514" s="19"/>
      <c r="N5514" s="20"/>
      <c r="Q5514" s="19"/>
    </row>
    <row r="5515" spans="5:17" x14ac:dyDescent="0.3">
      <c r="E5515" s="20"/>
      <c r="H5515" s="19"/>
      <c r="N5515" s="20"/>
      <c r="Q5515" s="19"/>
    </row>
    <row r="5516" spans="5:17" x14ac:dyDescent="0.3">
      <c r="E5516" s="20"/>
      <c r="H5516" s="19"/>
      <c r="N5516" s="20"/>
      <c r="Q5516" s="19"/>
    </row>
    <row r="5517" spans="5:17" x14ac:dyDescent="0.3">
      <c r="E5517" s="20"/>
      <c r="H5517" s="19"/>
      <c r="N5517" s="20"/>
      <c r="Q5517" s="19"/>
    </row>
    <row r="5518" spans="5:17" x14ac:dyDescent="0.3">
      <c r="E5518" s="20"/>
      <c r="H5518" s="19"/>
      <c r="N5518" s="20"/>
      <c r="Q5518" s="19"/>
    </row>
    <row r="5519" spans="5:17" x14ac:dyDescent="0.3">
      <c r="E5519" s="20"/>
      <c r="H5519" s="19"/>
      <c r="N5519" s="20"/>
      <c r="Q5519" s="19"/>
    </row>
    <row r="5520" spans="5:17" x14ac:dyDescent="0.3">
      <c r="E5520" s="20"/>
      <c r="H5520" s="19"/>
      <c r="N5520" s="20"/>
      <c r="Q5520" s="19"/>
    </row>
    <row r="5521" spans="5:17" x14ac:dyDescent="0.3">
      <c r="E5521" s="20"/>
      <c r="H5521" s="19"/>
      <c r="N5521" s="20"/>
      <c r="Q5521" s="19"/>
    </row>
    <row r="5522" spans="5:17" x14ac:dyDescent="0.3">
      <c r="E5522" s="20"/>
      <c r="H5522" s="19"/>
      <c r="N5522" s="20"/>
      <c r="Q5522" s="19"/>
    </row>
    <row r="5523" spans="5:17" x14ac:dyDescent="0.3">
      <c r="E5523" s="20"/>
      <c r="H5523" s="19"/>
      <c r="N5523" s="20"/>
      <c r="Q5523" s="19"/>
    </row>
    <row r="5524" spans="5:17" x14ac:dyDescent="0.3">
      <c r="E5524" s="20"/>
      <c r="H5524" s="19"/>
      <c r="N5524" s="20"/>
      <c r="Q5524" s="19"/>
    </row>
    <row r="5525" spans="5:17" x14ac:dyDescent="0.3">
      <c r="E5525" s="20"/>
      <c r="H5525" s="19"/>
      <c r="N5525" s="20"/>
      <c r="Q5525" s="19"/>
    </row>
    <row r="5526" spans="5:17" x14ac:dyDescent="0.3">
      <c r="E5526" s="20"/>
      <c r="H5526" s="19"/>
      <c r="N5526" s="20"/>
      <c r="Q5526" s="19"/>
    </row>
    <row r="5527" spans="5:17" x14ac:dyDescent="0.3">
      <c r="E5527" s="20"/>
      <c r="H5527" s="19"/>
      <c r="N5527" s="20"/>
      <c r="Q5527" s="19"/>
    </row>
    <row r="5528" spans="5:17" x14ac:dyDescent="0.3">
      <c r="E5528" s="20"/>
      <c r="H5528" s="19"/>
      <c r="N5528" s="20"/>
      <c r="Q5528" s="19"/>
    </row>
    <row r="5529" spans="5:17" x14ac:dyDescent="0.3">
      <c r="E5529" s="20"/>
      <c r="H5529" s="19"/>
      <c r="N5529" s="20"/>
      <c r="Q5529" s="19"/>
    </row>
    <row r="5530" spans="5:17" x14ac:dyDescent="0.3">
      <c r="E5530" s="20"/>
      <c r="H5530" s="19"/>
      <c r="N5530" s="20"/>
      <c r="Q5530" s="19"/>
    </row>
    <row r="5531" spans="5:17" x14ac:dyDescent="0.3">
      <c r="E5531" s="20"/>
      <c r="H5531" s="19"/>
      <c r="N5531" s="20"/>
      <c r="Q5531" s="19"/>
    </row>
    <row r="5532" spans="5:17" x14ac:dyDescent="0.3">
      <c r="E5532" s="20"/>
      <c r="H5532" s="19"/>
      <c r="N5532" s="20"/>
      <c r="Q5532" s="19"/>
    </row>
    <row r="5533" spans="5:17" x14ac:dyDescent="0.3">
      <c r="E5533" s="20"/>
      <c r="H5533" s="19"/>
      <c r="N5533" s="20"/>
      <c r="Q5533" s="19"/>
    </row>
    <row r="5534" spans="5:17" x14ac:dyDescent="0.3">
      <c r="E5534" s="20"/>
      <c r="H5534" s="19"/>
      <c r="N5534" s="20"/>
      <c r="Q5534" s="19"/>
    </row>
    <row r="5535" spans="5:17" x14ac:dyDescent="0.3">
      <c r="E5535" s="20"/>
      <c r="H5535" s="19"/>
      <c r="N5535" s="20"/>
      <c r="Q5535" s="19"/>
    </row>
    <row r="5536" spans="5:17" x14ac:dyDescent="0.3">
      <c r="E5536" s="20"/>
      <c r="H5536" s="19"/>
      <c r="N5536" s="20"/>
      <c r="Q5536" s="19"/>
    </row>
    <row r="5537" spans="5:17" x14ac:dyDescent="0.3">
      <c r="E5537" s="20"/>
      <c r="H5537" s="19"/>
      <c r="N5537" s="20"/>
      <c r="Q5537" s="19"/>
    </row>
    <row r="5538" spans="5:17" x14ac:dyDescent="0.3">
      <c r="E5538" s="20"/>
      <c r="H5538" s="19"/>
      <c r="N5538" s="20"/>
      <c r="Q5538" s="19"/>
    </row>
    <row r="5539" spans="5:17" x14ac:dyDescent="0.3">
      <c r="E5539" s="20"/>
      <c r="H5539" s="19"/>
      <c r="N5539" s="20"/>
      <c r="Q5539" s="19"/>
    </row>
    <row r="5540" spans="5:17" x14ac:dyDescent="0.3">
      <c r="E5540" s="20"/>
      <c r="H5540" s="19"/>
      <c r="N5540" s="20"/>
      <c r="Q5540" s="19"/>
    </row>
    <row r="5541" spans="5:17" x14ac:dyDescent="0.3">
      <c r="E5541" s="20"/>
      <c r="H5541" s="19"/>
      <c r="N5541" s="20"/>
      <c r="Q5541" s="19"/>
    </row>
    <row r="5542" spans="5:17" x14ac:dyDescent="0.3">
      <c r="E5542" s="20"/>
      <c r="H5542" s="19"/>
      <c r="N5542" s="20"/>
      <c r="Q5542" s="19"/>
    </row>
    <row r="5543" spans="5:17" x14ac:dyDescent="0.3">
      <c r="E5543" s="20"/>
      <c r="H5543" s="19"/>
      <c r="N5543" s="20"/>
      <c r="Q5543" s="19"/>
    </row>
    <row r="5544" spans="5:17" x14ac:dyDescent="0.3">
      <c r="E5544" s="20"/>
      <c r="H5544" s="19"/>
      <c r="N5544" s="20"/>
      <c r="Q5544" s="19"/>
    </row>
    <row r="5545" spans="5:17" x14ac:dyDescent="0.3">
      <c r="E5545" s="20"/>
      <c r="H5545" s="19"/>
      <c r="N5545" s="20"/>
      <c r="Q5545" s="19"/>
    </row>
    <row r="5546" spans="5:17" x14ac:dyDescent="0.3">
      <c r="E5546" s="20"/>
      <c r="H5546" s="19"/>
      <c r="N5546" s="20"/>
      <c r="Q5546" s="19"/>
    </row>
    <row r="5547" spans="5:17" x14ac:dyDescent="0.3">
      <c r="E5547" s="20"/>
      <c r="H5547" s="19"/>
      <c r="N5547" s="20"/>
      <c r="Q5547" s="19"/>
    </row>
    <row r="5548" spans="5:17" x14ac:dyDescent="0.3">
      <c r="E5548" s="20"/>
      <c r="H5548" s="19"/>
      <c r="N5548" s="20"/>
      <c r="Q5548" s="19"/>
    </row>
    <row r="5549" spans="5:17" x14ac:dyDescent="0.3">
      <c r="E5549" s="20"/>
      <c r="H5549" s="19"/>
      <c r="N5549" s="20"/>
      <c r="Q5549" s="19"/>
    </row>
    <row r="5550" spans="5:17" x14ac:dyDescent="0.3">
      <c r="E5550" s="20"/>
      <c r="H5550" s="19"/>
      <c r="N5550" s="20"/>
      <c r="Q5550" s="19"/>
    </row>
    <row r="5551" spans="5:17" x14ac:dyDescent="0.3">
      <c r="E5551" s="20"/>
      <c r="H5551" s="19"/>
      <c r="N5551" s="20"/>
      <c r="Q5551" s="19"/>
    </row>
    <row r="5552" spans="5:17" x14ac:dyDescent="0.3">
      <c r="E5552" s="20"/>
      <c r="H5552" s="19"/>
      <c r="N5552" s="20"/>
      <c r="Q5552" s="19"/>
    </row>
    <row r="5553" spans="5:17" x14ac:dyDescent="0.3">
      <c r="E5553" s="20"/>
      <c r="H5553" s="19"/>
      <c r="N5553" s="20"/>
      <c r="Q5553" s="19"/>
    </row>
    <row r="5554" spans="5:17" x14ac:dyDescent="0.3">
      <c r="E5554" s="20"/>
      <c r="H5554" s="19"/>
      <c r="N5554" s="20"/>
      <c r="Q5554" s="19"/>
    </row>
    <row r="5555" spans="5:17" x14ac:dyDescent="0.3">
      <c r="E5555" s="20"/>
      <c r="H5555" s="19"/>
      <c r="N5555" s="20"/>
      <c r="Q5555" s="19"/>
    </row>
    <row r="5556" spans="5:17" x14ac:dyDescent="0.3">
      <c r="E5556" s="20"/>
      <c r="H5556" s="19"/>
      <c r="N5556" s="20"/>
      <c r="Q5556" s="19"/>
    </row>
    <row r="5557" spans="5:17" x14ac:dyDescent="0.3">
      <c r="E5557" s="20"/>
      <c r="H5557" s="19"/>
      <c r="N5557" s="20"/>
      <c r="Q5557" s="19"/>
    </row>
    <row r="5558" spans="5:17" x14ac:dyDescent="0.3">
      <c r="E5558" s="20"/>
      <c r="H5558" s="19"/>
      <c r="N5558" s="20"/>
      <c r="Q5558" s="19"/>
    </row>
    <row r="5559" spans="5:17" x14ac:dyDescent="0.3">
      <c r="E5559" s="20"/>
      <c r="H5559" s="19"/>
      <c r="N5559" s="20"/>
      <c r="Q5559" s="19"/>
    </row>
    <row r="5560" spans="5:17" x14ac:dyDescent="0.3">
      <c r="E5560" s="20"/>
      <c r="H5560" s="19"/>
      <c r="N5560" s="20"/>
      <c r="Q5560" s="19"/>
    </row>
    <row r="5561" spans="5:17" x14ac:dyDescent="0.3">
      <c r="E5561" s="20"/>
      <c r="H5561" s="19"/>
      <c r="N5561" s="20"/>
      <c r="Q5561" s="19"/>
    </row>
    <row r="5562" spans="5:17" x14ac:dyDescent="0.3">
      <c r="E5562" s="20"/>
      <c r="H5562" s="19"/>
      <c r="N5562" s="20"/>
      <c r="Q5562" s="19"/>
    </row>
    <row r="5563" spans="5:17" x14ac:dyDescent="0.3">
      <c r="E5563" s="20"/>
      <c r="H5563" s="19"/>
      <c r="N5563" s="20"/>
      <c r="Q5563" s="19"/>
    </row>
    <row r="5564" spans="5:17" x14ac:dyDescent="0.3">
      <c r="E5564" s="20"/>
      <c r="H5564" s="19"/>
      <c r="N5564" s="20"/>
      <c r="Q5564" s="19"/>
    </row>
    <row r="5565" spans="5:17" x14ac:dyDescent="0.3">
      <c r="E5565" s="20"/>
      <c r="H5565" s="19"/>
      <c r="N5565" s="20"/>
      <c r="Q5565" s="19"/>
    </row>
    <row r="5566" spans="5:17" x14ac:dyDescent="0.3">
      <c r="E5566" s="20"/>
      <c r="H5566" s="19"/>
      <c r="N5566" s="20"/>
      <c r="Q5566" s="19"/>
    </row>
    <row r="5567" spans="5:17" x14ac:dyDescent="0.3">
      <c r="E5567" s="20"/>
      <c r="H5567" s="19"/>
      <c r="N5567" s="20"/>
      <c r="Q5567" s="19"/>
    </row>
    <row r="5568" spans="5:17" x14ac:dyDescent="0.3">
      <c r="E5568" s="20"/>
      <c r="H5568" s="19"/>
      <c r="N5568" s="20"/>
      <c r="Q5568" s="19"/>
    </row>
    <row r="5569" spans="5:17" x14ac:dyDescent="0.3">
      <c r="E5569" s="20"/>
      <c r="H5569" s="19"/>
      <c r="N5569" s="20"/>
      <c r="Q5569" s="19"/>
    </row>
    <row r="5570" spans="5:17" x14ac:dyDescent="0.3">
      <c r="E5570" s="20"/>
      <c r="H5570" s="19"/>
      <c r="N5570" s="20"/>
      <c r="Q5570" s="19"/>
    </row>
    <row r="5571" spans="5:17" x14ac:dyDescent="0.3">
      <c r="E5571" s="20"/>
      <c r="H5571" s="19"/>
      <c r="N5571" s="20"/>
      <c r="Q5571" s="19"/>
    </row>
    <row r="5572" spans="5:17" x14ac:dyDescent="0.3">
      <c r="E5572" s="20"/>
      <c r="H5572" s="19"/>
      <c r="N5572" s="20"/>
      <c r="Q5572" s="19"/>
    </row>
    <row r="5573" spans="5:17" x14ac:dyDescent="0.3">
      <c r="E5573" s="20"/>
      <c r="H5573" s="19"/>
      <c r="N5573" s="20"/>
      <c r="Q5573" s="19"/>
    </row>
    <row r="5574" spans="5:17" x14ac:dyDescent="0.3">
      <c r="E5574" s="20"/>
      <c r="H5574" s="19"/>
      <c r="N5574" s="20"/>
      <c r="Q5574" s="19"/>
    </row>
    <row r="5575" spans="5:17" x14ac:dyDescent="0.3">
      <c r="E5575" s="20"/>
      <c r="H5575" s="19"/>
      <c r="N5575" s="20"/>
      <c r="Q5575" s="19"/>
    </row>
    <row r="5576" spans="5:17" x14ac:dyDescent="0.3">
      <c r="E5576" s="20"/>
      <c r="H5576" s="19"/>
      <c r="N5576" s="20"/>
      <c r="Q5576" s="19"/>
    </row>
    <row r="5577" spans="5:17" x14ac:dyDescent="0.3">
      <c r="E5577" s="20"/>
      <c r="H5577" s="19"/>
      <c r="N5577" s="20"/>
      <c r="Q5577" s="19"/>
    </row>
    <row r="5578" spans="5:17" x14ac:dyDescent="0.3">
      <c r="E5578" s="20"/>
      <c r="H5578" s="19"/>
      <c r="N5578" s="20"/>
      <c r="Q5578" s="19"/>
    </row>
    <row r="5579" spans="5:17" x14ac:dyDescent="0.3">
      <c r="E5579" s="20"/>
      <c r="H5579" s="19"/>
      <c r="N5579" s="20"/>
      <c r="Q5579" s="19"/>
    </row>
    <row r="5580" spans="5:17" x14ac:dyDescent="0.3">
      <c r="E5580" s="20"/>
      <c r="H5580" s="19"/>
      <c r="N5580" s="20"/>
      <c r="Q5580" s="19"/>
    </row>
    <row r="5581" spans="5:17" x14ac:dyDescent="0.3">
      <c r="E5581" s="20"/>
      <c r="H5581" s="19"/>
      <c r="N5581" s="20"/>
      <c r="Q5581" s="19"/>
    </row>
    <row r="5582" spans="5:17" x14ac:dyDescent="0.3">
      <c r="E5582" s="20"/>
      <c r="H5582" s="19"/>
      <c r="N5582" s="20"/>
      <c r="Q5582" s="19"/>
    </row>
    <row r="5583" spans="5:17" x14ac:dyDescent="0.3">
      <c r="E5583" s="20"/>
      <c r="H5583" s="19"/>
      <c r="N5583" s="20"/>
      <c r="Q5583" s="19"/>
    </row>
    <row r="5584" spans="5:17" x14ac:dyDescent="0.3">
      <c r="E5584" s="20"/>
      <c r="H5584" s="19"/>
      <c r="N5584" s="20"/>
      <c r="Q5584" s="19"/>
    </row>
    <row r="5585" spans="5:17" x14ac:dyDescent="0.3">
      <c r="E5585" s="20"/>
      <c r="H5585" s="19"/>
      <c r="N5585" s="20"/>
      <c r="Q5585" s="19"/>
    </row>
    <row r="5586" spans="5:17" x14ac:dyDescent="0.3">
      <c r="E5586" s="20"/>
      <c r="H5586" s="19"/>
      <c r="N5586" s="20"/>
      <c r="Q5586" s="19"/>
    </row>
    <row r="5587" spans="5:17" x14ac:dyDescent="0.3">
      <c r="E5587" s="20"/>
      <c r="H5587" s="19"/>
      <c r="N5587" s="20"/>
      <c r="Q5587" s="19"/>
    </row>
    <row r="5588" spans="5:17" x14ac:dyDescent="0.3">
      <c r="E5588" s="20"/>
      <c r="H5588" s="19"/>
      <c r="N5588" s="20"/>
      <c r="Q5588" s="19"/>
    </row>
    <row r="5589" spans="5:17" x14ac:dyDescent="0.3">
      <c r="E5589" s="20"/>
      <c r="H5589" s="19"/>
      <c r="N5589" s="20"/>
      <c r="Q5589" s="19"/>
    </row>
    <row r="5590" spans="5:17" x14ac:dyDescent="0.3">
      <c r="E5590" s="20"/>
      <c r="H5590" s="19"/>
      <c r="N5590" s="20"/>
      <c r="Q5590" s="19"/>
    </row>
    <row r="5591" spans="5:17" x14ac:dyDescent="0.3">
      <c r="E5591" s="20"/>
      <c r="H5591" s="19"/>
      <c r="N5591" s="20"/>
      <c r="Q5591" s="19"/>
    </row>
    <row r="5592" spans="5:17" x14ac:dyDescent="0.3">
      <c r="E5592" s="20"/>
      <c r="H5592" s="19"/>
      <c r="N5592" s="20"/>
      <c r="Q5592" s="19"/>
    </row>
    <row r="5593" spans="5:17" x14ac:dyDescent="0.3">
      <c r="E5593" s="20"/>
      <c r="H5593" s="19"/>
      <c r="N5593" s="20"/>
      <c r="Q5593" s="19"/>
    </row>
    <row r="5594" spans="5:17" x14ac:dyDescent="0.3">
      <c r="E5594" s="20"/>
      <c r="H5594" s="19"/>
      <c r="N5594" s="20"/>
      <c r="Q5594" s="19"/>
    </row>
    <row r="5595" spans="5:17" x14ac:dyDescent="0.3">
      <c r="E5595" s="20"/>
      <c r="H5595" s="19"/>
      <c r="N5595" s="20"/>
      <c r="Q5595" s="19"/>
    </row>
    <row r="5596" spans="5:17" x14ac:dyDescent="0.3">
      <c r="E5596" s="20"/>
      <c r="H5596" s="19"/>
      <c r="N5596" s="20"/>
      <c r="Q5596" s="19"/>
    </row>
    <row r="5597" spans="5:17" x14ac:dyDescent="0.3">
      <c r="E5597" s="20"/>
      <c r="H5597" s="19"/>
      <c r="N5597" s="20"/>
      <c r="Q5597" s="19"/>
    </row>
    <row r="5598" spans="5:17" x14ac:dyDescent="0.3">
      <c r="E5598" s="20"/>
      <c r="H5598" s="19"/>
      <c r="N5598" s="20"/>
      <c r="Q5598" s="19"/>
    </row>
    <row r="5599" spans="5:17" x14ac:dyDescent="0.3">
      <c r="E5599" s="20"/>
      <c r="H5599" s="19"/>
      <c r="N5599" s="20"/>
      <c r="Q5599" s="19"/>
    </row>
    <row r="5600" spans="5:17" x14ac:dyDescent="0.3">
      <c r="E5600" s="20"/>
      <c r="H5600" s="19"/>
      <c r="N5600" s="20"/>
      <c r="Q5600" s="19"/>
    </row>
    <row r="5601" spans="5:17" x14ac:dyDescent="0.3">
      <c r="E5601" s="20"/>
      <c r="H5601" s="19"/>
      <c r="N5601" s="20"/>
      <c r="Q5601" s="19"/>
    </row>
    <row r="5602" spans="5:17" x14ac:dyDescent="0.3">
      <c r="E5602" s="20"/>
      <c r="H5602" s="19"/>
      <c r="N5602" s="20"/>
      <c r="Q5602" s="19"/>
    </row>
    <row r="5603" spans="5:17" x14ac:dyDescent="0.3">
      <c r="E5603" s="20"/>
      <c r="H5603" s="19"/>
      <c r="N5603" s="20"/>
      <c r="Q5603" s="19"/>
    </row>
    <row r="5604" spans="5:17" x14ac:dyDescent="0.3">
      <c r="E5604" s="20"/>
      <c r="H5604" s="19"/>
      <c r="N5604" s="20"/>
      <c r="Q5604" s="19"/>
    </row>
    <row r="5605" spans="5:17" x14ac:dyDescent="0.3">
      <c r="E5605" s="20"/>
      <c r="H5605" s="19"/>
      <c r="N5605" s="20"/>
      <c r="Q5605" s="19"/>
    </row>
    <row r="5606" spans="5:17" x14ac:dyDescent="0.3">
      <c r="E5606" s="20"/>
      <c r="H5606" s="19"/>
      <c r="N5606" s="20"/>
      <c r="Q5606" s="19"/>
    </row>
    <row r="5607" spans="5:17" x14ac:dyDescent="0.3">
      <c r="E5607" s="20"/>
      <c r="H5607" s="19"/>
      <c r="N5607" s="20"/>
      <c r="Q5607" s="19"/>
    </row>
    <row r="5608" spans="5:17" x14ac:dyDescent="0.3">
      <c r="E5608" s="20"/>
      <c r="H5608" s="19"/>
      <c r="N5608" s="20"/>
      <c r="Q5608" s="19"/>
    </row>
    <row r="5609" spans="5:17" x14ac:dyDescent="0.3">
      <c r="E5609" s="20"/>
      <c r="H5609" s="19"/>
      <c r="N5609" s="20"/>
      <c r="Q5609" s="19"/>
    </row>
    <row r="5610" spans="5:17" x14ac:dyDescent="0.3">
      <c r="E5610" s="20"/>
      <c r="H5610" s="19"/>
      <c r="N5610" s="20"/>
      <c r="Q5610" s="19"/>
    </row>
    <row r="5611" spans="5:17" x14ac:dyDescent="0.3">
      <c r="E5611" s="20"/>
      <c r="H5611" s="19"/>
      <c r="N5611" s="20"/>
      <c r="Q5611" s="19"/>
    </row>
    <row r="5612" spans="5:17" x14ac:dyDescent="0.3">
      <c r="E5612" s="20"/>
      <c r="H5612" s="19"/>
      <c r="N5612" s="20"/>
      <c r="Q5612" s="19"/>
    </row>
    <row r="5613" spans="5:17" x14ac:dyDescent="0.3">
      <c r="E5613" s="20"/>
      <c r="H5613" s="19"/>
      <c r="N5613" s="20"/>
      <c r="Q5613" s="19"/>
    </row>
    <row r="5614" spans="5:17" x14ac:dyDescent="0.3">
      <c r="E5614" s="20"/>
      <c r="H5614" s="19"/>
      <c r="N5614" s="20"/>
      <c r="Q5614" s="19"/>
    </row>
    <row r="5615" spans="5:17" x14ac:dyDescent="0.3">
      <c r="E5615" s="20"/>
      <c r="H5615" s="19"/>
      <c r="N5615" s="20"/>
      <c r="Q5615" s="19"/>
    </row>
    <row r="5616" spans="5:17" x14ac:dyDescent="0.3">
      <c r="E5616" s="20"/>
      <c r="H5616" s="19"/>
      <c r="N5616" s="20"/>
      <c r="Q5616" s="19"/>
    </row>
    <row r="5617" spans="5:17" x14ac:dyDescent="0.3">
      <c r="E5617" s="20"/>
      <c r="H5617" s="19"/>
      <c r="N5617" s="20"/>
      <c r="Q5617" s="19"/>
    </row>
    <row r="5618" spans="5:17" x14ac:dyDescent="0.3">
      <c r="E5618" s="20"/>
      <c r="H5618" s="19"/>
      <c r="N5618" s="20"/>
      <c r="Q5618" s="19"/>
    </row>
    <row r="5619" spans="5:17" x14ac:dyDescent="0.3">
      <c r="E5619" s="20"/>
      <c r="H5619" s="19"/>
      <c r="N5619" s="20"/>
      <c r="Q5619" s="19"/>
    </row>
    <row r="5620" spans="5:17" x14ac:dyDescent="0.3">
      <c r="E5620" s="20"/>
      <c r="H5620" s="19"/>
      <c r="N5620" s="20"/>
      <c r="Q5620" s="19"/>
    </row>
    <row r="5621" spans="5:17" x14ac:dyDescent="0.3">
      <c r="E5621" s="20"/>
      <c r="H5621" s="19"/>
      <c r="N5621" s="20"/>
      <c r="Q5621" s="19"/>
    </row>
    <row r="5622" spans="5:17" x14ac:dyDescent="0.3">
      <c r="E5622" s="20"/>
      <c r="H5622" s="19"/>
      <c r="N5622" s="20"/>
      <c r="Q5622" s="19"/>
    </row>
    <row r="5623" spans="5:17" x14ac:dyDescent="0.3">
      <c r="E5623" s="20"/>
      <c r="H5623" s="19"/>
      <c r="N5623" s="20"/>
      <c r="Q5623" s="19"/>
    </row>
    <row r="5624" spans="5:17" x14ac:dyDescent="0.3">
      <c r="E5624" s="20"/>
      <c r="H5624" s="19"/>
      <c r="N5624" s="20"/>
      <c r="Q5624" s="19"/>
    </row>
    <row r="5625" spans="5:17" x14ac:dyDescent="0.3">
      <c r="E5625" s="20"/>
      <c r="H5625" s="19"/>
      <c r="N5625" s="20"/>
      <c r="Q5625" s="19"/>
    </row>
    <row r="5626" spans="5:17" x14ac:dyDescent="0.3">
      <c r="E5626" s="20"/>
      <c r="H5626" s="19"/>
      <c r="N5626" s="20"/>
      <c r="Q5626" s="19"/>
    </row>
    <row r="5627" spans="5:17" x14ac:dyDescent="0.3">
      <c r="E5627" s="20"/>
      <c r="H5627" s="19"/>
      <c r="N5627" s="20"/>
      <c r="Q5627" s="19"/>
    </row>
    <row r="5628" spans="5:17" x14ac:dyDescent="0.3">
      <c r="E5628" s="20"/>
      <c r="H5628" s="19"/>
      <c r="N5628" s="20"/>
      <c r="Q5628" s="19"/>
    </row>
    <row r="5629" spans="5:17" x14ac:dyDescent="0.3">
      <c r="E5629" s="20"/>
      <c r="H5629" s="19"/>
      <c r="N5629" s="20"/>
      <c r="Q5629" s="19"/>
    </row>
    <row r="5630" spans="5:17" x14ac:dyDescent="0.3">
      <c r="E5630" s="20"/>
      <c r="H5630" s="19"/>
      <c r="N5630" s="20"/>
      <c r="Q5630" s="19"/>
    </row>
    <row r="5631" spans="5:17" x14ac:dyDescent="0.3">
      <c r="E5631" s="20"/>
      <c r="H5631" s="19"/>
      <c r="N5631" s="20"/>
      <c r="Q5631" s="19"/>
    </row>
    <row r="5632" spans="5:17" x14ac:dyDescent="0.3">
      <c r="E5632" s="20"/>
      <c r="H5632" s="19"/>
      <c r="N5632" s="20"/>
      <c r="Q5632" s="19"/>
    </row>
    <row r="5633" spans="5:17" x14ac:dyDescent="0.3">
      <c r="E5633" s="20"/>
      <c r="H5633" s="19"/>
      <c r="N5633" s="20"/>
      <c r="Q5633" s="19"/>
    </row>
    <row r="5634" spans="5:17" x14ac:dyDescent="0.3">
      <c r="E5634" s="20"/>
      <c r="H5634" s="19"/>
      <c r="N5634" s="20"/>
      <c r="Q5634" s="19"/>
    </row>
    <row r="5635" spans="5:17" x14ac:dyDescent="0.3">
      <c r="E5635" s="20"/>
      <c r="H5635" s="19"/>
      <c r="N5635" s="20"/>
      <c r="Q5635" s="19"/>
    </row>
    <row r="5636" spans="5:17" x14ac:dyDescent="0.3">
      <c r="E5636" s="20"/>
      <c r="H5636" s="19"/>
      <c r="N5636" s="20"/>
      <c r="Q5636" s="19"/>
    </row>
    <row r="5637" spans="5:17" x14ac:dyDescent="0.3">
      <c r="E5637" s="20"/>
      <c r="H5637" s="19"/>
      <c r="N5637" s="20"/>
      <c r="Q5637" s="19"/>
    </row>
    <row r="5638" spans="5:17" x14ac:dyDescent="0.3">
      <c r="E5638" s="20"/>
      <c r="H5638" s="19"/>
      <c r="N5638" s="20"/>
      <c r="Q5638" s="19"/>
    </row>
    <row r="5639" spans="5:17" x14ac:dyDescent="0.3">
      <c r="E5639" s="20"/>
      <c r="H5639" s="19"/>
      <c r="N5639" s="20"/>
      <c r="Q5639" s="19"/>
    </row>
    <row r="5640" spans="5:17" x14ac:dyDescent="0.3">
      <c r="E5640" s="20"/>
      <c r="H5640" s="19"/>
      <c r="N5640" s="20"/>
      <c r="Q5640" s="19"/>
    </row>
    <row r="5641" spans="5:17" x14ac:dyDescent="0.3">
      <c r="E5641" s="20"/>
      <c r="H5641" s="19"/>
      <c r="N5641" s="20"/>
      <c r="Q5641" s="19"/>
    </row>
    <row r="5642" spans="5:17" x14ac:dyDescent="0.3">
      <c r="E5642" s="20"/>
      <c r="H5642" s="19"/>
      <c r="N5642" s="20"/>
      <c r="Q5642" s="19"/>
    </row>
    <row r="5643" spans="5:17" x14ac:dyDescent="0.3">
      <c r="E5643" s="20"/>
      <c r="H5643" s="19"/>
      <c r="N5643" s="20"/>
      <c r="Q5643" s="19"/>
    </row>
    <row r="5644" spans="5:17" x14ac:dyDescent="0.3">
      <c r="E5644" s="20"/>
      <c r="H5644" s="19"/>
      <c r="N5644" s="20"/>
      <c r="Q5644" s="19"/>
    </row>
    <row r="5645" spans="5:17" x14ac:dyDescent="0.3">
      <c r="E5645" s="20"/>
      <c r="H5645" s="19"/>
      <c r="N5645" s="20"/>
      <c r="Q5645" s="19"/>
    </row>
    <row r="5646" spans="5:17" x14ac:dyDescent="0.3">
      <c r="E5646" s="20"/>
      <c r="H5646" s="19"/>
      <c r="N5646" s="20"/>
      <c r="Q5646" s="19"/>
    </row>
    <row r="5647" spans="5:17" x14ac:dyDescent="0.3">
      <c r="E5647" s="20"/>
      <c r="H5647" s="19"/>
      <c r="N5647" s="20"/>
      <c r="Q5647" s="19"/>
    </row>
    <row r="5648" spans="5:17" x14ac:dyDescent="0.3">
      <c r="E5648" s="20"/>
      <c r="H5648" s="19"/>
      <c r="N5648" s="20"/>
      <c r="Q5648" s="19"/>
    </row>
    <row r="5649" spans="5:17" x14ac:dyDescent="0.3">
      <c r="E5649" s="20"/>
      <c r="H5649" s="19"/>
      <c r="N5649" s="20"/>
      <c r="Q5649" s="19"/>
    </row>
    <row r="5650" spans="5:17" x14ac:dyDescent="0.3">
      <c r="E5650" s="20"/>
      <c r="H5650" s="19"/>
      <c r="N5650" s="20"/>
      <c r="Q5650" s="19"/>
    </row>
    <row r="5651" spans="5:17" x14ac:dyDescent="0.3">
      <c r="E5651" s="20"/>
      <c r="H5651" s="19"/>
      <c r="N5651" s="20"/>
      <c r="Q5651" s="19"/>
    </row>
    <row r="5652" spans="5:17" x14ac:dyDescent="0.3">
      <c r="E5652" s="20"/>
      <c r="H5652" s="19"/>
      <c r="N5652" s="20"/>
      <c r="Q5652" s="19"/>
    </row>
    <row r="5653" spans="5:17" x14ac:dyDescent="0.3">
      <c r="E5653" s="20"/>
      <c r="H5653" s="19"/>
      <c r="N5653" s="20"/>
      <c r="Q5653" s="19"/>
    </row>
    <row r="5654" spans="5:17" x14ac:dyDescent="0.3">
      <c r="E5654" s="20"/>
      <c r="H5654" s="19"/>
      <c r="N5654" s="20"/>
      <c r="Q5654" s="19"/>
    </row>
    <row r="5655" spans="5:17" x14ac:dyDescent="0.3">
      <c r="E5655" s="20"/>
      <c r="H5655" s="19"/>
      <c r="N5655" s="20"/>
      <c r="Q5655" s="19"/>
    </row>
    <row r="5656" spans="5:17" x14ac:dyDescent="0.3">
      <c r="E5656" s="20"/>
      <c r="H5656" s="19"/>
      <c r="N5656" s="20"/>
      <c r="Q5656" s="19"/>
    </row>
    <row r="5657" spans="5:17" x14ac:dyDescent="0.3">
      <c r="E5657" s="20"/>
      <c r="H5657" s="19"/>
      <c r="N5657" s="20"/>
      <c r="Q5657" s="19"/>
    </row>
    <row r="5658" spans="5:17" x14ac:dyDescent="0.3">
      <c r="E5658" s="20"/>
      <c r="H5658" s="19"/>
      <c r="N5658" s="20"/>
      <c r="Q5658" s="19"/>
    </row>
    <row r="5659" spans="5:17" x14ac:dyDescent="0.3">
      <c r="E5659" s="20"/>
      <c r="H5659" s="19"/>
      <c r="N5659" s="20"/>
      <c r="Q5659" s="19"/>
    </row>
    <row r="5660" spans="5:17" x14ac:dyDescent="0.3">
      <c r="E5660" s="20"/>
      <c r="H5660" s="19"/>
      <c r="N5660" s="20"/>
      <c r="Q5660" s="19"/>
    </row>
    <row r="5661" spans="5:17" x14ac:dyDescent="0.3">
      <c r="E5661" s="20"/>
      <c r="H5661" s="19"/>
      <c r="N5661" s="20"/>
      <c r="Q5661" s="19"/>
    </row>
    <row r="5662" spans="5:17" x14ac:dyDescent="0.3">
      <c r="E5662" s="20"/>
      <c r="H5662" s="19"/>
      <c r="N5662" s="20"/>
      <c r="Q5662" s="19"/>
    </row>
    <row r="5663" spans="5:17" x14ac:dyDescent="0.3">
      <c r="E5663" s="20"/>
      <c r="H5663" s="19"/>
      <c r="N5663" s="20"/>
      <c r="Q5663" s="19"/>
    </row>
  </sheetData>
  <sheetProtection selectLockedCells="1" selectUnlockedCells="1"/>
  <mergeCells count="2">
    <mergeCell ref="B2:S2"/>
    <mergeCell ref="B3:S3"/>
  </mergeCells>
  <phoneticPr fontId="17" type="noConversion"/>
  <printOptions horizontalCentered="1"/>
  <pageMargins left="0" right="0" top="0.5" bottom="0.25" header="0" footer="0"/>
  <pageSetup scale="58" orientation="landscape" r:id="rId1"/>
  <headerFooter alignWithMargins="0">
    <oddFooter>&amp;L&amp;A&amp;CPage &amp;P of &amp;N&amp;R&amp;T &amp;D</oddFooter>
  </headerFooter>
  <rowBreaks count="13" manualBreakCount="13">
    <brk id="63" max="18" man="1"/>
    <brk id="123" max="18" man="1"/>
    <brk id="232" max="18" man="1"/>
    <brk id="285" max="18" man="1"/>
    <brk id="495" max="18" man="1"/>
    <brk id="529" max="18" man="1"/>
    <brk id="588" max="18" man="1"/>
    <brk id="629" max="18" man="1"/>
    <brk id="794" max="18" man="1"/>
    <brk id="839" max="18" man="1"/>
    <brk id="903" max="18" man="1"/>
    <brk id="934" max="18" man="1"/>
    <brk id="971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055"/>
  <sheetViews>
    <sheetView zoomScale="80" zoomScaleNormal="80" zoomScaleSheetLayoutView="67" workbookViewId="0">
      <pane xSplit="2" ySplit="9" topLeftCell="C1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7.25" customHeight="1" x14ac:dyDescent="0.3"/>
  <cols>
    <col min="1" max="1" width="11" style="19" hidden="1" customWidth="1"/>
    <col min="2" max="2" width="38.5703125" style="19" customWidth="1"/>
    <col min="3" max="3" width="13.28515625" style="20" customWidth="1"/>
    <col min="4" max="15" width="12.7109375" style="20" customWidth="1"/>
    <col min="16" max="16" width="11.7109375" style="19" customWidth="1"/>
    <col min="17" max="18" width="11.42578125" style="19" hidden="1" customWidth="1"/>
    <col min="19" max="30" width="11.42578125" style="19" customWidth="1"/>
    <col min="31" max="16384" width="9.140625" style="19"/>
  </cols>
  <sheetData>
    <row r="1" spans="1:17" ht="17.25" hidden="1" customHeight="1" x14ac:dyDescent="0.3">
      <c r="B1" s="19" t="s">
        <v>235</v>
      </c>
      <c r="C1" s="20" t="s">
        <v>1766</v>
      </c>
      <c r="D1" s="20" t="s">
        <v>1767</v>
      </c>
      <c r="E1" s="20" t="s">
        <v>1768</v>
      </c>
      <c r="F1" s="20" t="s">
        <v>1769</v>
      </c>
      <c r="G1" s="20" t="s">
        <v>1770</v>
      </c>
      <c r="H1" s="20" t="s">
        <v>1771</v>
      </c>
      <c r="I1" s="20" t="s">
        <v>1772</v>
      </c>
      <c r="J1" s="20" t="s">
        <v>1773</v>
      </c>
      <c r="K1" s="20" t="s">
        <v>1774</v>
      </c>
      <c r="L1" s="20" t="s">
        <v>1775</v>
      </c>
      <c r="M1" s="20" t="s">
        <v>1776</v>
      </c>
      <c r="N1" s="20" t="s">
        <v>921</v>
      </c>
    </row>
    <row r="2" spans="1:17" ht="17.25" hidden="1" customHeight="1" x14ac:dyDescent="0.3">
      <c r="B2" s="19" t="s">
        <v>889</v>
      </c>
      <c r="C2" s="22">
        <v>2021</v>
      </c>
      <c r="D2" s="22">
        <v>2021</v>
      </c>
      <c r="E2" s="22">
        <v>2021</v>
      </c>
      <c r="F2" s="22">
        <v>2021</v>
      </c>
      <c r="G2" s="22">
        <v>2021</v>
      </c>
      <c r="H2" s="22">
        <v>2021</v>
      </c>
      <c r="I2" s="22">
        <v>2021</v>
      </c>
      <c r="J2" s="22">
        <v>2021</v>
      </c>
      <c r="K2" s="22">
        <v>2021</v>
      </c>
      <c r="L2" s="22">
        <v>2021</v>
      </c>
      <c r="M2" s="22">
        <v>2021</v>
      </c>
      <c r="N2" s="22">
        <v>2021</v>
      </c>
      <c r="O2" s="22"/>
    </row>
    <row r="3" spans="1:17" ht="17.25" hidden="1" customHeight="1" x14ac:dyDescent="0.3">
      <c r="B3" s="19" t="s">
        <v>236</v>
      </c>
      <c r="C3" s="20">
        <v>147</v>
      </c>
      <c r="D3" s="20">
        <v>147</v>
      </c>
      <c r="E3" s="20">
        <v>147</v>
      </c>
      <c r="F3" s="20">
        <v>147</v>
      </c>
      <c r="G3" s="20">
        <v>147</v>
      </c>
      <c r="H3" s="20">
        <v>147</v>
      </c>
      <c r="I3" s="20">
        <v>147</v>
      </c>
      <c r="J3" s="20">
        <v>147</v>
      </c>
      <c r="K3" s="20">
        <v>147</v>
      </c>
      <c r="L3" s="20">
        <v>147</v>
      </c>
      <c r="M3" s="20">
        <v>147</v>
      </c>
      <c r="N3" s="20">
        <v>147</v>
      </c>
      <c r="O3" s="19"/>
    </row>
    <row r="4" spans="1:17" ht="17.25" hidden="1" customHeight="1" x14ac:dyDescent="0.3">
      <c r="A4" s="19" t="s">
        <v>865</v>
      </c>
      <c r="B4" s="20" t="s">
        <v>239</v>
      </c>
      <c r="C4" s="21">
        <v>31</v>
      </c>
      <c r="D4" s="21">
        <v>28</v>
      </c>
      <c r="E4" s="21">
        <v>31</v>
      </c>
      <c r="F4" s="21">
        <v>30</v>
      </c>
      <c r="G4" s="21">
        <v>31</v>
      </c>
      <c r="H4" s="21">
        <v>30</v>
      </c>
      <c r="I4" s="21">
        <v>31</v>
      </c>
      <c r="J4" s="21">
        <v>31</v>
      </c>
      <c r="K4" s="21">
        <v>30</v>
      </c>
      <c r="L4" s="21">
        <v>31</v>
      </c>
      <c r="M4" s="21">
        <v>30</v>
      </c>
      <c r="N4" s="21">
        <v>31</v>
      </c>
      <c r="O4" s="21"/>
    </row>
    <row r="5" spans="1:17" ht="17.25" hidden="1" customHeight="1" x14ac:dyDescent="0.3">
      <c r="B5" s="20" t="s">
        <v>866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/>
    </row>
    <row r="6" spans="1:17" ht="25.5" x14ac:dyDescent="0.45">
      <c r="B6" s="66" t="s">
        <v>913</v>
      </c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17" s="139" customFormat="1" ht="44.25" customHeight="1" x14ac:dyDescent="0.2">
      <c r="B7" s="140" t="s">
        <v>867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2"/>
    </row>
    <row r="8" spans="1:17" ht="17.25" customHeight="1" x14ac:dyDescent="0.3">
      <c r="B8" s="153" t="s">
        <v>1779</v>
      </c>
      <c r="C8" s="32" t="s">
        <v>1780</v>
      </c>
      <c r="D8" s="32" t="s">
        <v>1780</v>
      </c>
      <c r="E8" s="32" t="s">
        <v>1780</v>
      </c>
      <c r="F8" s="32" t="s">
        <v>1780</v>
      </c>
      <c r="G8" s="32" t="s">
        <v>1780</v>
      </c>
      <c r="H8" s="32" t="s">
        <v>1780</v>
      </c>
      <c r="I8" s="32" t="s">
        <v>1780</v>
      </c>
      <c r="J8" s="32" t="s">
        <v>1780</v>
      </c>
      <c r="K8" s="32" t="s">
        <v>1780</v>
      </c>
      <c r="L8" s="32" t="s">
        <v>1780</v>
      </c>
      <c r="M8" s="32" t="s">
        <v>1780</v>
      </c>
      <c r="N8" s="32" t="s">
        <v>1780</v>
      </c>
      <c r="O8" s="32" t="s">
        <v>868</v>
      </c>
      <c r="P8" s="31"/>
    </row>
    <row r="9" spans="1:17" ht="17.25" customHeight="1" x14ac:dyDescent="0.35">
      <c r="A9" s="19" t="s">
        <v>248</v>
      </c>
      <c r="B9" s="30"/>
      <c r="C9" s="71">
        <v>44227</v>
      </c>
      <c r="D9" s="71">
        <v>44255</v>
      </c>
      <c r="E9" s="71">
        <v>44286</v>
      </c>
      <c r="F9" s="71">
        <v>44316</v>
      </c>
      <c r="G9" s="71">
        <v>44347</v>
      </c>
      <c r="H9" s="71">
        <v>44377</v>
      </c>
      <c r="I9" s="71">
        <v>44408</v>
      </c>
      <c r="J9" s="71">
        <v>44439</v>
      </c>
      <c r="K9" s="71">
        <v>44469</v>
      </c>
      <c r="L9" s="71">
        <v>44500</v>
      </c>
      <c r="M9" s="71">
        <v>44530</v>
      </c>
      <c r="N9" s="124">
        <v>44561</v>
      </c>
      <c r="O9" s="72"/>
      <c r="P9" s="34" t="s">
        <v>250</v>
      </c>
    </row>
    <row r="10" spans="1:17" ht="17.25" customHeight="1" x14ac:dyDescent="0.3">
      <c r="B10" s="19" t="s">
        <v>869</v>
      </c>
      <c r="C10" s="21">
        <v>4557</v>
      </c>
      <c r="D10" s="21">
        <v>4116</v>
      </c>
      <c r="E10" s="21">
        <v>4557</v>
      </c>
      <c r="F10" s="21">
        <v>4410</v>
      </c>
      <c r="G10" s="21">
        <v>4557</v>
      </c>
      <c r="H10" s="21">
        <v>4410</v>
      </c>
      <c r="I10" s="21">
        <v>4557</v>
      </c>
      <c r="J10" s="21">
        <v>4557</v>
      </c>
      <c r="K10" s="21">
        <v>4410</v>
      </c>
      <c r="L10" s="21">
        <v>4557</v>
      </c>
      <c r="M10" s="21">
        <v>4410</v>
      </c>
      <c r="N10" s="21">
        <v>4557</v>
      </c>
      <c r="O10" s="21">
        <v>53655</v>
      </c>
      <c r="Q10" s="37">
        <v>1</v>
      </c>
    </row>
    <row r="11" spans="1:17" ht="17.25" customHeight="1" x14ac:dyDescent="0.3">
      <c r="B11" s="19" t="s">
        <v>870</v>
      </c>
      <c r="C11" s="21">
        <v>954</v>
      </c>
      <c r="D11" s="21">
        <v>943</v>
      </c>
      <c r="E11" s="21">
        <v>1372</v>
      </c>
      <c r="F11" s="21">
        <v>2092</v>
      </c>
      <c r="G11" s="21">
        <v>2119</v>
      </c>
      <c r="H11" s="21">
        <v>2625</v>
      </c>
      <c r="I11" s="21">
        <v>2909</v>
      </c>
      <c r="J11" s="21">
        <v>2763</v>
      </c>
      <c r="K11" s="21">
        <v>2662</v>
      </c>
      <c r="L11" s="21">
        <v>2806</v>
      </c>
      <c r="M11" s="21">
        <v>2241</v>
      </c>
      <c r="N11" s="21">
        <v>1860</v>
      </c>
      <c r="O11" s="21">
        <v>25346</v>
      </c>
      <c r="Q11" s="37">
        <v>1</v>
      </c>
    </row>
    <row r="12" spans="1:17" ht="17.25" customHeight="1" x14ac:dyDescent="0.3">
      <c r="B12" s="19" t="s">
        <v>1140</v>
      </c>
      <c r="C12" s="21">
        <v>955</v>
      </c>
      <c r="D12" s="21">
        <v>945</v>
      </c>
      <c r="E12" s="21">
        <v>1428</v>
      </c>
      <c r="F12" s="21">
        <v>2107</v>
      </c>
      <c r="G12" s="21">
        <v>2134</v>
      </c>
      <c r="H12" s="21">
        <v>2631</v>
      </c>
      <c r="I12" s="21">
        <v>2920</v>
      </c>
      <c r="J12" s="21">
        <v>2768</v>
      </c>
      <c r="K12" s="21">
        <v>2681</v>
      </c>
      <c r="L12" s="21">
        <v>2826</v>
      </c>
      <c r="M12" s="21">
        <v>2241</v>
      </c>
      <c r="N12" s="21">
        <v>1879</v>
      </c>
      <c r="O12" s="21">
        <v>25515</v>
      </c>
      <c r="Q12" s="37">
        <v>1</v>
      </c>
    </row>
    <row r="13" spans="1:17" ht="17.25" customHeight="1" x14ac:dyDescent="0.3">
      <c r="B13" s="19" t="s">
        <v>871</v>
      </c>
      <c r="C13" s="38">
        <v>0.20934825543120475</v>
      </c>
      <c r="D13" s="38">
        <v>0.22910592808551991</v>
      </c>
      <c r="E13" s="38">
        <v>0.30107526881720431</v>
      </c>
      <c r="F13" s="38">
        <v>0.47437641723356011</v>
      </c>
      <c r="G13" s="38">
        <v>0.46499890278692124</v>
      </c>
      <c r="H13" s="38">
        <v>0.59523809523809523</v>
      </c>
      <c r="I13" s="38">
        <v>0.63835856923414525</v>
      </c>
      <c r="J13" s="38">
        <v>0.60631994733377226</v>
      </c>
      <c r="K13" s="38">
        <v>0.6036281179138322</v>
      </c>
      <c r="L13" s="38">
        <v>0.61575597981127939</v>
      </c>
      <c r="M13" s="38">
        <v>0.50816326530612244</v>
      </c>
      <c r="N13" s="38">
        <v>0.40816326530612246</v>
      </c>
      <c r="O13" s="38">
        <v>0.47238840741776161</v>
      </c>
      <c r="P13" s="38"/>
      <c r="Q13" s="37">
        <v>1</v>
      </c>
    </row>
    <row r="14" spans="1:17" ht="17.25" customHeight="1" x14ac:dyDescent="0.3">
      <c r="B14" s="19" t="s">
        <v>872</v>
      </c>
      <c r="C14" s="35">
        <v>64.902023060796651</v>
      </c>
      <c r="D14" s="35">
        <v>65.915196182396599</v>
      </c>
      <c r="E14" s="35">
        <v>66.289803206997078</v>
      </c>
      <c r="F14" s="35">
        <v>69.832801147227514</v>
      </c>
      <c r="G14" s="35">
        <v>78.459136385087305</v>
      </c>
      <c r="H14" s="35">
        <v>86.220575238095236</v>
      </c>
      <c r="I14" s="35">
        <v>105.61396012375386</v>
      </c>
      <c r="J14" s="35">
        <v>104.08137531668476</v>
      </c>
      <c r="K14" s="35">
        <v>101.3031818181818</v>
      </c>
      <c r="L14" s="35">
        <v>101.13262295081968</v>
      </c>
      <c r="M14" s="35">
        <v>97.622440874609552</v>
      </c>
      <c r="N14" s="35">
        <v>88.795811827956982</v>
      </c>
      <c r="O14" s="35">
        <v>90.187227570425307</v>
      </c>
      <c r="P14" s="61"/>
      <c r="Q14" s="37">
        <v>1</v>
      </c>
    </row>
    <row r="15" spans="1:17" ht="17.25" customHeight="1" x14ac:dyDescent="0.3">
      <c r="B15" s="19" t="s">
        <v>873</v>
      </c>
      <c r="C15" s="35">
        <v>13.587125301733597</v>
      </c>
      <c r="D15" s="35">
        <v>15.101562196307093</v>
      </c>
      <c r="E15" s="35">
        <v>19.958220320386218</v>
      </c>
      <c r="F15" s="35">
        <v>33.127034013605439</v>
      </c>
      <c r="G15" s="35">
        <v>36.483412332675009</v>
      </c>
      <c r="H15" s="35">
        <v>51.321770975056694</v>
      </c>
      <c r="I15" s="35">
        <v>67.419576475751583</v>
      </c>
      <c r="J15" s="35">
        <v>63.106614000438881</v>
      </c>
      <c r="K15" s="35">
        <v>61.149448979591824</v>
      </c>
      <c r="L15" s="35">
        <v>62.273017335966649</v>
      </c>
      <c r="M15" s="35">
        <v>49.608138321995469</v>
      </c>
      <c r="N15" s="35">
        <v>36.24318850120693</v>
      </c>
      <c r="O15" s="35">
        <v>42.603400801416456</v>
      </c>
      <c r="Q15" s="37">
        <v>1</v>
      </c>
    </row>
    <row r="16" spans="1:17" ht="17.25" customHeight="1" x14ac:dyDescent="0.3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43"/>
      <c r="Q16" s="134">
        <v>1</v>
      </c>
    </row>
    <row r="17" spans="1:17" ht="17.25" customHeight="1" x14ac:dyDescent="0.35">
      <c r="B17" s="30" t="s">
        <v>254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3"/>
      <c r="Q17" s="19">
        <v>1</v>
      </c>
    </row>
    <row r="18" spans="1:17" ht="17.25" customHeight="1" x14ac:dyDescent="0.3">
      <c r="B18" s="19" t="s">
        <v>1781</v>
      </c>
      <c r="C18" s="21">
        <v>61916.53</v>
      </c>
      <c r="D18" s="21">
        <v>62158.029999999992</v>
      </c>
      <c r="E18" s="21">
        <v>90949.61</v>
      </c>
      <c r="F18" s="21">
        <v>146090.21999999997</v>
      </c>
      <c r="G18" s="21">
        <v>166254.91</v>
      </c>
      <c r="H18" s="21">
        <v>226329.01</v>
      </c>
      <c r="I18" s="21">
        <v>307231.00999999995</v>
      </c>
      <c r="J18" s="21">
        <v>287576.83999999997</v>
      </c>
      <c r="K18" s="21">
        <v>269669.06999999995</v>
      </c>
      <c r="L18" s="21">
        <v>283778.14</v>
      </c>
      <c r="M18" s="21">
        <v>218771.89</v>
      </c>
      <c r="N18" s="21">
        <v>165160.21</v>
      </c>
      <c r="O18" s="21">
        <v>2285885.4699999997</v>
      </c>
      <c r="P18" s="61">
        <v>0.8866983639587761</v>
      </c>
      <c r="Q18" s="37">
        <v>1</v>
      </c>
    </row>
    <row r="19" spans="1:17" ht="17.25" customHeight="1" x14ac:dyDescent="0.3">
      <c r="B19" s="19" t="s">
        <v>255</v>
      </c>
      <c r="C19" s="21">
        <v>916.78</v>
      </c>
      <c r="D19" s="21">
        <v>2598.59</v>
      </c>
      <c r="E19" s="21">
        <v>4231.53</v>
      </c>
      <c r="F19" s="21">
        <v>8752.8799999999992</v>
      </c>
      <c r="G19" s="21">
        <v>9537.14</v>
      </c>
      <c r="H19" s="21">
        <v>13601.599999999999</v>
      </c>
      <c r="I19" s="21">
        <v>12001.24</v>
      </c>
      <c r="J19" s="21">
        <v>11701.140000000001</v>
      </c>
      <c r="K19" s="21">
        <v>11536.82</v>
      </c>
      <c r="L19" s="21">
        <v>11826.05</v>
      </c>
      <c r="M19" s="21">
        <v>17511.36</v>
      </c>
      <c r="N19" s="21">
        <v>9462.369999999999</v>
      </c>
      <c r="O19" s="21">
        <v>113677.5</v>
      </c>
      <c r="P19" s="61">
        <v>4.4095670842565785E-2</v>
      </c>
      <c r="Q19" s="37">
        <v>1</v>
      </c>
    </row>
    <row r="20" spans="1:17" ht="17.25" customHeight="1" x14ac:dyDescent="0.3">
      <c r="B20" s="19" t="s">
        <v>256</v>
      </c>
      <c r="C20" s="21">
        <v>0</v>
      </c>
      <c r="D20" s="21">
        <v>735.4</v>
      </c>
      <c r="E20" s="21">
        <v>2594</v>
      </c>
      <c r="F20" s="21">
        <v>2611.04</v>
      </c>
      <c r="G20" s="21">
        <v>838</v>
      </c>
      <c r="H20" s="21">
        <v>2157.4700000000003</v>
      </c>
      <c r="I20" s="21">
        <v>2159.2600000000002</v>
      </c>
      <c r="J20" s="21">
        <v>4662.8099999999995</v>
      </c>
      <c r="K20" s="21">
        <v>4527.2</v>
      </c>
      <c r="L20" s="21">
        <v>4310.54</v>
      </c>
      <c r="M20" s="21">
        <v>5630.77</v>
      </c>
      <c r="N20" s="21">
        <v>3443.15</v>
      </c>
      <c r="O20" s="21">
        <v>33669.64</v>
      </c>
      <c r="P20" s="61">
        <v>1.306050329069241E-2</v>
      </c>
      <c r="Q20" s="37">
        <v>1</v>
      </c>
    </row>
    <row r="21" spans="1:17" ht="17.25" hidden="1" customHeight="1" x14ac:dyDescent="0.3">
      <c r="B21" s="19" t="s">
        <v>257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61">
        <v>0</v>
      </c>
      <c r="Q21" s="37">
        <v>2</v>
      </c>
    </row>
    <row r="22" spans="1:17" ht="17.25" hidden="1" customHeight="1" x14ac:dyDescent="0.3">
      <c r="B22" s="19" t="s">
        <v>1782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61">
        <v>0</v>
      </c>
      <c r="Q22" s="37">
        <v>2</v>
      </c>
    </row>
    <row r="23" spans="1:17" ht="17.25" hidden="1" customHeight="1" x14ac:dyDescent="0.3">
      <c r="B23" s="19" t="s">
        <v>1448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61">
        <v>0</v>
      </c>
      <c r="Q23" s="37">
        <v>2</v>
      </c>
    </row>
    <row r="24" spans="1:17" ht="17.25" hidden="1" customHeight="1" x14ac:dyDescent="0.3">
      <c r="A24" s="19" t="s">
        <v>715</v>
      </c>
      <c r="B24" s="19" t="s">
        <v>1783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61">
        <v>0</v>
      </c>
      <c r="Q24" s="37">
        <v>2</v>
      </c>
    </row>
    <row r="25" spans="1:17" ht="17.25" hidden="1" customHeight="1" x14ac:dyDescent="0.3">
      <c r="A25" s="19" t="s">
        <v>717</v>
      </c>
      <c r="B25" s="19" t="s">
        <v>1784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61">
        <v>0</v>
      </c>
      <c r="Q25" s="37">
        <v>2</v>
      </c>
    </row>
    <row r="26" spans="1:17" ht="17.25" customHeight="1" x14ac:dyDescent="0.3">
      <c r="B26" s="19" t="s">
        <v>258</v>
      </c>
      <c r="C26" s="41">
        <v>3753.7</v>
      </c>
      <c r="D26" s="41">
        <v>3933.97</v>
      </c>
      <c r="E26" s="41">
        <v>6033.7</v>
      </c>
      <c r="F26" s="41">
        <v>5169.3</v>
      </c>
      <c r="G26" s="41">
        <v>14654.54</v>
      </c>
      <c r="H26" s="41">
        <v>16788.39</v>
      </c>
      <c r="I26" s="41">
        <v>17975.21</v>
      </c>
      <c r="J26" s="41">
        <v>16864.53</v>
      </c>
      <c r="K26" s="41">
        <v>12774.93</v>
      </c>
      <c r="L26" s="41">
        <v>14002.210000000001</v>
      </c>
      <c r="M26" s="41">
        <v>16667.32</v>
      </c>
      <c r="N26" s="41">
        <v>16123.75</v>
      </c>
      <c r="O26" s="41">
        <v>144741.54999999999</v>
      </c>
      <c r="P26" s="61">
        <v>5.6145461907965752E-2</v>
      </c>
      <c r="Q26" s="37">
        <v>1</v>
      </c>
    </row>
    <row r="27" spans="1:17" ht="17.25" customHeight="1" x14ac:dyDescent="0.3">
      <c r="B27" s="19" t="s">
        <v>259</v>
      </c>
      <c r="C27" s="21">
        <v>66587.009999999995</v>
      </c>
      <c r="D27" s="21">
        <v>69425.989999999991</v>
      </c>
      <c r="E27" s="21">
        <v>103808.84</v>
      </c>
      <c r="F27" s="21">
        <v>162623.43999999997</v>
      </c>
      <c r="G27" s="21">
        <v>191284.59</v>
      </c>
      <c r="H27" s="21">
        <v>258876.47000000003</v>
      </c>
      <c r="I27" s="21">
        <v>339366.72</v>
      </c>
      <c r="J27" s="21">
        <v>320805.31999999995</v>
      </c>
      <c r="K27" s="21">
        <v>298508.01999999996</v>
      </c>
      <c r="L27" s="21">
        <v>313916.94</v>
      </c>
      <c r="M27" s="21">
        <v>258581.34</v>
      </c>
      <c r="N27" s="21">
        <v>194189.47999999998</v>
      </c>
      <c r="O27" s="21">
        <v>2577974.1599999997</v>
      </c>
      <c r="P27" s="61">
        <v>1</v>
      </c>
      <c r="Q27" s="20">
        <v>1</v>
      </c>
    </row>
    <row r="28" spans="1:17" ht="17.25" customHeight="1" x14ac:dyDescent="0.3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61"/>
      <c r="Q28" s="20">
        <v>1</v>
      </c>
    </row>
    <row r="29" spans="1:17" ht="17.25" customHeight="1" x14ac:dyDescent="0.35">
      <c r="B29" s="30" t="s">
        <v>260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61"/>
      <c r="Q29" s="19">
        <v>1</v>
      </c>
    </row>
    <row r="30" spans="1:17" ht="17.25" customHeight="1" x14ac:dyDescent="0.3">
      <c r="B30" s="19" t="s">
        <v>1781</v>
      </c>
      <c r="C30" s="21">
        <v>24110.5</v>
      </c>
      <c r="D30" s="21">
        <v>27221.65</v>
      </c>
      <c r="E30" s="21">
        <v>32896.36</v>
      </c>
      <c r="F30" s="21">
        <v>46622.080000000002</v>
      </c>
      <c r="G30" s="21">
        <v>62173.39</v>
      </c>
      <c r="H30" s="21">
        <v>58428.289999999994</v>
      </c>
      <c r="I30" s="21">
        <v>78104.13</v>
      </c>
      <c r="J30" s="21">
        <v>81226.930000000008</v>
      </c>
      <c r="K30" s="21">
        <v>72726.590000000011</v>
      </c>
      <c r="L30" s="21">
        <v>66593.62</v>
      </c>
      <c r="M30" s="21">
        <v>78441.94</v>
      </c>
      <c r="N30" s="21">
        <v>72101.66</v>
      </c>
      <c r="O30" s="21">
        <v>700647.14</v>
      </c>
      <c r="P30" s="61">
        <v>0.30651016824565586</v>
      </c>
      <c r="Q30" s="37">
        <v>1</v>
      </c>
    </row>
    <row r="31" spans="1:17" ht="17.25" customHeight="1" x14ac:dyDescent="0.3">
      <c r="B31" s="19" t="s">
        <v>255</v>
      </c>
      <c r="C31" s="21">
        <v>511.79000000000008</v>
      </c>
      <c r="D31" s="21">
        <v>1178.17</v>
      </c>
      <c r="E31" s="21">
        <v>933.33000000000015</v>
      </c>
      <c r="F31" s="21">
        <v>3819.13</v>
      </c>
      <c r="G31" s="21">
        <v>4683.83</v>
      </c>
      <c r="H31" s="21">
        <v>4255.2700000000004</v>
      </c>
      <c r="I31" s="21">
        <v>6867.18</v>
      </c>
      <c r="J31" s="21">
        <v>9249.630000000001</v>
      </c>
      <c r="K31" s="21">
        <v>7952.32</v>
      </c>
      <c r="L31" s="21">
        <v>12749.11</v>
      </c>
      <c r="M31" s="21">
        <v>13347.210000000001</v>
      </c>
      <c r="N31" s="21">
        <v>10583.36</v>
      </c>
      <c r="O31" s="21">
        <v>76130.33</v>
      </c>
      <c r="P31" s="61">
        <v>0.66970447098150476</v>
      </c>
      <c r="Q31" s="37">
        <v>1</v>
      </c>
    </row>
    <row r="32" spans="1:17" ht="17.25" customHeight="1" x14ac:dyDescent="0.3">
      <c r="B32" s="19" t="s">
        <v>256</v>
      </c>
      <c r="C32" s="21">
        <v>0</v>
      </c>
      <c r="D32" s="21">
        <v>143.72</v>
      </c>
      <c r="E32" s="21">
        <v>876.50999999999988</v>
      </c>
      <c r="F32" s="21">
        <v>2297.08</v>
      </c>
      <c r="G32" s="21">
        <v>1905.8500000000001</v>
      </c>
      <c r="H32" s="21">
        <v>2967.29</v>
      </c>
      <c r="I32" s="21">
        <v>2395.3199999999997</v>
      </c>
      <c r="J32" s="21">
        <v>3267.0600000000004</v>
      </c>
      <c r="K32" s="21">
        <v>4026.05</v>
      </c>
      <c r="L32" s="21">
        <v>3970.28</v>
      </c>
      <c r="M32" s="21">
        <v>4499.04</v>
      </c>
      <c r="N32" s="21">
        <v>3438.0199999999995</v>
      </c>
      <c r="O32" s="21">
        <v>29786.22</v>
      </c>
      <c r="P32" s="61">
        <v>0.8846610774573177</v>
      </c>
      <c r="Q32" s="37">
        <v>1</v>
      </c>
    </row>
    <row r="33" spans="1:17" ht="17.25" hidden="1" customHeight="1" x14ac:dyDescent="0.3">
      <c r="B33" s="19" t="s">
        <v>257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61">
        <v>0</v>
      </c>
      <c r="Q33" s="37">
        <v>2</v>
      </c>
    </row>
    <row r="34" spans="1:17" ht="17.25" hidden="1" customHeight="1" x14ac:dyDescent="0.3">
      <c r="B34" s="19" t="s">
        <v>1782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61">
        <v>0</v>
      </c>
      <c r="Q34" s="37">
        <v>2</v>
      </c>
    </row>
    <row r="35" spans="1:17" ht="17.25" hidden="1" customHeight="1" x14ac:dyDescent="0.3">
      <c r="B35" s="19" t="s">
        <v>1448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61">
        <v>0</v>
      </c>
      <c r="Q35" s="37">
        <v>2</v>
      </c>
    </row>
    <row r="36" spans="1:17" ht="17.25" hidden="1" customHeight="1" x14ac:dyDescent="0.3">
      <c r="A36" s="19" t="s">
        <v>737</v>
      </c>
      <c r="B36" s="19" t="s">
        <v>1785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61">
        <v>0</v>
      </c>
      <c r="Q36" s="37">
        <v>2</v>
      </c>
    </row>
    <row r="37" spans="1:17" ht="17.25" hidden="1" customHeight="1" x14ac:dyDescent="0.3">
      <c r="A37" s="19" t="s">
        <v>726</v>
      </c>
      <c r="B37" s="19" t="s">
        <v>1786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61">
        <v>0</v>
      </c>
      <c r="Q37" s="37">
        <v>2</v>
      </c>
    </row>
    <row r="38" spans="1:17" ht="17.25" customHeight="1" x14ac:dyDescent="0.3">
      <c r="B38" s="19" t="s">
        <v>261</v>
      </c>
      <c r="C38" s="41">
        <v>1246.5999999999999</v>
      </c>
      <c r="D38" s="41">
        <v>610.64</v>
      </c>
      <c r="E38" s="41">
        <v>1143.8799999999999</v>
      </c>
      <c r="F38" s="41">
        <v>1064.6400000000001</v>
      </c>
      <c r="G38" s="41">
        <v>1288.3000000000002</v>
      </c>
      <c r="H38" s="41">
        <v>2664.0199999999995</v>
      </c>
      <c r="I38" s="41">
        <v>2608.5300000000002</v>
      </c>
      <c r="J38" s="41">
        <v>2277.5</v>
      </c>
      <c r="K38" s="41">
        <v>1555.8400000000001</v>
      </c>
      <c r="L38" s="41">
        <v>9165.5199999999986</v>
      </c>
      <c r="M38" s="41">
        <v>8288.9699999999993</v>
      </c>
      <c r="N38" s="41">
        <v>3295.19</v>
      </c>
      <c r="O38" s="41">
        <v>35209.630000000005</v>
      </c>
      <c r="P38" s="61">
        <v>0.24325862200591336</v>
      </c>
      <c r="Q38" s="37">
        <v>1</v>
      </c>
    </row>
    <row r="39" spans="1:17" ht="17.25" customHeight="1" x14ac:dyDescent="0.3">
      <c r="B39" s="19" t="s">
        <v>262</v>
      </c>
      <c r="C39" s="21">
        <v>25868.89</v>
      </c>
      <c r="D39" s="21">
        <v>29154.18</v>
      </c>
      <c r="E39" s="21">
        <v>35850.080000000002</v>
      </c>
      <c r="F39" s="21">
        <v>53802.93</v>
      </c>
      <c r="G39" s="21">
        <v>70051.37000000001</v>
      </c>
      <c r="H39" s="21">
        <v>68314.87</v>
      </c>
      <c r="I39" s="21">
        <v>89975.16</v>
      </c>
      <c r="J39" s="21">
        <v>96021.12000000001</v>
      </c>
      <c r="K39" s="21">
        <v>86260.800000000003</v>
      </c>
      <c r="L39" s="21">
        <v>92478.53</v>
      </c>
      <c r="M39" s="21">
        <v>104577.16</v>
      </c>
      <c r="N39" s="21">
        <v>89418.23000000001</v>
      </c>
      <c r="O39" s="21">
        <v>841773.32</v>
      </c>
      <c r="P39" s="61">
        <v>0.32652511924324334</v>
      </c>
      <c r="Q39" s="37">
        <v>1</v>
      </c>
    </row>
    <row r="40" spans="1:17" ht="17.25" customHeight="1" x14ac:dyDescent="0.3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3"/>
      <c r="Q40" s="20">
        <v>1</v>
      </c>
    </row>
    <row r="41" spans="1:17" ht="17.25" customHeight="1" x14ac:dyDescent="0.3">
      <c r="B41" s="19" t="s">
        <v>263</v>
      </c>
      <c r="C41" s="45">
        <v>40718.119999999995</v>
      </c>
      <c r="D41" s="45">
        <v>40271.80999999999</v>
      </c>
      <c r="E41" s="45">
        <v>67958.759999999995</v>
      </c>
      <c r="F41" s="45">
        <v>108820.50999999998</v>
      </c>
      <c r="G41" s="45">
        <v>121233.21999999999</v>
      </c>
      <c r="H41" s="45">
        <v>190561.60000000003</v>
      </c>
      <c r="I41" s="45">
        <v>249391.55999999997</v>
      </c>
      <c r="J41" s="45">
        <v>224784.19999999995</v>
      </c>
      <c r="K41" s="45">
        <v>212247.21999999997</v>
      </c>
      <c r="L41" s="45">
        <v>221438.41</v>
      </c>
      <c r="M41" s="45">
        <v>154004.18</v>
      </c>
      <c r="N41" s="45">
        <v>104771.24999999997</v>
      </c>
      <c r="O41" s="45">
        <v>1736200.8399999999</v>
      </c>
      <c r="P41" s="61">
        <v>0.67347488075675677</v>
      </c>
      <c r="Q41" s="37">
        <v>1</v>
      </c>
    </row>
    <row r="42" spans="1:17" ht="17.25" customHeight="1" x14ac:dyDescent="0.3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43"/>
      <c r="Q42" s="20">
        <v>1</v>
      </c>
    </row>
    <row r="43" spans="1:17" ht="17.25" customHeight="1" x14ac:dyDescent="0.35">
      <c r="B43" s="30" t="s">
        <v>264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43"/>
      <c r="Q43" s="20">
        <v>1</v>
      </c>
    </row>
    <row r="44" spans="1:17" ht="17.25" customHeight="1" x14ac:dyDescent="0.3">
      <c r="B44" s="19" t="s">
        <v>265</v>
      </c>
      <c r="C44" s="21">
        <v>20121.28</v>
      </c>
      <c r="D44" s="21">
        <v>21448.47</v>
      </c>
      <c r="E44" s="21">
        <v>23873.350000000002</v>
      </c>
      <c r="F44" s="21">
        <v>23677.61</v>
      </c>
      <c r="G44" s="21">
        <v>21685.83</v>
      </c>
      <c r="H44" s="21">
        <v>24355.420000000002</v>
      </c>
      <c r="I44" s="21">
        <v>29939.55</v>
      </c>
      <c r="J44" s="21">
        <v>26078.57</v>
      </c>
      <c r="K44" s="21">
        <v>31563.02</v>
      </c>
      <c r="L44" s="21">
        <v>28800.67</v>
      </c>
      <c r="M44" s="21">
        <v>25701.7</v>
      </c>
      <c r="N44" s="21">
        <v>28104.409999999996</v>
      </c>
      <c r="O44" s="21">
        <v>305349.88</v>
      </c>
      <c r="P44" s="61">
        <v>0.11844567130959918</v>
      </c>
      <c r="Q44" s="37">
        <v>1</v>
      </c>
    </row>
    <row r="45" spans="1:17" ht="17.25" customHeight="1" x14ac:dyDescent="0.3">
      <c r="B45" s="19" t="s">
        <v>1298</v>
      </c>
      <c r="C45" s="21">
        <v>3697.34</v>
      </c>
      <c r="D45" s="21">
        <v>4268.4799999999996</v>
      </c>
      <c r="E45" s="21">
        <v>3838.13</v>
      </c>
      <c r="F45" s="21">
        <v>4428.37</v>
      </c>
      <c r="G45" s="21">
        <v>3393.7299999999996</v>
      </c>
      <c r="H45" s="21">
        <v>3606.87</v>
      </c>
      <c r="I45" s="21">
        <v>3840.18</v>
      </c>
      <c r="J45" s="21">
        <v>7555.2199999999993</v>
      </c>
      <c r="K45" s="21">
        <v>5923</v>
      </c>
      <c r="L45" s="21">
        <v>3591.54</v>
      </c>
      <c r="M45" s="21">
        <v>4377.92</v>
      </c>
      <c r="N45" s="21">
        <v>4035.55</v>
      </c>
      <c r="O45" s="21">
        <v>52556.33</v>
      </c>
      <c r="P45" s="61">
        <v>2.0386678352121268E-2</v>
      </c>
      <c r="Q45" s="37">
        <v>1</v>
      </c>
    </row>
    <row r="46" spans="1:17" ht="17.25" customHeight="1" x14ac:dyDescent="0.3">
      <c r="B46" s="19" t="s">
        <v>266</v>
      </c>
      <c r="C46" s="21">
        <v>2735.74</v>
      </c>
      <c r="D46" s="21">
        <v>2235.36</v>
      </c>
      <c r="E46" s="21">
        <v>4984.07</v>
      </c>
      <c r="F46" s="21">
        <v>9852.84</v>
      </c>
      <c r="G46" s="21">
        <v>8378.69</v>
      </c>
      <c r="H46" s="21">
        <v>8931.130000000001</v>
      </c>
      <c r="I46" s="21">
        <v>9695.15</v>
      </c>
      <c r="J46" s="21">
        <v>7595.16</v>
      </c>
      <c r="K46" s="21">
        <v>8912.11</v>
      </c>
      <c r="L46" s="21">
        <v>10053.98</v>
      </c>
      <c r="M46" s="21">
        <v>11736.23</v>
      </c>
      <c r="N46" s="21">
        <v>14067.66</v>
      </c>
      <c r="O46" s="21">
        <v>99178.12</v>
      </c>
      <c r="P46" s="61">
        <v>3.8471339836858569E-2</v>
      </c>
      <c r="Q46" s="37">
        <v>1</v>
      </c>
    </row>
    <row r="47" spans="1:17" ht="17.25" customHeight="1" x14ac:dyDescent="0.3">
      <c r="B47" s="19" t="s">
        <v>267</v>
      </c>
      <c r="C47" s="21">
        <v>10504.96</v>
      </c>
      <c r="D47" s="21">
        <v>11205.119999999999</v>
      </c>
      <c r="E47" s="21">
        <v>11967.23</v>
      </c>
      <c r="F47" s="21">
        <v>18020.240000000002</v>
      </c>
      <c r="G47" s="21">
        <v>20457.77</v>
      </c>
      <c r="H47" s="21">
        <v>25786.94</v>
      </c>
      <c r="I47" s="21">
        <v>35848.15</v>
      </c>
      <c r="J47" s="21">
        <v>34495.760000000009</v>
      </c>
      <c r="K47" s="21">
        <v>35621.949999999997</v>
      </c>
      <c r="L47" s="21">
        <v>34049.67</v>
      </c>
      <c r="M47" s="21">
        <v>28820.340000000004</v>
      </c>
      <c r="N47" s="21">
        <v>24218.770000000004</v>
      </c>
      <c r="O47" s="21">
        <v>290996.90000000002</v>
      </c>
      <c r="P47" s="61">
        <v>0.12730160973462948</v>
      </c>
      <c r="Q47" s="37">
        <v>1</v>
      </c>
    </row>
    <row r="48" spans="1:17" ht="17.25" customHeight="1" x14ac:dyDescent="0.3">
      <c r="B48" s="19" t="s">
        <v>268</v>
      </c>
      <c r="C48" s="47">
        <v>13192.46</v>
      </c>
      <c r="D48" s="47">
        <v>14517.48</v>
      </c>
      <c r="E48" s="47">
        <v>15940.559999999998</v>
      </c>
      <c r="F48" s="47">
        <v>15164.29</v>
      </c>
      <c r="G48" s="47">
        <v>13064.3</v>
      </c>
      <c r="H48" s="47">
        <v>17131.28</v>
      </c>
      <c r="I48" s="47">
        <v>15449.849999999999</v>
      </c>
      <c r="J48" s="47">
        <v>14499.060000000001</v>
      </c>
      <c r="K48" s="47">
        <v>13310.18</v>
      </c>
      <c r="L48" s="47">
        <v>17714.599999999999</v>
      </c>
      <c r="M48" s="47">
        <v>16457.93</v>
      </c>
      <c r="N48" s="47">
        <v>17414.82</v>
      </c>
      <c r="O48" s="21">
        <v>183856.81</v>
      </c>
      <c r="P48" s="61">
        <v>7.1318329272935771E-2</v>
      </c>
      <c r="Q48" s="37">
        <v>1</v>
      </c>
    </row>
    <row r="49" spans="1:17" ht="17.25" customHeight="1" x14ac:dyDescent="0.3">
      <c r="B49" s="19" t="s">
        <v>269</v>
      </c>
      <c r="C49" s="41">
        <v>12572.08</v>
      </c>
      <c r="D49" s="41">
        <v>14104.75</v>
      </c>
      <c r="E49" s="41">
        <v>8286.82</v>
      </c>
      <c r="F49" s="41">
        <v>9737.8100000000013</v>
      </c>
      <c r="G49" s="41">
        <v>9010.5499999999993</v>
      </c>
      <c r="H49" s="41">
        <v>11220.300000000001</v>
      </c>
      <c r="I49" s="41">
        <v>10850.46</v>
      </c>
      <c r="J49" s="41">
        <v>11228.49</v>
      </c>
      <c r="K49" s="41">
        <v>9534.75</v>
      </c>
      <c r="L49" s="41">
        <v>8274.3899999999976</v>
      </c>
      <c r="M49" s="41">
        <v>10012.93</v>
      </c>
      <c r="N49" s="41">
        <v>12754.329999999998</v>
      </c>
      <c r="O49" s="41">
        <v>127587.66000000002</v>
      </c>
      <c r="P49" s="61">
        <v>4.9491442536413952E-2</v>
      </c>
      <c r="Q49" s="37">
        <v>1</v>
      </c>
    </row>
    <row r="50" spans="1:17" ht="17.25" customHeight="1" x14ac:dyDescent="0.3">
      <c r="B50" s="19" t="s">
        <v>270</v>
      </c>
      <c r="C50" s="21">
        <v>62823.86</v>
      </c>
      <c r="D50" s="21">
        <v>67779.66</v>
      </c>
      <c r="E50" s="21">
        <v>68890.16</v>
      </c>
      <c r="F50" s="21">
        <v>80881.16</v>
      </c>
      <c r="G50" s="21">
        <v>75990.87000000001</v>
      </c>
      <c r="H50" s="21">
        <v>91031.94</v>
      </c>
      <c r="I50" s="21">
        <v>105623.34</v>
      </c>
      <c r="J50" s="21">
        <v>101452.26000000001</v>
      </c>
      <c r="K50" s="21">
        <v>104865.01000000001</v>
      </c>
      <c r="L50" s="21">
        <v>102484.84999999999</v>
      </c>
      <c r="M50" s="21">
        <v>97107.049999999988</v>
      </c>
      <c r="N50" s="21">
        <v>100595.54</v>
      </c>
      <c r="O50" s="21">
        <v>1059525.7</v>
      </c>
      <c r="P50" s="61">
        <v>0.41099159038894328</v>
      </c>
      <c r="Q50" s="37">
        <v>1</v>
      </c>
    </row>
    <row r="51" spans="1:17" ht="17.25" customHeight="1" x14ac:dyDescent="0.3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3"/>
      <c r="Q51" s="37">
        <v>1</v>
      </c>
    </row>
    <row r="52" spans="1:17" ht="17.25" customHeight="1" x14ac:dyDescent="0.3">
      <c r="B52" s="19" t="s">
        <v>271</v>
      </c>
      <c r="C52" s="45">
        <v>-22105.740000000005</v>
      </c>
      <c r="D52" s="45">
        <v>-27507.850000000013</v>
      </c>
      <c r="E52" s="45">
        <v>-931.40000000000873</v>
      </c>
      <c r="F52" s="45">
        <v>27939.349999999977</v>
      </c>
      <c r="G52" s="45">
        <v>45242.349999999977</v>
      </c>
      <c r="H52" s="45">
        <v>99529.660000000033</v>
      </c>
      <c r="I52" s="45">
        <v>143768.21999999997</v>
      </c>
      <c r="J52" s="45">
        <v>123331.93999999994</v>
      </c>
      <c r="K52" s="45">
        <v>107382.20999999996</v>
      </c>
      <c r="L52" s="45">
        <v>118953.56000000001</v>
      </c>
      <c r="M52" s="45">
        <v>56897.130000000005</v>
      </c>
      <c r="N52" s="45">
        <v>4175.7099999999773</v>
      </c>
      <c r="O52" s="45">
        <v>676675.1399999999</v>
      </c>
      <c r="P52" s="61">
        <v>0.26248329036781343</v>
      </c>
      <c r="Q52" s="37">
        <v>1</v>
      </c>
    </row>
    <row r="53" spans="1:17" ht="17.25" customHeight="1" x14ac:dyDescent="0.3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43"/>
      <c r="Q53" s="20">
        <v>1</v>
      </c>
    </row>
    <row r="54" spans="1:17" ht="17.25" customHeight="1" x14ac:dyDescent="0.35">
      <c r="B54" s="30" t="s">
        <v>261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43"/>
      <c r="Q54" s="20">
        <v>1</v>
      </c>
    </row>
    <row r="55" spans="1:17" ht="17.25" customHeight="1" x14ac:dyDescent="0.3">
      <c r="B55" s="19" t="s">
        <v>272</v>
      </c>
      <c r="C55" s="21">
        <v>10000</v>
      </c>
      <c r="D55" s="21">
        <v>10000</v>
      </c>
      <c r="E55" s="21">
        <v>10000</v>
      </c>
      <c r="F55" s="21">
        <v>6504.93</v>
      </c>
      <c r="G55" s="21">
        <v>7651.3899999999994</v>
      </c>
      <c r="H55" s="21">
        <v>10355.049999999999</v>
      </c>
      <c r="I55" s="21">
        <v>13574.67</v>
      </c>
      <c r="J55" s="21">
        <v>12832.21</v>
      </c>
      <c r="K55" s="21">
        <v>30290.959999999999</v>
      </c>
      <c r="L55" s="21">
        <v>12556.68</v>
      </c>
      <c r="M55" s="21">
        <v>-2007.3899999999999</v>
      </c>
      <c r="N55" s="21">
        <v>7389.68</v>
      </c>
      <c r="O55" s="21">
        <v>129148.18</v>
      </c>
      <c r="P55" s="61">
        <v>5.0096770558786363E-2</v>
      </c>
      <c r="Q55" s="37">
        <v>1</v>
      </c>
    </row>
    <row r="56" spans="1:17" ht="17.25" hidden="1" customHeight="1" x14ac:dyDescent="0.3">
      <c r="A56" s="19" t="s">
        <v>1091</v>
      </c>
      <c r="B56" s="19" t="s">
        <v>1787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61">
        <v>0</v>
      </c>
      <c r="Q56" s="37">
        <v>2</v>
      </c>
    </row>
    <row r="57" spans="1:17" ht="17.25" hidden="1" customHeight="1" x14ac:dyDescent="0.3">
      <c r="B57" s="19" t="s">
        <v>273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61">
        <v>0</v>
      </c>
      <c r="Q57" s="37">
        <v>2</v>
      </c>
    </row>
    <row r="58" spans="1:17" ht="17.25" customHeight="1" x14ac:dyDescent="0.3">
      <c r="B58" s="19" t="s">
        <v>274</v>
      </c>
      <c r="C58" s="21">
        <v>4795.45</v>
      </c>
      <c r="D58" s="21">
        <v>3955.1099999999997</v>
      </c>
      <c r="E58" s="21">
        <v>4886.34</v>
      </c>
      <c r="F58" s="21">
        <v>5304.1799999999994</v>
      </c>
      <c r="G58" s="21">
        <v>5569.3</v>
      </c>
      <c r="H58" s="21">
        <v>5186.1899999999996</v>
      </c>
      <c r="I58" s="21">
        <v>5342.01</v>
      </c>
      <c r="J58" s="21">
        <v>5341.95</v>
      </c>
      <c r="K58" s="21">
        <v>5169.62</v>
      </c>
      <c r="L58" s="21">
        <v>5341.98</v>
      </c>
      <c r="M58" s="21">
        <v>5046.2299999999996</v>
      </c>
      <c r="N58" s="21">
        <v>5210.08</v>
      </c>
      <c r="O58" s="21">
        <v>61148.439999999988</v>
      </c>
      <c r="P58" s="61">
        <v>2.3719570563888039E-2</v>
      </c>
      <c r="Q58" s="37">
        <v>1</v>
      </c>
    </row>
    <row r="59" spans="1:17" ht="17.25" hidden="1" customHeight="1" x14ac:dyDescent="0.3">
      <c r="B59" s="19" t="s">
        <v>1209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61">
        <v>0</v>
      </c>
      <c r="Q59" s="37">
        <v>2</v>
      </c>
    </row>
    <row r="60" spans="1:17" ht="17.25" hidden="1" customHeight="1" x14ac:dyDescent="0.3">
      <c r="B60" s="19" t="s">
        <v>1255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61">
        <v>0</v>
      </c>
      <c r="Q60" s="37">
        <v>2</v>
      </c>
    </row>
    <row r="61" spans="1:17" ht="17.25" customHeight="1" x14ac:dyDescent="0.3">
      <c r="B61" s="19" t="s">
        <v>275</v>
      </c>
      <c r="C61" s="21">
        <v>15667</v>
      </c>
      <c r="D61" s="21">
        <v>15667</v>
      </c>
      <c r="E61" s="21">
        <v>15667</v>
      </c>
      <c r="F61" s="21">
        <v>15667</v>
      </c>
      <c r="G61" s="21">
        <v>15667</v>
      </c>
      <c r="H61" s="21">
        <v>15667</v>
      </c>
      <c r="I61" s="21">
        <v>551.77000000000044</v>
      </c>
      <c r="J61" s="21">
        <v>18040.84</v>
      </c>
      <c r="K61" s="21">
        <v>18040.84</v>
      </c>
      <c r="L61" s="21">
        <v>18040.84</v>
      </c>
      <c r="M61" s="21">
        <v>109.08000000000175</v>
      </c>
      <c r="N61" s="21">
        <v>13427.16</v>
      </c>
      <c r="O61" s="41">
        <v>162212.53</v>
      </c>
      <c r="P61" s="61">
        <v>6.2922480960786675E-2</v>
      </c>
      <c r="Q61" s="37">
        <v>1</v>
      </c>
    </row>
    <row r="62" spans="1:17" ht="17.25" customHeight="1" x14ac:dyDescent="0.3">
      <c r="B62" s="19" t="s">
        <v>276</v>
      </c>
      <c r="C62" s="45">
        <v>30462.45</v>
      </c>
      <c r="D62" s="45">
        <v>29622.11</v>
      </c>
      <c r="E62" s="45">
        <v>30553.34</v>
      </c>
      <c r="F62" s="45">
        <v>27476.11</v>
      </c>
      <c r="G62" s="45">
        <v>28887.69</v>
      </c>
      <c r="H62" s="45">
        <v>31208.239999999998</v>
      </c>
      <c r="I62" s="45">
        <v>19468.45</v>
      </c>
      <c r="J62" s="45">
        <v>36215</v>
      </c>
      <c r="K62" s="45">
        <v>53501.42</v>
      </c>
      <c r="L62" s="45">
        <v>35939.5</v>
      </c>
      <c r="M62" s="45">
        <v>3147.9200000000014</v>
      </c>
      <c r="N62" s="45">
        <v>26026.92</v>
      </c>
      <c r="O62" s="45">
        <v>352509.15</v>
      </c>
      <c r="P62" s="61">
        <v>0.13673882208346111</v>
      </c>
      <c r="Q62" s="37">
        <v>1</v>
      </c>
    </row>
    <row r="63" spans="1:17" ht="17.25" customHeight="1" x14ac:dyDescent="0.3">
      <c r="B63" s="19" t="s">
        <v>277</v>
      </c>
      <c r="C63" s="21">
        <v>-52568.19</v>
      </c>
      <c r="D63" s="21">
        <v>-57129.960000000014</v>
      </c>
      <c r="E63" s="21">
        <v>-31484.740000000009</v>
      </c>
      <c r="F63" s="21">
        <v>463.23999999997613</v>
      </c>
      <c r="G63" s="21">
        <v>16354.659999999978</v>
      </c>
      <c r="H63" s="21">
        <v>68321.420000000042</v>
      </c>
      <c r="I63" s="21">
        <v>124299.76999999997</v>
      </c>
      <c r="J63" s="21">
        <v>87116.939999999944</v>
      </c>
      <c r="K63" s="21">
        <v>53880.789999999964</v>
      </c>
      <c r="L63" s="21">
        <v>83014.060000000012</v>
      </c>
      <c r="M63" s="21">
        <v>53749.210000000006</v>
      </c>
      <c r="N63" s="21">
        <v>-21851.210000000021</v>
      </c>
      <c r="O63" s="21">
        <v>324165.98999999987</v>
      </c>
      <c r="P63" s="61">
        <v>0.12574446828435235</v>
      </c>
      <c r="Q63" s="37">
        <v>1</v>
      </c>
    </row>
    <row r="64" spans="1:17" ht="17.25" customHeight="1" x14ac:dyDescent="0.3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43"/>
      <c r="Q64" s="20">
        <v>1</v>
      </c>
    </row>
    <row r="65" spans="1:18" ht="17.25" customHeight="1" x14ac:dyDescent="0.3">
      <c r="B65" s="19" t="s">
        <v>278</v>
      </c>
      <c r="C65" s="41">
        <v>58643.35</v>
      </c>
      <c r="D65" s="41">
        <v>56360.600000000006</v>
      </c>
      <c r="E65" s="41">
        <v>58493.49</v>
      </c>
      <c r="F65" s="41">
        <v>69728.539999999994</v>
      </c>
      <c r="G65" s="41">
        <v>59389.919999999998</v>
      </c>
      <c r="H65" s="41">
        <v>58036.67</v>
      </c>
      <c r="I65" s="41">
        <v>123568.19</v>
      </c>
      <c r="J65" s="41">
        <v>58336.390000000007</v>
      </c>
      <c r="K65" s="41">
        <v>-1319438.77</v>
      </c>
      <c r="L65" s="41">
        <v>66992.459999999992</v>
      </c>
      <c r="M65" s="41">
        <v>59694.18</v>
      </c>
      <c r="N65" s="41">
        <v>3273.7600000000016</v>
      </c>
      <c r="O65" s="41">
        <v>-646921.22000000009</v>
      </c>
      <c r="P65" s="61">
        <v>-0.25094170067243815</v>
      </c>
      <c r="Q65" s="37">
        <v>1</v>
      </c>
    </row>
    <row r="66" spans="1:18" ht="17.25" customHeight="1" x14ac:dyDescent="0.3">
      <c r="B66" s="19" t="s">
        <v>232</v>
      </c>
      <c r="C66" s="21">
        <v>-111211.54000000001</v>
      </c>
      <c r="D66" s="21">
        <v>-113490.56000000003</v>
      </c>
      <c r="E66" s="21">
        <v>-89978.23000000001</v>
      </c>
      <c r="F66" s="21">
        <v>-69265.300000000017</v>
      </c>
      <c r="G66" s="21">
        <v>-43035.260000000024</v>
      </c>
      <c r="H66" s="21">
        <v>10284.750000000044</v>
      </c>
      <c r="I66" s="21">
        <v>731.57999999997264</v>
      </c>
      <c r="J66" s="21">
        <v>28780.549999999937</v>
      </c>
      <c r="K66" s="21">
        <v>1373319.56</v>
      </c>
      <c r="L66" s="21">
        <v>16021.60000000002</v>
      </c>
      <c r="M66" s="21">
        <v>-5944.9699999999939</v>
      </c>
      <c r="N66" s="21">
        <v>-25124.970000000023</v>
      </c>
      <c r="O66" s="21">
        <v>971087.21</v>
      </c>
      <c r="P66" s="61">
        <v>0.37668616895679052</v>
      </c>
      <c r="Q66" s="37">
        <v>1</v>
      </c>
      <c r="R66" s="20"/>
    </row>
    <row r="67" spans="1:18" ht="17.25" customHeight="1" x14ac:dyDescent="0.3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43"/>
      <c r="Q67" s="20">
        <v>1</v>
      </c>
      <c r="R67" s="20"/>
    </row>
    <row r="68" spans="1:18" ht="17.25" customHeight="1" x14ac:dyDescent="0.35">
      <c r="B68" s="30" t="s">
        <v>1788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43"/>
      <c r="Q68" s="20">
        <v>1</v>
      </c>
      <c r="R68" s="134">
        <v>1</v>
      </c>
    </row>
    <row r="69" spans="1:18" ht="17.25" customHeight="1" x14ac:dyDescent="0.3">
      <c r="A69" s="19" t="s">
        <v>279</v>
      </c>
      <c r="B69" s="19" t="s">
        <v>1789</v>
      </c>
      <c r="C69" s="21">
        <v>19366.099999999999</v>
      </c>
      <c r="D69" s="21">
        <v>16780.03</v>
      </c>
      <c r="E69" s="21">
        <v>26788.54</v>
      </c>
      <c r="F69" s="21">
        <v>27684.51</v>
      </c>
      <c r="G69" s="21">
        <v>43549.32</v>
      </c>
      <c r="H69" s="21">
        <v>67126.27</v>
      </c>
      <c r="I69" s="21">
        <v>87651.83</v>
      </c>
      <c r="J69" s="21">
        <v>91714.68</v>
      </c>
      <c r="K69" s="21">
        <v>71550.080000000002</v>
      </c>
      <c r="L69" s="21">
        <v>57473.41</v>
      </c>
      <c r="M69" s="21">
        <v>45904.92</v>
      </c>
      <c r="N69" s="21">
        <v>39396.949999999997</v>
      </c>
      <c r="O69" s="21">
        <v>594986.64</v>
      </c>
      <c r="P69" s="51">
        <v>0.26028716128109425</v>
      </c>
      <c r="Q69" s="37">
        <v>1</v>
      </c>
    </row>
    <row r="70" spans="1:18" ht="17.25" customHeight="1" x14ac:dyDescent="0.3">
      <c r="A70" s="19" t="s">
        <v>280</v>
      </c>
      <c r="B70" s="19" t="s">
        <v>1790</v>
      </c>
      <c r="C70" s="21">
        <v>3906.11</v>
      </c>
      <c r="D70" s="21">
        <v>4969.6499999999996</v>
      </c>
      <c r="E70" s="21">
        <v>9109.02</v>
      </c>
      <c r="F70" s="21">
        <v>14699.25</v>
      </c>
      <c r="G70" s="21">
        <v>11624.4</v>
      </c>
      <c r="H70" s="21">
        <v>21390.25</v>
      </c>
      <c r="I70" s="21">
        <v>45661.19</v>
      </c>
      <c r="J70" s="21">
        <v>59174.73</v>
      </c>
      <c r="K70" s="21">
        <v>40388.800000000003</v>
      </c>
      <c r="L70" s="21">
        <v>54078.95</v>
      </c>
      <c r="M70" s="21">
        <v>41658.839999999997</v>
      </c>
      <c r="N70" s="21">
        <v>46403.77</v>
      </c>
      <c r="O70" s="21">
        <v>353064.96000000008</v>
      </c>
      <c r="P70" s="51">
        <v>0.15445435243087663</v>
      </c>
      <c r="Q70" s="37">
        <v>1</v>
      </c>
    </row>
    <row r="71" spans="1:18" ht="17.25" customHeight="1" x14ac:dyDescent="0.3">
      <c r="A71" s="19" t="s">
        <v>281</v>
      </c>
      <c r="B71" s="19" t="s">
        <v>1791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84</v>
      </c>
      <c r="N71" s="21">
        <v>87</v>
      </c>
      <c r="O71" s="21">
        <v>171</v>
      </c>
      <c r="P71" s="51">
        <v>7.4806897477676338E-5</v>
      </c>
      <c r="Q71" s="37">
        <v>1</v>
      </c>
    </row>
    <row r="72" spans="1:18" ht="17.25" hidden="1" customHeight="1" x14ac:dyDescent="0.3">
      <c r="A72" s="19" t="s">
        <v>282</v>
      </c>
      <c r="B72" s="19" t="s">
        <v>1792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51">
        <v>0</v>
      </c>
      <c r="Q72" s="37">
        <v>2</v>
      </c>
    </row>
    <row r="73" spans="1:18" ht="17.25" customHeight="1" x14ac:dyDescent="0.3">
      <c r="A73" s="19" t="s">
        <v>283</v>
      </c>
      <c r="B73" s="19" t="s">
        <v>1793</v>
      </c>
      <c r="C73" s="21">
        <v>0</v>
      </c>
      <c r="D73" s="21">
        <v>0</v>
      </c>
      <c r="E73" s="21">
        <v>1037</v>
      </c>
      <c r="F73" s="21">
        <v>8153</v>
      </c>
      <c r="G73" s="21">
        <v>8037</v>
      </c>
      <c r="H73" s="21">
        <v>4702</v>
      </c>
      <c r="I73" s="21">
        <v>10436</v>
      </c>
      <c r="J73" s="21">
        <v>6320</v>
      </c>
      <c r="K73" s="21">
        <v>16751.84</v>
      </c>
      <c r="L73" s="21">
        <v>15164.71</v>
      </c>
      <c r="M73" s="21">
        <v>39448.769999999997</v>
      </c>
      <c r="N73" s="21">
        <v>3708.71</v>
      </c>
      <c r="O73" s="21">
        <v>113759.02999999998</v>
      </c>
      <c r="P73" s="51">
        <v>4.9765848505087168E-2</v>
      </c>
      <c r="Q73" s="37">
        <v>1</v>
      </c>
    </row>
    <row r="74" spans="1:18" ht="17.25" customHeight="1" x14ac:dyDescent="0.3">
      <c r="A74" s="19" t="s">
        <v>284</v>
      </c>
      <c r="B74" s="19" t="s">
        <v>1794</v>
      </c>
      <c r="C74" s="21">
        <v>400</v>
      </c>
      <c r="D74" s="21">
        <v>760</v>
      </c>
      <c r="E74" s="21">
        <v>680</v>
      </c>
      <c r="F74" s="21">
        <v>1145</v>
      </c>
      <c r="G74" s="21">
        <v>1985</v>
      </c>
      <c r="H74" s="21">
        <v>3395</v>
      </c>
      <c r="I74" s="21">
        <v>3484</v>
      </c>
      <c r="J74" s="21">
        <v>4840.47</v>
      </c>
      <c r="K74" s="21">
        <v>2380</v>
      </c>
      <c r="L74" s="21">
        <v>2310</v>
      </c>
      <c r="M74" s="21">
        <v>1586.9</v>
      </c>
      <c r="N74" s="21">
        <v>2267.25</v>
      </c>
      <c r="O74" s="21">
        <v>25233.620000000003</v>
      </c>
      <c r="P74" s="51">
        <v>1.1038882013629493E-2</v>
      </c>
      <c r="Q74" s="37">
        <v>1</v>
      </c>
    </row>
    <row r="75" spans="1:18" ht="17.25" customHeight="1" x14ac:dyDescent="0.3">
      <c r="A75" s="19" t="s">
        <v>285</v>
      </c>
      <c r="B75" s="19" t="s">
        <v>1795</v>
      </c>
      <c r="C75" s="21">
        <v>139</v>
      </c>
      <c r="D75" s="21">
        <v>361</v>
      </c>
      <c r="E75" s="21">
        <v>363.5</v>
      </c>
      <c r="F75" s="21">
        <v>526</v>
      </c>
      <c r="G75" s="21">
        <v>1676</v>
      </c>
      <c r="H75" s="21">
        <v>651</v>
      </c>
      <c r="I75" s="21">
        <v>3002</v>
      </c>
      <c r="J75" s="21">
        <v>2514</v>
      </c>
      <c r="K75" s="21">
        <v>2787</v>
      </c>
      <c r="L75" s="21">
        <v>1893</v>
      </c>
      <c r="M75" s="21">
        <v>778</v>
      </c>
      <c r="N75" s="21">
        <v>1206</v>
      </c>
      <c r="O75" s="21">
        <v>15896.5</v>
      </c>
      <c r="P75" s="51">
        <v>6.9541979283852737E-3</v>
      </c>
      <c r="Q75" s="37">
        <v>1</v>
      </c>
    </row>
    <row r="76" spans="1:18" ht="17.25" hidden="1" customHeight="1" x14ac:dyDescent="0.3">
      <c r="A76" s="19" t="s">
        <v>286</v>
      </c>
      <c r="B76" s="19" t="s">
        <v>1796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51">
        <v>0</v>
      </c>
      <c r="Q76" s="37">
        <v>2</v>
      </c>
    </row>
    <row r="77" spans="1:18" ht="17.25" customHeight="1" x14ac:dyDescent="0.3">
      <c r="A77" s="19" t="s">
        <v>287</v>
      </c>
      <c r="B77" s="19" t="s">
        <v>1797</v>
      </c>
      <c r="C77" s="21">
        <v>3862.02</v>
      </c>
      <c r="D77" s="21">
        <v>2262.19</v>
      </c>
      <c r="E77" s="21">
        <v>1491.23</v>
      </c>
      <c r="F77" s="21">
        <v>5465.95</v>
      </c>
      <c r="G77" s="21">
        <v>12102.91</v>
      </c>
      <c r="H77" s="21">
        <v>10823.96</v>
      </c>
      <c r="I77" s="21">
        <v>9545.6</v>
      </c>
      <c r="J77" s="21">
        <v>14469.57</v>
      </c>
      <c r="K77" s="21">
        <v>9925.39</v>
      </c>
      <c r="L77" s="21">
        <v>8508.7999999999993</v>
      </c>
      <c r="M77" s="21">
        <v>9673.4</v>
      </c>
      <c r="N77" s="21">
        <v>7831.2</v>
      </c>
      <c r="O77" s="21">
        <v>95962.219999999987</v>
      </c>
      <c r="P77" s="51">
        <v>4.1980327212106552E-2</v>
      </c>
      <c r="Q77" s="37">
        <v>1</v>
      </c>
    </row>
    <row r="78" spans="1:18" ht="17.25" hidden="1" customHeight="1" x14ac:dyDescent="0.3">
      <c r="A78" s="19" t="s">
        <v>288</v>
      </c>
      <c r="B78" s="19" t="s">
        <v>1798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51">
        <v>0</v>
      </c>
      <c r="Q78" s="37">
        <v>2</v>
      </c>
    </row>
    <row r="79" spans="1:18" ht="17.25" customHeight="1" x14ac:dyDescent="0.3">
      <c r="A79" s="19" t="s">
        <v>289</v>
      </c>
      <c r="B79" s="19" t="s">
        <v>1799</v>
      </c>
      <c r="C79" s="21">
        <v>19808.189999999999</v>
      </c>
      <c r="D79" s="21">
        <v>16265.98</v>
      </c>
      <c r="E79" s="21">
        <v>25671.84</v>
      </c>
      <c r="F79" s="21">
        <v>36862.83</v>
      </c>
      <c r="G79" s="21">
        <v>39117.089999999997</v>
      </c>
      <c r="H79" s="21">
        <v>53023.96</v>
      </c>
      <c r="I79" s="21">
        <v>74927.33</v>
      </c>
      <c r="J79" s="21">
        <v>43524.36</v>
      </c>
      <c r="K79" s="21">
        <v>59748.43</v>
      </c>
      <c r="L79" s="21">
        <v>51336.49</v>
      </c>
      <c r="M79" s="21">
        <v>28020.61</v>
      </c>
      <c r="N79" s="21">
        <v>25465.56</v>
      </c>
      <c r="O79" s="21">
        <v>473772.66999999993</v>
      </c>
      <c r="P79" s="51">
        <v>0.2072600207743566</v>
      </c>
      <c r="Q79" s="37">
        <v>1</v>
      </c>
    </row>
    <row r="80" spans="1:18" ht="17.25" customHeight="1" x14ac:dyDescent="0.3">
      <c r="A80" s="19" t="s">
        <v>290</v>
      </c>
      <c r="B80" s="19" t="s">
        <v>1800</v>
      </c>
      <c r="C80" s="21">
        <v>14283.4</v>
      </c>
      <c r="D80" s="21">
        <v>20572.05</v>
      </c>
      <c r="E80" s="21">
        <v>25402.9</v>
      </c>
      <c r="F80" s="21">
        <v>51165.599999999999</v>
      </c>
      <c r="G80" s="21">
        <v>46973.25</v>
      </c>
      <c r="H80" s="21">
        <v>62879.5</v>
      </c>
      <c r="I80" s="21">
        <v>70586.649999999994</v>
      </c>
      <c r="J80" s="21">
        <v>63805.42</v>
      </c>
      <c r="K80" s="21">
        <v>64247.93</v>
      </c>
      <c r="L80" s="21">
        <v>91826.19</v>
      </c>
      <c r="M80" s="21">
        <v>50345.25</v>
      </c>
      <c r="N80" s="21">
        <v>37476.65</v>
      </c>
      <c r="O80" s="21">
        <v>599564.78999999992</v>
      </c>
      <c r="P80" s="51">
        <v>0.26228995191084525</v>
      </c>
      <c r="Q80" s="37">
        <v>1</v>
      </c>
    </row>
    <row r="81" spans="1:17" ht="17.25" hidden="1" customHeight="1" x14ac:dyDescent="0.3">
      <c r="A81" s="19" t="s">
        <v>291</v>
      </c>
      <c r="B81" s="19" t="s">
        <v>1801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51">
        <v>0</v>
      </c>
      <c r="Q81" s="37">
        <v>2</v>
      </c>
    </row>
    <row r="82" spans="1:17" ht="17.25" hidden="1" customHeight="1" x14ac:dyDescent="0.3">
      <c r="A82" s="19" t="s">
        <v>292</v>
      </c>
      <c r="B82" s="19" t="s">
        <v>1802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51">
        <v>0</v>
      </c>
      <c r="Q82" s="37">
        <v>2</v>
      </c>
    </row>
    <row r="83" spans="1:17" ht="17.25" hidden="1" customHeight="1" x14ac:dyDescent="0.3">
      <c r="A83" s="19" t="s">
        <v>294</v>
      </c>
      <c r="B83" s="19" t="s">
        <v>1803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51">
        <v>0</v>
      </c>
      <c r="Q83" s="37">
        <v>2</v>
      </c>
    </row>
    <row r="84" spans="1:17" ht="17.25" hidden="1" customHeight="1" x14ac:dyDescent="0.3">
      <c r="A84" s="19" t="s">
        <v>293</v>
      </c>
      <c r="B84" s="19" t="s">
        <v>1804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51">
        <v>0</v>
      </c>
      <c r="Q84" s="37">
        <v>2</v>
      </c>
    </row>
    <row r="85" spans="1:17" ht="17.25" customHeight="1" x14ac:dyDescent="0.3">
      <c r="A85" s="19" t="s">
        <v>721</v>
      </c>
      <c r="B85" s="19" t="s">
        <v>1805</v>
      </c>
      <c r="C85" s="21">
        <v>151.71</v>
      </c>
      <c r="D85" s="21">
        <v>187.13</v>
      </c>
      <c r="E85" s="21">
        <v>405.58</v>
      </c>
      <c r="F85" s="21">
        <v>388.08</v>
      </c>
      <c r="G85" s="21">
        <v>1189.94</v>
      </c>
      <c r="H85" s="21">
        <v>2337.0700000000002</v>
      </c>
      <c r="I85" s="21">
        <v>1936.41</v>
      </c>
      <c r="J85" s="21">
        <v>1213.6099999999999</v>
      </c>
      <c r="K85" s="21">
        <v>1889.6</v>
      </c>
      <c r="L85" s="21">
        <v>1186.5899999999999</v>
      </c>
      <c r="M85" s="21">
        <v>1271.2</v>
      </c>
      <c r="N85" s="21">
        <v>1317.12</v>
      </c>
      <c r="O85" s="21">
        <v>13474.04</v>
      </c>
      <c r="P85" s="51">
        <v>5.8944510461409949E-3</v>
      </c>
      <c r="Q85" s="37">
        <v>1</v>
      </c>
    </row>
    <row r="86" spans="1:17" ht="17.25" customHeight="1" x14ac:dyDescent="0.3">
      <c r="B86" s="19" t="s">
        <v>312</v>
      </c>
      <c r="C86" s="45">
        <v>61916.53</v>
      </c>
      <c r="D86" s="45">
        <v>62158.029999999992</v>
      </c>
      <c r="E86" s="45">
        <v>90949.61</v>
      </c>
      <c r="F86" s="45">
        <v>146090.21999999997</v>
      </c>
      <c r="G86" s="45">
        <v>166254.91</v>
      </c>
      <c r="H86" s="45">
        <v>226329.01</v>
      </c>
      <c r="I86" s="45">
        <v>307231.00999999995</v>
      </c>
      <c r="J86" s="45">
        <v>287576.83999999997</v>
      </c>
      <c r="K86" s="45">
        <v>269669.06999999995</v>
      </c>
      <c r="L86" s="45">
        <v>283778.14</v>
      </c>
      <c r="M86" s="45">
        <v>218771.89</v>
      </c>
      <c r="N86" s="45">
        <v>165160.21</v>
      </c>
      <c r="O86" s="45">
        <v>2285885.4700000002</v>
      </c>
      <c r="P86" s="51">
        <v>1</v>
      </c>
      <c r="Q86" s="37">
        <v>1</v>
      </c>
    </row>
    <row r="87" spans="1:17" ht="17.25" customHeight="1" x14ac:dyDescent="0.35">
      <c r="B87" s="30" t="s">
        <v>1806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43"/>
      <c r="Q87" s="37">
        <v>1</v>
      </c>
    </row>
    <row r="88" spans="1:17" ht="17.25" customHeight="1" x14ac:dyDescent="0.3">
      <c r="A88" s="19" t="s">
        <v>295</v>
      </c>
      <c r="B88" s="19" t="s">
        <v>1807</v>
      </c>
      <c r="C88" s="21">
        <v>261</v>
      </c>
      <c r="D88" s="21">
        <v>224</v>
      </c>
      <c r="E88" s="21">
        <v>350</v>
      </c>
      <c r="F88" s="21">
        <v>332</v>
      </c>
      <c r="G88" s="21">
        <v>474</v>
      </c>
      <c r="H88" s="21">
        <v>606</v>
      </c>
      <c r="I88" s="21">
        <v>646</v>
      </c>
      <c r="J88" s="21">
        <v>694</v>
      </c>
      <c r="K88" s="21">
        <v>576</v>
      </c>
      <c r="L88" s="21">
        <v>459</v>
      </c>
      <c r="M88" s="21">
        <v>375</v>
      </c>
      <c r="N88" s="21">
        <v>358</v>
      </c>
      <c r="O88" s="21">
        <v>5355</v>
      </c>
      <c r="P88" s="51">
        <v>0.20987654320987653</v>
      </c>
      <c r="Q88" s="37">
        <v>1</v>
      </c>
    </row>
    <row r="89" spans="1:17" ht="17.25" customHeight="1" x14ac:dyDescent="0.3">
      <c r="A89" s="19" t="s">
        <v>296</v>
      </c>
      <c r="B89" s="19" t="s">
        <v>1808</v>
      </c>
      <c r="C89" s="21">
        <v>59</v>
      </c>
      <c r="D89" s="21">
        <v>76</v>
      </c>
      <c r="E89" s="21">
        <v>138</v>
      </c>
      <c r="F89" s="21">
        <v>225</v>
      </c>
      <c r="G89" s="21">
        <v>150</v>
      </c>
      <c r="H89" s="21">
        <v>270</v>
      </c>
      <c r="I89" s="21">
        <v>521</v>
      </c>
      <c r="J89" s="21">
        <v>682</v>
      </c>
      <c r="K89" s="21">
        <v>455</v>
      </c>
      <c r="L89" s="21">
        <v>590</v>
      </c>
      <c r="M89" s="21">
        <v>461</v>
      </c>
      <c r="N89" s="21">
        <v>560</v>
      </c>
      <c r="O89" s="21">
        <v>4187</v>
      </c>
      <c r="P89" s="51">
        <v>0.16409954928473447</v>
      </c>
      <c r="Q89" s="37">
        <v>1</v>
      </c>
    </row>
    <row r="90" spans="1:17" ht="17.25" customHeight="1" x14ac:dyDescent="0.3">
      <c r="A90" s="19" t="s">
        <v>297</v>
      </c>
      <c r="B90" s="19" t="s">
        <v>1809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</v>
      </c>
      <c r="N90" s="21">
        <v>1</v>
      </c>
      <c r="O90" s="21">
        <v>2</v>
      </c>
      <c r="P90" s="51">
        <v>7.8385263570448753E-5</v>
      </c>
      <c r="Q90" s="37">
        <v>1</v>
      </c>
    </row>
    <row r="91" spans="1:17" ht="17.25" hidden="1" customHeight="1" x14ac:dyDescent="0.3">
      <c r="A91" s="19" t="s">
        <v>298</v>
      </c>
      <c r="B91" s="19" t="s">
        <v>1810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51">
        <v>0</v>
      </c>
      <c r="Q91" s="37">
        <v>2</v>
      </c>
    </row>
    <row r="92" spans="1:17" ht="17.25" customHeight="1" x14ac:dyDescent="0.3">
      <c r="A92" s="19" t="s">
        <v>299</v>
      </c>
      <c r="B92" s="19" t="s">
        <v>1811</v>
      </c>
      <c r="C92" s="21">
        <v>0</v>
      </c>
      <c r="D92" s="21">
        <v>0</v>
      </c>
      <c r="E92" s="21">
        <v>18</v>
      </c>
      <c r="F92" s="21">
        <v>111</v>
      </c>
      <c r="G92" s="21">
        <v>90</v>
      </c>
      <c r="H92" s="21">
        <v>57</v>
      </c>
      <c r="I92" s="21">
        <v>107</v>
      </c>
      <c r="J92" s="21">
        <v>70</v>
      </c>
      <c r="K92" s="21">
        <v>182</v>
      </c>
      <c r="L92" s="21">
        <v>132</v>
      </c>
      <c r="M92" s="21">
        <v>408</v>
      </c>
      <c r="N92" s="21">
        <v>46</v>
      </c>
      <c r="O92" s="21">
        <v>1221</v>
      </c>
      <c r="P92" s="51">
        <v>4.7854203409758968E-2</v>
      </c>
      <c r="Q92" s="37">
        <v>1</v>
      </c>
    </row>
    <row r="93" spans="1:17" ht="17.25" customHeight="1" x14ac:dyDescent="0.3">
      <c r="A93" s="19" t="s">
        <v>300</v>
      </c>
      <c r="B93" s="19" t="s">
        <v>1812</v>
      </c>
      <c r="C93" s="21">
        <v>10</v>
      </c>
      <c r="D93" s="21">
        <v>18</v>
      </c>
      <c r="E93" s="21">
        <v>17</v>
      </c>
      <c r="F93" s="21">
        <v>28</v>
      </c>
      <c r="G93" s="21">
        <v>50</v>
      </c>
      <c r="H93" s="21">
        <v>92</v>
      </c>
      <c r="I93" s="21">
        <v>109</v>
      </c>
      <c r="J93" s="21">
        <v>102</v>
      </c>
      <c r="K93" s="21">
        <v>77</v>
      </c>
      <c r="L93" s="21">
        <v>76</v>
      </c>
      <c r="M93" s="21">
        <v>58</v>
      </c>
      <c r="N93" s="21">
        <v>84</v>
      </c>
      <c r="O93" s="21">
        <v>721</v>
      </c>
      <c r="P93" s="51">
        <v>2.8257887517146776E-2</v>
      </c>
      <c r="Q93" s="37">
        <v>1</v>
      </c>
    </row>
    <row r="94" spans="1:17" ht="17.25" customHeight="1" x14ac:dyDescent="0.3">
      <c r="A94" s="19" t="s">
        <v>301</v>
      </c>
      <c r="B94" s="19" t="s">
        <v>1813</v>
      </c>
      <c r="C94" s="21">
        <v>2</v>
      </c>
      <c r="D94" s="21">
        <v>5</v>
      </c>
      <c r="E94" s="21">
        <v>5</v>
      </c>
      <c r="F94" s="21">
        <v>7</v>
      </c>
      <c r="G94" s="21">
        <v>20</v>
      </c>
      <c r="H94" s="21">
        <v>6</v>
      </c>
      <c r="I94" s="21">
        <v>27</v>
      </c>
      <c r="J94" s="21">
        <v>22</v>
      </c>
      <c r="K94" s="21">
        <v>25</v>
      </c>
      <c r="L94" s="21">
        <v>17</v>
      </c>
      <c r="M94" s="21">
        <v>7</v>
      </c>
      <c r="N94" s="21">
        <v>12</v>
      </c>
      <c r="O94" s="21">
        <v>155</v>
      </c>
      <c r="P94" s="51">
        <v>6.0748579267097787E-3</v>
      </c>
      <c r="Q94" s="37">
        <v>1</v>
      </c>
    </row>
    <row r="95" spans="1:17" ht="17.25" hidden="1" customHeight="1" x14ac:dyDescent="0.3">
      <c r="A95" s="19" t="s">
        <v>302</v>
      </c>
      <c r="B95" s="19" t="s">
        <v>1814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51">
        <v>0</v>
      </c>
      <c r="Q95" s="37">
        <v>2</v>
      </c>
    </row>
    <row r="96" spans="1:17" ht="17.25" customHeight="1" x14ac:dyDescent="0.3">
      <c r="A96" s="19" t="s">
        <v>303</v>
      </c>
      <c r="B96" s="19" t="s">
        <v>1815</v>
      </c>
      <c r="C96" s="21">
        <v>44</v>
      </c>
      <c r="D96" s="21">
        <v>25</v>
      </c>
      <c r="E96" s="21">
        <v>19</v>
      </c>
      <c r="F96" s="21">
        <v>71</v>
      </c>
      <c r="G96" s="21">
        <v>155</v>
      </c>
      <c r="H96" s="21">
        <v>138</v>
      </c>
      <c r="I96" s="21">
        <v>85</v>
      </c>
      <c r="J96" s="21">
        <v>130</v>
      </c>
      <c r="K96" s="21">
        <v>101</v>
      </c>
      <c r="L96" s="21">
        <v>84</v>
      </c>
      <c r="M96" s="21">
        <v>97</v>
      </c>
      <c r="N96" s="21">
        <v>89</v>
      </c>
      <c r="O96" s="21">
        <v>1038</v>
      </c>
      <c r="P96" s="51">
        <v>4.0681951793062901E-2</v>
      </c>
      <c r="Q96" s="37">
        <v>1</v>
      </c>
    </row>
    <row r="97" spans="1:17" ht="17.25" hidden="1" customHeight="1" x14ac:dyDescent="0.3">
      <c r="A97" s="19" t="s">
        <v>304</v>
      </c>
      <c r="B97" s="19" t="s">
        <v>314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51">
        <v>0</v>
      </c>
      <c r="Q97" s="37">
        <v>2</v>
      </c>
    </row>
    <row r="98" spans="1:17" ht="17.25" customHeight="1" x14ac:dyDescent="0.3">
      <c r="A98" s="19" t="s">
        <v>305</v>
      </c>
      <c r="B98" s="19" t="s">
        <v>1816</v>
      </c>
      <c r="C98" s="21">
        <v>359</v>
      </c>
      <c r="D98" s="21">
        <v>274</v>
      </c>
      <c r="E98" s="21">
        <v>435</v>
      </c>
      <c r="F98" s="21">
        <v>574</v>
      </c>
      <c r="G98" s="21">
        <v>512</v>
      </c>
      <c r="H98" s="21">
        <v>594</v>
      </c>
      <c r="I98" s="21">
        <v>681</v>
      </c>
      <c r="J98" s="21">
        <v>400</v>
      </c>
      <c r="K98" s="21">
        <v>580</v>
      </c>
      <c r="L98" s="21">
        <v>523</v>
      </c>
      <c r="M98" s="21">
        <v>312</v>
      </c>
      <c r="N98" s="21">
        <v>282</v>
      </c>
      <c r="O98" s="21">
        <v>5526</v>
      </c>
      <c r="P98" s="51">
        <v>0.21657848324514992</v>
      </c>
      <c r="Q98" s="37">
        <v>1</v>
      </c>
    </row>
    <row r="99" spans="1:17" ht="17.25" hidden="1" customHeight="1" x14ac:dyDescent="0.3">
      <c r="A99" s="19" t="s">
        <v>306</v>
      </c>
      <c r="B99" s="19" t="s">
        <v>1817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51">
        <v>0</v>
      </c>
      <c r="Q99" s="37">
        <v>2</v>
      </c>
    </row>
    <row r="100" spans="1:17" ht="17.25" customHeight="1" x14ac:dyDescent="0.3">
      <c r="A100" s="19" t="s">
        <v>307</v>
      </c>
      <c r="B100" s="19" t="s">
        <v>1818</v>
      </c>
      <c r="C100" s="21">
        <v>219</v>
      </c>
      <c r="D100" s="21">
        <v>321</v>
      </c>
      <c r="E100" s="21">
        <v>390</v>
      </c>
      <c r="F100" s="21">
        <v>744</v>
      </c>
      <c r="G100" s="21">
        <v>668</v>
      </c>
      <c r="H100" s="21">
        <v>862</v>
      </c>
      <c r="I100" s="21">
        <v>733</v>
      </c>
      <c r="J100" s="21">
        <v>663</v>
      </c>
      <c r="K100" s="21">
        <v>666</v>
      </c>
      <c r="L100" s="21">
        <v>925</v>
      </c>
      <c r="M100" s="21">
        <v>522</v>
      </c>
      <c r="N100" s="21">
        <v>428</v>
      </c>
      <c r="O100" s="21">
        <v>7141</v>
      </c>
      <c r="P100" s="51">
        <v>0.27987458357828726</v>
      </c>
      <c r="Q100" s="37">
        <v>1</v>
      </c>
    </row>
    <row r="101" spans="1:17" ht="17.25" hidden="1" customHeight="1" x14ac:dyDescent="0.3">
      <c r="A101" s="19" t="s">
        <v>308</v>
      </c>
      <c r="B101" s="19" t="s">
        <v>1819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51">
        <v>0</v>
      </c>
      <c r="Q101" s="37">
        <v>2</v>
      </c>
    </row>
    <row r="102" spans="1:17" ht="17.25" hidden="1" customHeight="1" x14ac:dyDescent="0.3">
      <c r="A102" s="19" t="s">
        <v>309</v>
      </c>
      <c r="B102" s="19" t="s">
        <v>1820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51">
        <v>0</v>
      </c>
      <c r="Q102" s="37">
        <v>2</v>
      </c>
    </row>
    <row r="103" spans="1:17" ht="17.25" customHeight="1" x14ac:dyDescent="0.3">
      <c r="A103" s="19" t="s">
        <v>310</v>
      </c>
      <c r="B103" s="19" t="s">
        <v>1821</v>
      </c>
      <c r="C103" s="21">
        <v>1</v>
      </c>
      <c r="D103" s="21">
        <v>2</v>
      </c>
      <c r="E103" s="21">
        <v>56</v>
      </c>
      <c r="F103" s="21">
        <v>15</v>
      </c>
      <c r="G103" s="21">
        <v>15</v>
      </c>
      <c r="H103" s="21">
        <v>6</v>
      </c>
      <c r="I103" s="21">
        <v>11</v>
      </c>
      <c r="J103" s="21">
        <v>5</v>
      </c>
      <c r="K103" s="21">
        <v>19</v>
      </c>
      <c r="L103" s="21">
        <v>20</v>
      </c>
      <c r="M103" s="21">
        <v>0</v>
      </c>
      <c r="N103" s="21">
        <v>19</v>
      </c>
      <c r="O103" s="21">
        <v>169</v>
      </c>
      <c r="P103" s="51">
        <v>6.6235547717029197E-3</v>
      </c>
      <c r="Q103" s="37">
        <v>1</v>
      </c>
    </row>
    <row r="104" spans="1:17" ht="17.25" hidden="1" customHeight="1" x14ac:dyDescent="0.3">
      <c r="A104" s="19" t="s">
        <v>311</v>
      </c>
      <c r="B104" s="19" t="s">
        <v>1822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21">
        <v>0</v>
      </c>
      <c r="P104" s="51">
        <v>0</v>
      </c>
      <c r="Q104" s="37">
        <v>2</v>
      </c>
    </row>
    <row r="105" spans="1:17" ht="17.25" customHeight="1" x14ac:dyDescent="0.3">
      <c r="B105" s="19" t="s">
        <v>312</v>
      </c>
      <c r="C105" s="45">
        <v>955</v>
      </c>
      <c r="D105" s="45">
        <v>945</v>
      </c>
      <c r="E105" s="45">
        <v>1428</v>
      </c>
      <c r="F105" s="45">
        <v>2107</v>
      </c>
      <c r="G105" s="45">
        <v>2134</v>
      </c>
      <c r="H105" s="45">
        <v>2631</v>
      </c>
      <c r="I105" s="45">
        <v>2920</v>
      </c>
      <c r="J105" s="45">
        <v>2768</v>
      </c>
      <c r="K105" s="45">
        <v>2681</v>
      </c>
      <c r="L105" s="45">
        <v>2826</v>
      </c>
      <c r="M105" s="45">
        <v>2241</v>
      </c>
      <c r="N105" s="45">
        <v>1879</v>
      </c>
      <c r="O105" s="45">
        <v>25515</v>
      </c>
      <c r="P105" s="51">
        <v>0.99999999999999989</v>
      </c>
      <c r="Q105" s="37">
        <v>1</v>
      </c>
    </row>
    <row r="106" spans="1:17" ht="17.25" customHeight="1" x14ac:dyDescent="0.35">
      <c r="B106" s="30" t="s">
        <v>313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43"/>
      <c r="Q106" s="37">
        <v>1</v>
      </c>
    </row>
    <row r="107" spans="1:17" ht="17.25" customHeight="1" x14ac:dyDescent="0.3">
      <c r="B107" s="19" t="s">
        <v>1789</v>
      </c>
      <c r="C107" s="65">
        <v>74.2</v>
      </c>
      <c r="D107" s="65">
        <v>74.91</v>
      </c>
      <c r="E107" s="65">
        <v>76.540000000000006</v>
      </c>
      <c r="F107" s="65">
        <v>83.39</v>
      </c>
      <c r="G107" s="65">
        <v>91.88</v>
      </c>
      <c r="H107" s="65">
        <v>110.77</v>
      </c>
      <c r="I107" s="65">
        <v>135.68</v>
      </c>
      <c r="J107" s="65">
        <v>132.15</v>
      </c>
      <c r="K107" s="65">
        <v>124.22</v>
      </c>
      <c r="L107" s="65">
        <v>125.21</v>
      </c>
      <c r="M107" s="65">
        <v>122.41</v>
      </c>
      <c r="N107" s="65">
        <v>110.05</v>
      </c>
      <c r="O107" s="65">
        <v>111.11</v>
      </c>
      <c r="P107" s="43"/>
      <c r="Q107" s="37">
        <v>1</v>
      </c>
    </row>
    <row r="108" spans="1:17" ht="17.25" customHeight="1" x14ac:dyDescent="0.3">
      <c r="B108" s="19" t="s">
        <v>1790</v>
      </c>
      <c r="C108" s="65">
        <v>66.209999999999994</v>
      </c>
      <c r="D108" s="65">
        <v>65.39</v>
      </c>
      <c r="E108" s="65">
        <v>66.010000000000005</v>
      </c>
      <c r="F108" s="65">
        <v>65.33</v>
      </c>
      <c r="G108" s="65">
        <v>77.5</v>
      </c>
      <c r="H108" s="65">
        <v>79.22</v>
      </c>
      <c r="I108" s="65">
        <v>87.64</v>
      </c>
      <c r="J108" s="65">
        <v>86.77</v>
      </c>
      <c r="K108" s="65">
        <v>88.77</v>
      </c>
      <c r="L108" s="65">
        <v>91.66</v>
      </c>
      <c r="M108" s="65">
        <v>90.37</v>
      </c>
      <c r="N108" s="65">
        <v>82.86</v>
      </c>
      <c r="O108" s="65">
        <v>84.32</v>
      </c>
      <c r="P108" s="43"/>
      <c r="Q108" s="37">
        <v>1</v>
      </c>
    </row>
    <row r="109" spans="1:17" ht="17.25" customHeight="1" x14ac:dyDescent="0.3">
      <c r="B109" s="19" t="s">
        <v>1791</v>
      </c>
      <c r="C109" s="65" t="s">
        <v>1823</v>
      </c>
      <c r="D109" s="65" t="s">
        <v>1823</v>
      </c>
      <c r="E109" s="65" t="s">
        <v>1823</v>
      </c>
      <c r="F109" s="65" t="s">
        <v>1823</v>
      </c>
      <c r="G109" s="65" t="s">
        <v>1823</v>
      </c>
      <c r="H109" s="65" t="s">
        <v>1823</v>
      </c>
      <c r="I109" s="65" t="s">
        <v>1823</v>
      </c>
      <c r="J109" s="65" t="s">
        <v>1823</v>
      </c>
      <c r="K109" s="65" t="s">
        <v>1823</v>
      </c>
      <c r="L109" s="65" t="s">
        <v>1823</v>
      </c>
      <c r="M109" s="65">
        <v>84</v>
      </c>
      <c r="N109" s="65">
        <v>87</v>
      </c>
      <c r="O109" s="65">
        <v>85.5</v>
      </c>
      <c r="P109" s="43"/>
      <c r="Q109" s="37">
        <v>1</v>
      </c>
    </row>
    <row r="110" spans="1:17" ht="17.25" hidden="1" customHeight="1" x14ac:dyDescent="0.3">
      <c r="B110" s="19" t="s">
        <v>1792</v>
      </c>
      <c r="C110" s="65" t="s">
        <v>1823</v>
      </c>
      <c r="D110" s="65" t="s">
        <v>1823</v>
      </c>
      <c r="E110" s="65" t="s">
        <v>1823</v>
      </c>
      <c r="F110" s="65" t="s">
        <v>1823</v>
      </c>
      <c r="G110" s="65" t="s">
        <v>1823</v>
      </c>
      <c r="H110" s="65" t="s">
        <v>1823</v>
      </c>
      <c r="I110" s="65" t="s">
        <v>1823</v>
      </c>
      <c r="J110" s="65" t="s">
        <v>1823</v>
      </c>
      <c r="K110" s="65" t="s">
        <v>1823</v>
      </c>
      <c r="L110" s="65" t="s">
        <v>1823</v>
      </c>
      <c r="M110" s="65" t="s">
        <v>1823</v>
      </c>
      <c r="N110" s="65" t="s">
        <v>1823</v>
      </c>
      <c r="O110" s="65" t="s">
        <v>1823</v>
      </c>
      <c r="P110" s="43"/>
      <c r="Q110" s="37">
        <v>2</v>
      </c>
    </row>
    <row r="111" spans="1:17" ht="17.25" customHeight="1" x14ac:dyDescent="0.3">
      <c r="B111" s="19" t="s">
        <v>1793</v>
      </c>
      <c r="C111" s="65" t="s">
        <v>1823</v>
      </c>
      <c r="D111" s="65" t="s">
        <v>1823</v>
      </c>
      <c r="E111" s="65">
        <v>57.61</v>
      </c>
      <c r="F111" s="65">
        <v>73.45</v>
      </c>
      <c r="G111" s="65">
        <v>89.3</v>
      </c>
      <c r="H111" s="65">
        <v>82.49</v>
      </c>
      <c r="I111" s="65">
        <v>97.53</v>
      </c>
      <c r="J111" s="65">
        <v>90.29</v>
      </c>
      <c r="K111" s="65">
        <v>92.04</v>
      </c>
      <c r="L111" s="65">
        <v>114.88</v>
      </c>
      <c r="M111" s="65">
        <v>96.69</v>
      </c>
      <c r="N111" s="65">
        <v>80.62</v>
      </c>
      <c r="O111" s="65">
        <v>93.17</v>
      </c>
      <c r="P111" s="43"/>
      <c r="Q111" s="37">
        <v>1</v>
      </c>
    </row>
    <row r="112" spans="1:17" ht="17.25" customHeight="1" x14ac:dyDescent="0.3">
      <c r="B112" s="19" t="s">
        <v>1794</v>
      </c>
      <c r="C112" s="65">
        <v>40</v>
      </c>
      <c r="D112" s="65">
        <v>42.22</v>
      </c>
      <c r="E112" s="65">
        <v>40</v>
      </c>
      <c r="F112" s="65">
        <v>40.89</v>
      </c>
      <c r="G112" s="65">
        <v>39.700000000000003</v>
      </c>
      <c r="H112" s="65">
        <v>36.9</v>
      </c>
      <c r="I112" s="65">
        <v>31.96</v>
      </c>
      <c r="J112" s="65">
        <v>47.46</v>
      </c>
      <c r="K112" s="65">
        <v>30.91</v>
      </c>
      <c r="L112" s="65">
        <v>30.39</v>
      </c>
      <c r="M112" s="65">
        <v>27.36</v>
      </c>
      <c r="N112" s="65">
        <v>26.99</v>
      </c>
      <c r="O112" s="65">
        <v>35</v>
      </c>
      <c r="P112" s="43"/>
      <c r="Q112" s="37">
        <v>1</v>
      </c>
    </row>
    <row r="113" spans="1:17" ht="17.25" customHeight="1" x14ac:dyDescent="0.3">
      <c r="B113" s="19" t="s">
        <v>1795</v>
      </c>
      <c r="C113" s="65">
        <v>69.5</v>
      </c>
      <c r="D113" s="65">
        <v>72.2</v>
      </c>
      <c r="E113" s="65">
        <v>72.7</v>
      </c>
      <c r="F113" s="65">
        <v>75.14</v>
      </c>
      <c r="G113" s="65">
        <v>83.8</v>
      </c>
      <c r="H113" s="65">
        <v>108.5</v>
      </c>
      <c r="I113" s="65">
        <v>111.19</v>
      </c>
      <c r="J113" s="65">
        <v>114.27</v>
      </c>
      <c r="K113" s="65">
        <v>111.48</v>
      </c>
      <c r="L113" s="65">
        <v>111.35</v>
      </c>
      <c r="M113" s="65">
        <v>111.14</v>
      </c>
      <c r="N113" s="65">
        <v>100.5</v>
      </c>
      <c r="O113" s="65">
        <v>102.56</v>
      </c>
      <c r="P113" s="43"/>
      <c r="Q113" s="37">
        <v>1</v>
      </c>
    </row>
    <row r="114" spans="1:17" ht="17.25" hidden="1" customHeight="1" x14ac:dyDescent="0.3">
      <c r="B114" s="19" t="s">
        <v>1796</v>
      </c>
      <c r="C114" s="65" t="s">
        <v>1823</v>
      </c>
      <c r="D114" s="65" t="s">
        <v>1823</v>
      </c>
      <c r="E114" s="65" t="s">
        <v>1823</v>
      </c>
      <c r="F114" s="65" t="s">
        <v>1823</v>
      </c>
      <c r="G114" s="65" t="s">
        <v>1823</v>
      </c>
      <c r="H114" s="65" t="s">
        <v>1823</v>
      </c>
      <c r="I114" s="65" t="s">
        <v>1823</v>
      </c>
      <c r="J114" s="65" t="s">
        <v>1823</v>
      </c>
      <c r="K114" s="65" t="s">
        <v>1823</v>
      </c>
      <c r="L114" s="65" t="s">
        <v>1823</v>
      </c>
      <c r="M114" s="65" t="s">
        <v>1823</v>
      </c>
      <c r="N114" s="65" t="s">
        <v>1823</v>
      </c>
      <c r="O114" s="65" t="s">
        <v>1823</v>
      </c>
      <c r="P114" s="43"/>
      <c r="Q114" s="37">
        <v>2</v>
      </c>
    </row>
    <row r="115" spans="1:17" ht="17.25" customHeight="1" x14ac:dyDescent="0.3">
      <c r="B115" s="19" t="s">
        <v>1797</v>
      </c>
      <c r="C115" s="65">
        <v>87.77</v>
      </c>
      <c r="D115" s="65">
        <v>90.49</v>
      </c>
      <c r="E115" s="65">
        <v>78.489999999999995</v>
      </c>
      <c r="F115" s="65">
        <v>76.989999999999995</v>
      </c>
      <c r="G115" s="65">
        <v>78.08</v>
      </c>
      <c r="H115" s="65">
        <v>78.430000000000007</v>
      </c>
      <c r="I115" s="65">
        <v>112.3</v>
      </c>
      <c r="J115" s="65">
        <v>111.3</v>
      </c>
      <c r="K115" s="65">
        <v>98.27</v>
      </c>
      <c r="L115" s="65">
        <v>101.3</v>
      </c>
      <c r="M115" s="65">
        <v>99.73</v>
      </c>
      <c r="N115" s="65">
        <v>87.99</v>
      </c>
      <c r="O115" s="65">
        <v>92.45</v>
      </c>
      <c r="P115" s="43"/>
      <c r="Q115" s="37">
        <v>1</v>
      </c>
    </row>
    <row r="116" spans="1:17" ht="17.25" hidden="1" customHeight="1" x14ac:dyDescent="0.3">
      <c r="B116" s="19" t="s">
        <v>1798</v>
      </c>
      <c r="C116" s="65" t="s">
        <v>1823</v>
      </c>
      <c r="D116" s="65" t="s">
        <v>1823</v>
      </c>
      <c r="E116" s="65" t="s">
        <v>1823</v>
      </c>
      <c r="F116" s="65" t="s">
        <v>1823</v>
      </c>
      <c r="G116" s="65" t="s">
        <v>1823</v>
      </c>
      <c r="H116" s="65" t="s">
        <v>1823</v>
      </c>
      <c r="I116" s="65" t="s">
        <v>1823</v>
      </c>
      <c r="J116" s="65" t="s">
        <v>1823</v>
      </c>
      <c r="K116" s="65" t="s">
        <v>1823</v>
      </c>
      <c r="L116" s="65" t="s">
        <v>1823</v>
      </c>
      <c r="M116" s="65" t="s">
        <v>1823</v>
      </c>
      <c r="N116" s="65" t="s">
        <v>1823</v>
      </c>
      <c r="O116" s="65" t="s">
        <v>1823</v>
      </c>
      <c r="P116" s="43"/>
      <c r="Q116" s="37">
        <v>2</v>
      </c>
    </row>
    <row r="117" spans="1:17" ht="17.25" customHeight="1" x14ac:dyDescent="0.3">
      <c r="B117" s="19" t="s">
        <v>1799</v>
      </c>
      <c r="C117" s="65">
        <v>55.18</v>
      </c>
      <c r="D117" s="65">
        <v>59.36</v>
      </c>
      <c r="E117" s="65">
        <v>59.02</v>
      </c>
      <c r="F117" s="65">
        <v>64.22</v>
      </c>
      <c r="G117" s="65">
        <v>76.400000000000006</v>
      </c>
      <c r="H117" s="65">
        <v>89.27</v>
      </c>
      <c r="I117" s="65">
        <v>110.03</v>
      </c>
      <c r="J117" s="65">
        <v>108.81</v>
      </c>
      <c r="K117" s="65">
        <v>103.01</v>
      </c>
      <c r="L117" s="65">
        <v>98.16</v>
      </c>
      <c r="M117" s="65">
        <v>89.81</v>
      </c>
      <c r="N117" s="65">
        <v>90.3</v>
      </c>
      <c r="O117" s="65">
        <v>85.74</v>
      </c>
      <c r="P117" s="43"/>
      <c r="Q117" s="37">
        <v>1</v>
      </c>
    </row>
    <row r="118" spans="1:17" ht="17.25" customHeight="1" x14ac:dyDescent="0.3">
      <c r="B118" s="19" t="s">
        <v>1800</v>
      </c>
      <c r="C118" s="65">
        <v>65.22</v>
      </c>
      <c r="D118" s="65">
        <v>64.087383177570089</v>
      </c>
      <c r="E118" s="65">
        <v>65.135641025641036</v>
      </c>
      <c r="F118" s="65">
        <v>68.770967741935479</v>
      </c>
      <c r="G118" s="65">
        <v>70.319236526946113</v>
      </c>
      <c r="H118" s="65">
        <v>72.946055684454763</v>
      </c>
      <c r="I118" s="65">
        <v>96.298294679399717</v>
      </c>
      <c r="J118" s="65">
        <v>96.237435897435901</v>
      </c>
      <c r="K118" s="65">
        <v>96.468363363363366</v>
      </c>
      <c r="L118" s="65">
        <v>99.271556756756766</v>
      </c>
      <c r="M118" s="65">
        <v>96.446839080459768</v>
      </c>
      <c r="N118" s="65">
        <v>87.562266355140196</v>
      </c>
      <c r="O118" s="65">
        <v>83.960900434112858</v>
      </c>
      <c r="P118" s="43"/>
      <c r="Q118" s="37">
        <v>1</v>
      </c>
    </row>
    <row r="119" spans="1:17" ht="17.25" hidden="1" customHeight="1" x14ac:dyDescent="0.3">
      <c r="B119" s="19" t="s">
        <v>1801</v>
      </c>
      <c r="C119" s="65" t="s">
        <v>1823</v>
      </c>
      <c r="D119" s="65" t="s">
        <v>1823</v>
      </c>
      <c r="E119" s="65" t="s">
        <v>1823</v>
      </c>
      <c r="F119" s="65" t="s">
        <v>1823</v>
      </c>
      <c r="G119" s="65" t="s">
        <v>1823</v>
      </c>
      <c r="H119" s="65" t="s">
        <v>1823</v>
      </c>
      <c r="I119" s="65" t="s">
        <v>1823</v>
      </c>
      <c r="J119" s="65" t="s">
        <v>1823</v>
      </c>
      <c r="K119" s="65" t="s">
        <v>1823</v>
      </c>
      <c r="L119" s="65" t="s">
        <v>1823</v>
      </c>
      <c r="M119" s="65" t="s">
        <v>1823</v>
      </c>
      <c r="N119" s="65" t="s">
        <v>1823</v>
      </c>
      <c r="O119" s="65" t="s">
        <v>1823</v>
      </c>
      <c r="P119" s="43"/>
      <c r="Q119" s="37">
        <v>2</v>
      </c>
    </row>
    <row r="120" spans="1:17" ht="17.25" hidden="1" customHeight="1" x14ac:dyDescent="0.3">
      <c r="B120" s="19" t="s">
        <v>1802</v>
      </c>
      <c r="C120" s="65" t="s">
        <v>1823</v>
      </c>
      <c r="D120" s="65" t="s">
        <v>1823</v>
      </c>
      <c r="E120" s="65" t="s">
        <v>1823</v>
      </c>
      <c r="F120" s="65" t="s">
        <v>1823</v>
      </c>
      <c r="G120" s="65" t="s">
        <v>1823</v>
      </c>
      <c r="H120" s="65" t="s">
        <v>1823</v>
      </c>
      <c r="I120" s="65" t="s">
        <v>1823</v>
      </c>
      <c r="J120" s="65" t="s">
        <v>1823</v>
      </c>
      <c r="K120" s="65" t="s">
        <v>1823</v>
      </c>
      <c r="L120" s="65" t="s">
        <v>1823</v>
      </c>
      <c r="M120" s="65" t="s">
        <v>1823</v>
      </c>
      <c r="N120" s="65" t="s">
        <v>1823</v>
      </c>
      <c r="O120" s="65" t="s">
        <v>1823</v>
      </c>
      <c r="P120" s="43"/>
      <c r="Q120" s="37">
        <v>2</v>
      </c>
    </row>
    <row r="121" spans="1:17" ht="17.25" hidden="1" customHeight="1" x14ac:dyDescent="0.3">
      <c r="B121" s="19" t="s">
        <v>1803</v>
      </c>
      <c r="C121" s="65" t="s">
        <v>1823</v>
      </c>
      <c r="D121" s="65" t="s">
        <v>1823</v>
      </c>
      <c r="E121" s="65" t="s">
        <v>1823</v>
      </c>
      <c r="F121" s="65" t="s">
        <v>1823</v>
      </c>
      <c r="G121" s="65" t="s">
        <v>1823</v>
      </c>
      <c r="H121" s="65" t="s">
        <v>1823</v>
      </c>
      <c r="I121" s="65" t="s">
        <v>1823</v>
      </c>
      <c r="J121" s="65" t="s">
        <v>1823</v>
      </c>
      <c r="K121" s="65" t="s">
        <v>1823</v>
      </c>
      <c r="L121" s="65" t="s">
        <v>1823</v>
      </c>
      <c r="M121" s="65" t="s">
        <v>1823</v>
      </c>
      <c r="N121" s="65" t="s">
        <v>1823</v>
      </c>
      <c r="O121" s="65" t="s">
        <v>1823</v>
      </c>
      <c r="P121" s="43"/>
      <c r="Q121" s="37">
        <v>2</v>
      </c>
    </row>
    <row r="122" spans="1:17" ht="17.25" customHeight="1" x14ac:dyDescent="0.3">
      <c r="B122" s="19" t="s">
        <v>312</v>
      </c>
      <c r="C122" s="54">
        <v>64.834062827225125</v>
      </c>
      <c r="D122" s="54">
        <v>65.775693121693109</v>
      </c>
      <c r="E122" s="54">
        <v>63.690203081232497</v>
      </c>
      <c r="F122" s="54">
        <v>69.335652586616035</v>
      </c>
      <c r="G122" s="54">
        <v>77.907642924086218</v>
      </c>
      <c r="H122" s="54">
        <v>86.023949068795133</v>
      </c>
      <c r="I122" s="54">
        <v>105.21609931506848</v>
      </c>
      <c r="J122" s="54">
        <v>103.89336705202311</v>
      </c>
      <c r="K122" s="54">
        <v>100.58525550167846</v>
      </c>
      <c r="L122" s="54">
        <v>100.4168931351734</v>
      </c>
      <c r="M122" s="54">
        <v>97.622440874609552</v>
      </c>
      <c r="N122" s="54">
        <v>87.897929749866947</v>
      </c>
      <c r="O122" s="54">
        <v>89.589867528904577</v>
      </c>
      <c r="P122" s="43"/>
      <c r="Q122" s="37">
        <v>1</v>
      </c>
    </row>
    <row r="123" spans="1:17" ht="17.25" customHeight="1" x14ac:dyDescent="0.3">
      <c r="B123" s="19" t="s">
        <v>312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43"/>
      <c r="Q123" s="37">
        <v>1</v>
      </c>
    </row>
    <row r="124" spans="1:17" ht="17.25" customHeight="1" x14ac:dyDescent="0.35">
      <c r="B124" s="30" t="s">
        <v>315</v>
      </c>
      <c r="C124" s="21">
        <v>1600</v>
      </c>
      <c r="D124" s="21">
        <v>1600</v>
      </c>
      <c r="E124" s="21">
        <v>1600</v>
      </c>
      <c r="F124" s="21">
        <v>1600</v>
      </c>
      <c r="G124" s="21">
        <v>1600</v>
      </c>
      <c r="H124" s="21">
        <v>1600</v>
      </c>
      <c r="I124" s="21">
        <v>1600</v>
      </c>
      <c r="J124" s="21">
        <v>1600</v>
      </c>
      <c r="K124" s="21">
        <v>1600</v>
      </c>
      <c r="L124" s="21">
        <v>1600</v>
      </c>
      <c r="M124" s="21">
        <v>1600</v>
      </c>
      <c r="N124" s="21">
        <v>1600</v>
      </c>
      <c r="O124" s="21">
        <v>19200</v>
      </c>
      <c r="P124" s="43"/>
      <c r="Q124" s="37">
        <v>1</v>
      </c>
    </row>
    <row r="125" spans="1:17" ht="17.25" customHeight="1" x14ac:dyDescent="0.35">
      <c r="B125" s="3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43"/>
      <c r="Q125" s="37">
        <v>1</v>
      </c>
    </row>
    <row r="126" spans="1:17" ht="17.25" customHeight="1" x14ac:dyDescent="0.35">
      <c r="B126" s="30" t="s">
        <v>316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43"/>
      <c r="Q126" s="20">
        <v>1</v>
      </c>
    </row>
    <row r="127" spans="1:17" ht="17.25" customHeight="1" x14ac:dyDescent="0.3">
      <c r="A127" s="19" t="s">
        <v>317</v>
      </c>
      <c r="B127" s="19" t="s">
        <v>1824</v>
      </c>
      <c r="C127" s="21">
        <v>159.88</v>
      </c>
      <c r="D127" s="21">
        <v>1137.48</v>
      </c>
      <c r="E127" s="21">
        <v>1723.81</v>
      </c>
      <c r="F127" s="21">
        <v>4299.49</v>
      </c>
      <c r="G127" s="21">
        <v>4285.03</v>
      </c>
      <c r="H127" s="21">
        <v>6066.43</v>
      </c>
      <c r="I127" s="21">
        <v>5693</v>
      </c>
      <c r="J127" s="21">
        <v>7180.49</v>
      </c>
      <c r="K127" s="21">
        <v>7284.09</v>
      </c>
      <c r="L127" s="21">
        <v>6952.12</v>
      </c>
      <c r="M127" s="21">
        <v>11245.11</v>
      </c>
      <c r="N127" s="21">
        <v>5452.21</v>
      </c>
      <c r="O127" s="21">
        <v>61479.14</v>
      </c>
      <c r="P127" s="55">
        <v>2.4095292964922592</v>
      </c>
      <c r="Q127" s="37">
        <v>1</v>
      </c>
    </row>
    <row r="128" spans="1:17" ht="17.25" customHeight="1" x14ac:dyDescent="0.3">
      <c r="A128" s="19" t="s">
        <v>318</v>
      </c>
      <c r="B128" s="19" t="s">
        <v>1825</v>
      </c>
      <c r="C128" s="21">
        <v>0</v>
      </c>
      <c r="D128" s="21">
        <v>0</v>
      </c>
      <c r="E128" s="21">
        <v>0</v>
      </c>
      <c r="F128" s="21">
        <v>0</v>
      </c>
      <c r="G128" s="21">
        <v>5.5</v>
      </c>
      <c r="H128" s="21">
        <v>42.75</v>
      </c>
      <c r="I128" s="21">
        <v>34.25</v>
      </c>
      <c r="J128" s="21">
        <v>105.25</v>
      </c>
      <c r="K128" s="21">
        <v>146.5</v>
      </c>
      <c r="L128" s="21">
        <v>167.5</v>
      </c>
      <c r="M128" s="21">
        <v>30.75</v>
      </c>
      <c r="N128" s="21">
        <v>9.5</v>
      </c>
      <c r="O128" s="21">
        <v>542</v>
      </c>
      <c r="P128" s="55">
        <v>2.1242406427591613E-2</v>
      </c>
      <c r="Q128" s="37">
        <v>1</v>
      </c>
    </row>
    <row r="129" spans="1:17" ht="17.25" customHeight="1" x14ac:dyDescent="0.3">
      <c r="A129" s="19" t="s">
        <v>319</v>
      </c>
      <c r="B129" s="19" t="s">
        <v>1826</v>
      </c>
      <c r="C129" s="21">
        <v>12.83</v>
      </c>
      <c r="D129" s="21">
        <v>119.25</v>
      </c>
      <c r="E129" s="21">
        <v>258.75</v>
      </c>
      <c r="F129" s="21">
        <v>471.25</v>
      </c>
      <c r="G129" s="21">
        <v>200</v>
      </c>
      <c r="H129" s="21">
        <v>856.5</v>
      </c>
      <c r="I129" s="21">
        <v>1063.5</v>
      </c>
      <c r="J129" s="21">
        <v>1464.75</v>
      </c>
      <c r="K129" s="21">
        <v>2350.75</v>
      </c>
      <c r="L129" s="21">
        <v>3238.25</v>
      </c>
      <c r="M129" s="21">
        <v>2239.5</v>
      </c>
      <c r="N129" s="21">
        <v>2167.6</v>
      </c>
      <c r="O129" s="21">
        <v>14442.93</v>
      </c>
      <c r="P129" s="55">
        <v>0.56605643738977074</v>
      </c>
      <c r="Q129" s="37">
        <v>1</v>
      </c>
    </row>
    <row r="130" spans="1:17" ht="17.25" hidden="1" customHeight="1" x14ac:dyDescent="0.3">
      <c r="A130" s="19" t="s">
        <v>320</v>
      </c>
      <c r="B130" s="19" t="s">
        <v>1827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55">
        <v>0</v>
      </c>
      <c r="Q130" s="37">
        <v>2</v>
      </c>
    </row>
    <row r="131" spans="1:17" ht="17.25" hidden="1" customHeight="1" x14ac:dyDescent="0.3">
      <c r="A131" s="19" t="s">
        <v>322</v>
      </c>
      <c r="B131" s="19" t="s">
        <v>1828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55">
        <v>0</v>
      </c>
      <c r="Q131" s="37">
        <v>2</v>
      </c>
    </row>
    <row r="132" spans="1:17" ht="17.25" hidden="1" customHeight="1" x14ac:dyDescent="0.3">
      <c r="A132" s="19" t="s">
        <v>321</v>
      </c>
      <c r="B132" s="19" t="s">
        <v>1829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55">
        <v>0</v>
      </c>
      <c r="Q132" s="37">
        <v>2</v>
      </c>
    </row>
    <row r="133" spans="1:17" ht="17.25" hidden="1" customHeight="1" x14ac:dyDescent="0.3">
      <c r="A133" s="19" t="s">
        <v>323</v>
      </c>
      <c r="B133" s="19" t="s">
        <v>1830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55">
        <v>0</v>
      </c>
      <c r="Q133" s="37">
        <v>2</v>
      </c>
    </row>
    <row r="134" spans="1:17" ht="17.25" customHeight="1" x14ac:dyDescent="0.3">
      <c r="A134" s="19" t="s">
        <v>324</v>
      </c>
      <c r="B134" s="19" t="s">
        <v>1831</v>
      </c>
      <c r="C134" s="21">
        <v>55.7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55.7</v>
      </c>
      <c r="P134" s="55">
        <v>2.1830295904369979E-3</v>
      </c>
      <c r="Q134" s="37">
        <v>1</v>
      </c>
    </row>
    <row r="135" spans="1:17" ht="17.25" hidden="1" customHeight="1" x14ac:dyDescent="0.3">
      <c r="A135" s="19" t="s">
        <v>1183</v>
      </c>
      <c r="B135" s="19" t="s">
        <v>1832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55">
        <v>0</v>
      </c>
      <c r="Q135" s="37">
        <v>2</v>
      </c>
    </row>
    <row r="136" spans="1:17" ht="17.25" hidden="1" customHeight="1" x14ac:dyDescent="0.3">
      <c r="A136" s="19" t="s">
        <v>1184</v>
      </c>
      <c r="B136" s="19" t="s">
        <v>1833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55">
        <v>0</v>
      </c>
      <c r="Q136" s="37">
        <v>2</v>
      </c>
    </row>
    <row r="137" spans="1:17" ht="17.25" hidden="1" customHeight="1" x14ac:dyDescent="0.3">
      <c r="A137" s="19" t="s">
        <v>325</v>
      </c>
      <c r="B137" s="19" t="s">
        <v>1834</v>
      </c>
      <c r="C137" s="41">
        <v>0</v>
      </c>
      <c r="D137" s="41">
        <v>0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  <c r="P137" s="55">
        <v>0</v>
      </c>
      <c r="Q137" s="37">
        <v>2</v>
      </c>
    </row>
    <row r="138" spans="1:17" ht="17.25" customHeight="1" x14ac:dyDescent="0.3">
      <c r="B138" s="19" t="s">
        <v>326</v>
      </c>
      <c r="C138" s="57">
        <v>228.41000000000003</v>
      </c>
      <c r="D138" s="57">
        <v>1256.73</v>
      </c>
      <c r="E138" s="57">
        <v>1982.56</v>
      </c>
      <c r="F138" s="57">
        <v>4770.74</v>
      </c>
      <c r="G138" s="57">
        <v>4490.53</v>
      </c>
      <c r="H138" s="57">
        <v>6965.68</v>
      </c>
      <c r="I138" s="57">
        <v>6790.75</v>
      </c>
      <c r="J138" s="57">
        <v>8750.49</v>
      </c>
      <c r="K138" s="57">
        <v>9781.34</v>
      </c>
      <c r="L138" s="57">
        <v>10357.869999999999</v>
      </c>
      <c r="M138" s="57">
        <v>13515.36</v>
      </c>
      <c r="N138" s="57">
        <v>7629.3099999999995</v>
      </c>
      <c r="O138" s="57">
        <v>76519.77</v>
      </c>
      <c r="P138" s="55">
        <v>2.9990111699000588</v>
      </c>
      <c r="Q138" s="37">
        <v>1</v>
      </c>
    </row>
    <row r="139" spans="1:17" ht="17.25" customHeight="1" x14ac:dyDescent="0.3">
      <c r="B139" s="19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56"/>
      <c r="Q139" s="37">
        <v>1</v>
      </c>
    </row>
    <row r="140" spans="1:17" ht="17.25" customHeight="1" x14ac:dyDescent="0.3">
      <c r="A140" s="19" t="s">
        <v>327</v>
      </c>
      <c r="B140" s="19" t="s">
        <v>1835</v>
      </c>
      <c r="C140" s="21">
        <v>124</v>
      </c>
      <c r="D140" s="21">
        <v>150.12</v>
      </c>
      <c r="E140" s="21">
        <v>593.1</v>
      </c>
      <c r="F140" s="21">
        <v>468.04</v>
      </c>
      <c r="G140" s="21">
        <v>529.53</v>
      </c>
      <c r="H140" s="21">
        <v>1485.64</v>
      </c>
      <c r="I140" s="21">
        <v>590.83000000000004</v>
      </c>
      <c r="J140" s="21">
        <v>475.37</v>
      </c>
      <c r="K140" s="21">
        <v>571.09</v>
      </c>
      <c r="L140" s="21">
        <v>284.08</v>
      </c>
      <c r="M140" s="21">
        <v>2291</v>
      </c>
      <c r="N140" s="21">
        <v>136</v>
      </c>
      <c r="O140" s="21">
        <v>7698.8</v>
      </c>
      <c r="P140" s="55">
        <v>0.40097916666666666</v>
      </c>
      <c r="Q140" s="37">
        <v>1</v>
      </c>
    </row>
    <row r="141" spans="1:17" ht="17.25" hidden="1" customHeight="1" x14ac:dyDescent="0.3">
      <c r="A141" s="19" t="s">
        <v>328</v>
      </c>
      <c r="B141" s="19" t="s">
        <v>1836</v>
      </c>
      <c r="C141" s="41">
        <v>0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55">
        <v>0</v>
      </c>
      <c r="Q141" s="37">
        <v>2</v>
      </c>
    </row>
    <row r="142" spans="1:17" ht="17.25" customHeight="1" x14ac:dyDescent="0.3">
      <c r="B142" s="19" t="s">
        <v>329</v>
      </c>
      <c r="C142" s="57">
        <v>352.41</v>
      </c>
      <c r="D142" s="57">
        <v>1406.85</v>
      </c>
      <c r="E142" s="57">
        <v>2575.66</v>
      </c>
      <c r="F142" s="57">
        <v>5238.78</v>
      </c>
      <c r="G142" s="57">
        <v>5020.0599999999995</v>
      </c>
      <c r="H142" s="57">
        <v>8451.32</v>
      </c>
      <c r="I142" s="57">
        <v>7381.58</v>
      </c>
      <c r="J142" s="57">
        <v>9225.86</v>
      </c>
      <c r="K142" s="57">
        <v>10352.43</v>
      </c>
      <c r="L142" s="57">
        <v>10641.949999999999</v>
      </c>
      <c r="M142" s="57">
        <v>15806.36</v>
      </c>
      <c r="N142" s="57">
        <v>7765.3099999999995</v>
      </c>
      <c r="O142" s="57">
        <v>84218.57</v>
      </c>
      <c r="P142" s="55">
        <v>3.3007474034881445</v>
      </c>
      <c r="Q142" s="37">
        <v>1</v>
      </c>
    </row>
    <row r="143" spans="1:17" ht="17.25" customHeight="1" x14ac:dyDescent="0.3">
      <c r="B143" s="19" t="s">
        <v>312</v>
      </c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55"/>
      <c r="Q143" s="37">
        <v>1</v>
      </c>
    </row>
    <row r="144" spans="1:17" ht="17.25" customHeight="1" x14ac:dyDescent="0.3">
      <c r="A144" s="19" t="s">
        <v>330</v>
      </c>
      <c r="B144" s="19" t="s">
        <v>1280</v>
      </c>
      <c r="C144" s="21">
        <v>564.37</v>
      </c>
      <c r="D144" s="21">
        <v>1191.74</v>
      </c>
      <c r="E144" s="21">
        <v>1605.87</v>
      </c>
      <c r="F144" s="21">
        <v>3514.1</v>
      </c>
      <c r="G144" s="21">
        <v>4517.08</v>
      </c>
      <c r="H144" s="21">
        <v>4950.28</v>
      </c>
      <c r="I144" s="21">
        <v>4619.66</v>
      </c>
      <c r="J144" s="21">
        <v>2475.2800000000002</v>
      </c>
      <c r="K144" s="21">
        <v>1184.3900000000001</v>
      </c>
      <c r="L144" s="21">
        <v>1184.0999999999999</v>
      </c>
      <c r="M144" s="21">
        <v>1435</v>
      </c>
      <c r="N144" s="21">
        <v>1670</v>
      </c>
      <c r="O144" s="21">
        <v>28911.869999999995</v>
      </c>
      <c r="P144" s="55">
        <v>1.5058265624999998</v>
      </c>
      <c r="Q144" s="37">
        <v>1</v>
      </c>
    </row>
    <row r="145" spans="1:17" ht="17.25" hidden="1" customHeight="1" x14ac:dyDescent="0.3">
      <c r="A145" s="19" t="s">
        <v>331</v>
      </c>
      <c r="B145" s="19" t="s">
        <v>1837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55">
        <v>0</v>
      </c>
      <c r="Q145" s="37">
        <v>2</v>
      </c>
    </row>
    <row r="146" spans="1:17" ht="17.25" hidden="1" customHeight="1" x14ac:dyDescent="0.3">
      <c r="A146" s="19" t="s">
        <v>1185</v>
      </c>
      <c r="B146" s="19" t="s">
        <v>1838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55">
        <v>0</v>
      </c>
      <c r="Q146" s="37">
        <v>2</v>
      </c>
    </row>
    <row r="147" spans="1:17" ht="17.25" hidden="1" customHeight="1" x14ac:dyDescent="0.3">
      <c r="A147" s="19" t="s">
        <v>1186</v>
      </c>
      <c r="B147" s="19" t="s">
        <v>1839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55">
        <v>0</v>
      </c>
      <c r="Q147" s="37">
        <v>2</v>
      </c>
    </row>
    <row r="148" spans="1:17" ht="17.25" customHeight="1" x14ac:dyDescent="0.3">
      <c r="A148" s="19" t="s">
        <v>1840</v>
      </c>
      <c r="B148" s="19" t="s">
        <v>1841</v>
      </c>
      <c r="C148" s="21">
        <v>0</v>
      </c>
      <c r="D148" s="21">
        <v>0</v>
      </c>
      <c r="E148" s="21">
        <v>50</v>
      </c>
      <c r="F148" s="21">
        <v>0</v>
      </c>
      <c r="G148" s="21">
        <v>0</v>
      </c>
      <c r="H148" s="21">
        <v>200</v>
      </c>
      <c r="I148" s="21">
        <v>0</v>
      </c>
      <c r="J148" s="21">
        <v>0</v>
      </c>
      <c r="K148" s="21">
        <v>0</v>
      </c>
      <c r="L148" s="21">
        <v>0</v>
      </c>
      <c r="M148" s="21">
        <v>270</v>
      </c>
      <c r="N148" s="21">
        <v>27.06</v>
      </c>
      <c r="O148" s="21">
        <v>547.05999999999995</v>
      </c>
      <c r="P148" s="55">
        <v>2.8492708333333332E-2</v>
      </c>
      <c r="Q148" s="37">
        <v>1</v>
      </c>
    </row>
    <row r="149" spans="1:17" ht="17.25" hidden="1" customHeight="1" x14ac:dyDescent="0.3">
      <c r="A149" s="19" t="s">
        <v>332</v>
      </c>
      <c r="B149" s="19" t="s">
        <v>1842</v>
      </c>
      <c r="C149" s="41">
        <v>0</v>
      </c>
      <c r="D149" s="41">
        <v>0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21">
        <v>0</v>
      </c>
      <c r="P149" s="55">
        <v>0</v>
      </c>
      <c r="Q149" s="37">
        <v>2</v>
      </c>
    </row>
    <row r="150" spans="1:17" ht="17.25" customHeight="1" x14ac:dyDescent="0.3">
      <c r="B150" s="19" t="s">
        <v>333</v>
      </c>
      <c r="C150" s="45">
        <v>564.37</v>
      </c>
      <c r="D150" s="45">
        <v>1191.74</v>
      </c>
      <c r="E150" s="45">
        <v>1655.87</v>
      </c>
      <c r="F150" s="45">
        <v>3514.1</v>
      </c>
      <c r="G150" s="45">
        <v>4517.08</v>
      </c>
      <c r="H150" s="45">
        <v>5150.28</v>
      </c>
      <c r="I150" s="45">
        <v>4619.66</v>
      </c>
      <c r="J150" s="45">
        <v>2475.2800000000002</v>
      </c>
      <c r="K150" s="45">
        <v>1184.3900000000001</v>
      </c>
      <c r="L150" s="45">
        <v>1184.0999999999999</v>
      </c>
      <c r="M150" s="45">
        <v>1705</v>
      </c>
      <c r="N150" s="45">
        <v>1697.06</v>
      </c>
      <c r="O150" s="45">
        <v>29458.929999999997</v>
      </c>
      <c r="P150" s="55">
        <v>1.5343192708333331</v>
      </c>
      <c r="Q150" s="37">
        <v>1</v>
      </c>
    </row>
    <row r="151" spans="1:17" ht="17.25" customHeight="1" x14ac:dyDescent="0.3">
      <c r="B151" s="19" t="s">
        <v>334</v>
      </c>
      <c r="C151" s="21">
        <v>916.78</v>
      </c>
      <c r="D151" s="21">
        <v>2598.59</v>
      </c>
      <c r="E151" s="21">
        <v>4231.53</v>
      </c>
      <c r="F151" s="21">
        <v>8752.8799999999992</v>
      </c>
      <c r="G151" s="21">
        <v>9537.14</v>
      </c>
      <c r="H151" s="21">
        <v>13601.599999999999</v>
      </c>
      <c r="I151" s="21">
        <v>12001.24</v>
      </c>
      <c r="J151" s="21">
        <v>11701.140000000001</v>
      </c>
      <c r="K151" s="21">
        <v>11536.82</v>
      </c>
      <c r="L151" s="21">
        <v>11826.05</v>
      </c>
      <c r="M151" s="21">
        <v>17511.36</v>
      </c>
      <c r="N151" s="21">
        <v>9462.369999999999</v>
      </c>
      <c r="O151" s="21">
        <v>113677.5</v>
      </c>
      <c r="P151" s="61">
        <v>1</v>
      </c>
      <c r="Q151" s="37">
        <v>1</v>
      </c>
    </row>
    <row r="152" spans="1:17" ht="17.25" customHeight="1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55"/>
      <c r="Q152" s="37">
        <v>1</v>
      </c>
    </row>
    <row r="153" spans="1:17" ht="17.25" customHeight="1" x14ac:dyDescent="0.3">
      <c r="B153" s="19" t="s">
        <v>335</v>
      </c>
      <c r="C153" s="45">
        <v>688.37</v>
      </c>
      <c r="D153" s="45">
        <v>1341.8600000000001</v>
      </c>
      <c r="E153" s="45">
        <v>2248.9699999999998</v>
      </c>
      <c r="F153" s="45">
        <v>3982.14</v>
      </c>
      <c r="G153" s="45">
        <v>5046.6099999999997</v>
      </c>
      <c r="H153" s="45">
        <v>6635.92</v>
      </c>
      <c r="I153" s="45">
        <v>5210.49</v>
      </c>
      <c r="J153" s="45">
        <v>2950.65</v>
      </c>
      <c r="K153" s="45">
        <v>1755.48</v>
      </c>
      <c r="L153" s="45">
        <v>1468.1799999999998</v>
      </c>
      <c r="M153" s="45">
        <v>3996</v>
      </c>
      <c r="N153" s="45">
        <v>1833.06</v>
      </c>
      <c r="O153" s="45">
        <v>37157.729999999996</v>
      </c>
      <c r="P153" s="55">
        <v>1.9352984374999997</v>
      </c>
      <c r="Q153" s="37">
        <v>1</v>
      </c>
    </row>
    <row r="154" spans="1:17" ht="17.25" customHeight="1" x14ac:dyDescent="0.3">
      <c r="B154" s="19" t="s">
        <v>312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56"/>
      <c r="Q154" s="37">
        <v>1</v>
      </c>
    </row>
    <row r="155" spans="1:17" ht="17.25" customHeight="1" x14ac:dyDescent="0.35">
      <c r="B155" s="30" t="s">
        <v>1293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56"/>
      <c r="Q155" s="37">
        <v>1</v>
      </c>
    </row>
    <row r="156" spans="1:17" ht="17.25" customHeight="1" x14ac:dyDescent="0.3">
      <c r="A156" s="19" t="s">
        <v>336</v>
      </c>
      <c r="B156" s="19" t="s">
        <v>1843</v>
      </c>
      <c r="C156" s="21">
        <v>101.22</v>
      </c>
      <c r="D156" s="21">
        <v>472.93000000000006</v>
      </c>
      <c r="E156" s="21">
        <v>726.59000000000015</v>
      </c>
      <c r="F156" s="21">
        <v>1674.18</v>
      </c>
      <c r="G156" s="21">
        <v>2230.48</v>
      </c>
      <c r="H156" s="21">
        <v>3068.01</v>
      </c>
      <c r="I156" s="21">
        <v>3758.81</v>
      </c>
      <c r="J156" s="21">
        <v>3457.55</v>
      </c>
      <c r="K156" s="21">
        <v>2807.96</v>
      </c>
      <c r="L156" s="21">
        <v>6262.0599999999995</v>
      </c>
      <c r="M156" s="21">
        <v>4572.26</v>
      </c>
      <c r="N156" s="21">
        <v>4455.96</v>
      </c>
      <c r="O156" s="21">
        <v>33588.01</v>
      </c>
      <c r="P156" s="51">
        <v>0.39881952400759119</v>
      </c>
      <c r="Q156" s="37">
        <v>1</v>
      </c>
    </row>
    <row r="157" spans="1:17" ht="17.25" hidden="1" customHeight="1" x14ac:dyDescent="0.3">
      <c r="A157" s="19" t="s">
        <v>1844</v>
      </c>
      <c r="B157" s="19" t="s">
        <v>1845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51">
        <v>0</v>
      </c>
      <c r="Q157" s="37">
        <v>2</v>
      </c>
    </row>
    <row r="158" spans="1:17" ht="17.25" hidden="1" customHeight="1" x14ac:dyDescent="0.3">
      <c r="A158" s="19" t="s">
        <v>1291</v>
      </c>
      <c r="B158" s="19" t="s">
        <v>1846</v>
      </c>
      <c r="C158" s="41">
        <v>0</v>
      </c>
      <c r="D158" s="41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51">
        <v>0</v>
      </c>
      <c r="Q158" s="37">
        <v>2</v>
      </c>
    </row>
    <row r="159" spans="1:17" ht="17.25" hidden="1" customHeight="1" x14ac:dyDescent="0.3">
      <c r="B159" s="19" t="s">
        <v>1292</v>
      </c>
      <c r="C159" s="21">
        <v>101.22</v>
      </c>
      <c r="D159" s="21">
        <v>472.93000000000006</v>
      </c>
      <c r="E159" s="21">
        <v>726.59000000000015</v>
      </c>
      <c r="F159" s="21">
        <v>1674.18</v>
      </c>
      <c r="G159" s="21">
        <v>2230.48</v>
      </c>
      <c r="H159" s="21">
        <v>3068.01</v>
      </c>
      <c r="I159" s="21">
        <v>3758.81</v>
      </c>
      <c r="J159" s="21">
        <v>3457.55</v>
      </c>
      <c r="K159" s="21">
        <v>2807.96</v>
      </c>
      <c r="L159" s="21">
        <v>6262.0599999999995</v>
      </c>
      <c r="M159" s="21">
        <v>4572.26</v>
      </c>
      <c r="N159" s="21">
        <v>4455.96</v>
      </c>
      <c r="O159" s="21">
        <v>33588.01</v>
      </c>
      <c r="P159" s="51">
        <v>0.29546752875459087</v>
      </c>
      <c r="Q159" s="37">
        <v>2</v>
      </c>
    </row>
    <row r="160" spans="1:17" ht="17.25" customHeight="1" x14ac:dyDescent="0.3">
      <c r="B160" s="19" t="s">
        <v>312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51"/>
      <c r="Q160" s="37">
        <v>1</v>
      </c>
    </row>
    <row r="161" spans="1:18" ht="17.25" customHeight="1" x14ac:dyDescent="0.35">
      <c r="B161" s="30" t="s">
        <v>337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51"/>
      <c r="Q161" s="37">
        <v>1</v>
      </c>
      <c r="R161" s="134">
        <v>0</v>
      </c>
    </row>
    <row r="162" spans="1:18" ht="17.25" customHeight="1" x14ac:dyDescent="0.3">
      <c r="A162" s="19" t="s">
        <v>338</v>
      </c>
      <c r="B162" s="19" t="s">
        <v>1847</v>
      </c>
      <c r="C162" s="21">
        <v>0</v>
      </c>
      <c r="D162" s="21">
        <v>54.25</v>
      </c>
      <c r="E162" s="21">
        <v>1117.25</v>
      </c>
      <c r="F162" s="21">
        <v>965.54</v>
      </c>
      <c r="G162" s="21">
        <v>147.75</v>
      </c>
      <c r="H162" s="21">
        <v>1091.25</v>
      </c>
      <c r="I162" s="21">
        <v>307.5</v>
      </c>
      <c r="J162" s="21">
        <v>2240.81</v>
      </c>
      <c r="K162" s="21">
        <v>2210.6999999999998</v>
      </c>
      <c r="L162" s="21">
        <v>1850.66</v>
      </c>
      <c r="M162" s="21">
        <v>1776.02</v>
      </c>
      <c r="N162" s="21">
        <v>493.75</v>
      </c>
      <c r="O162" s="21">
        <v>12255.480000000001</v>
      </c>
      <c r="P162" s="55">
        <v>0.48032451499118173</v>
      </c>
      <c r="Q162" s="37">
        <v>1</v>
      </c>
    </row>
    <row r="163" spans="1:18" ht="17.25" customHeight="1" x14ac:dyDescent="0.3">
      <c r="A163" s="19" t="s">
        <v>339</v>
      </c>
      <c r="B163" s="19" t="s">
        <v>1848</v>
      </c>
      <c r="C163" s="21">
        <v>0</v>
      </c>
      <c r="D163" s="21">
        <v>410.65</v>
      </c>
      <c r="E163" s="21">
        <v>1080.75</v>
      </c>
      <c r="F163" s="21">
        <v>1060</v>
      </c>
      <c r="G163" s="21">
        <v>587.25</v>
      </c>
      <c r="H163" s="21">
        <v>797.72</v>
      </c>
      <c r="I163" s="21">
        <v>1149.1600000000001</v>
      </c>
      <c r="J163" s="21">
        <v>1873</v>
      </c>
      <c r="K163" s="21">
        <v>1478</v>
      </c>
      <c r="L163" s="21">
        <v>1265.02</v>
      </c>
      <c r="M163" s="21">
        <v>2389.25</v>
      </c>
      <c r="N163" s="21">
        <v>1068.9000000000001</v>
      </c>
      <c r="O163" s="21">
        <v>13159.699999999999</v>
      </c>
      <c r="P163" s="55">
        <v>0.51576327650401721</v>
      </c>
      <c r="Q163" s="37">
        <v>1</v>
      </c>
    </row>
    <row r="164" spans="1:18" ht="17.25" customHeight="1" x14ac:dyDescent="0.3">
      <c r="A164" s="19" t="s">
        <v>340</v>
      </c>
      <c r="B164" s="19" t="s">
        <v>1849</v>
      </c>
      <c r="C164" s="21">
        <v>0</v>
      </c>
      <c r="D164" s="21">
        <v>270.5</v>
      </c>
      <c r="E164" s="21">
        <v>396</v>
      </c>
      <c r="F164" s="21">
        <v>585.5</v>
      </c>
      <c r="G164" s="21">
        <v>103</v>
      </c>
      <c r="H164" s="21">
        <v>268.5</v>
      </c>
      <c r="I164" s="21">
        <v>702.6</v>
      </c>
      <c r="J164" s="21">
        <v>549</v>
      </c>
      <c r="K164" s="21">
        <v>838.5</v>
      </c>
      <c r="L164" s="21">
        <v>1194.8599999999999</v>
      </c>
      <c r="M164" s="21">
        <v>1465.5</v>
      </c>
      <c r="N164" s="21">
        <v>1880.5</v>
      </c>
      <c r="O164" s="21">
        <v>8254.4599999999991</v>
      </c>
      <c r="P164" s="55">
        <v>0.32351401136586316</v>
      </c>
      <c r="Q164" s="37">
        <v>1</v>
      </c>
    </row>
    <row r="165" spans="1:18" ht="17.25" hidden="1" customHeight="1" x14ac:dyDescent="0.3">
      <c r="A165" s="19" t="s">
        <v>341</v>
      </c>
      <c r="B165" s="19" t="s">
        <v>1850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55">
        <v>0</v>
      </c>
      <c r="Q165" s="37">
        <v>2</v>
      </c>
    </row>
    <row r="166" spans="1:18" ht="17.25" hidden="1" customHeight="1" x14ac:dyDescent="0.3">
      <c r="A166" s="19" t="s">
        <v>342</v>
      </c>
      <c r="B166" s="19" t="s">
        <v>1851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55">
        <v>0</v>
      </c>
      <c r="Q166" s="37">
        <v>2</v>
      </c>
    </row>
    <row r="167" spans="1:18" ht="17.25" hidden="1" customHeight="1" x14ac:dyDescent="0.3">
      <c r="A167" s="19" t="s">
        <v>343</v>
      </c>
      <c r="B167" s="19" t="s">
        <v>1852</v>
      </c>
      <c r="C167" s="21">
        <v>0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55">
        <v>0</v>
      </c>
      <c r="Q167" s="37">
        <v>2</v>
      </c>
    </row>
    <row r="168" spans="1:18" ht="17.25" hidden="1" customHeight="1" x14ac:dyDescent="0.3">
      <c r="A168" s="19" t="s">
        <v>344</v>
      </c>
      <c r="B168" s="19" t="s">
        <v>1853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55">
        <v>0</v>
      </c>
      <c r="Q168" s="37">
        <v>2</v>
      </c>
    </row>
    <row r="169" spans="1:18" ht="17.25" hidden="1" customHeight="1" x14ac:dyDescent="0.3">
      <c r="A169" s="19" t="s">
        <v>345</v>
      </c>
      <c r="B169" s="19" t="s">
        <v>1854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55">
        <v>0</v>
      </c>
      <c r="Q169" s="37">
        <v>2</v>
      </c>
    </row>
    <row r="170" spans="1:18" ht="17.25" hidden="1" customHeight="1" x14ac:dyDescent="0.3">
      <c r="A170" s="19" t="s">
        <v>346</v>
      </c>
      <c r="B170" s="19" t="s">
        <v>1855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55">
        <v>0</v>
      </c>
      <c r="Q170" s="37">
        <v>2</v>
      </c>
    </row>
    <row r="171" spans="1:18" ht="17.25" hidden="1" customHeight="1" x14ac:dyDescent="0.3">
      <c r="A171" s="19" t="s">
        <v>347</v>
      </c>
      <c r="B171" s="19" t="s">
        <v>1856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55">
        <v>0</v>
      </c>
      <c r="Q171" s="37">
        <v>2</v>
      </c>
    </row>
    <row r="172" spans="1:18" ht="17.25" hidden="1" customHeight="1" x14ac:dyDescent="0.3">
      <c r="A172" s="19" t="s">
        <v>348</v>
      </c>
      <c r="B172" s="19" t="s">
        <v>1857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55">
        <v>0</v>
      </c>
      <c r="Q172" s="37">
        <v>2</v>
      </c>
    </row>
    <row r="173" spans="1:18" ht="17.25" hidden="1" customHeight="1" x14ac:dyDescent="0.3">
      <c r="A173" s="19" t="s">
        <v>349</v>
      </c>
      <c r="B173" s="19" t="s">
        <v>1858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55">
        <v>0</v>
      </c>
      <c r="Q173" s="37">
        <v>2</v>
      </c>
    </row>
    <row r="174" spans="1:18" ht="17.25" hidden="1" customHeight="1" x14ac:dyDescent="0.3">
      <c r="A174" s="19" t="s">
        <v>350</v>
      </c>
      <c r="B174" s="19" t="s">
        <v>1859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55">
        <v>0</v>
      </c>
      <c r="Q174" s="37">
        <v>2</v>
      </c>
    </row>
    <row r="175" spans="1:18" ht="17.25" hidden="1" customHeight="1" x14ac:dyDescent="0.3">
      <c r="A175" s="19" t="s">
        <v>351</v>
      </c>
      <c r="B175" s="19" t="s">
        <v>1860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55">
        <v>0</v>
      </c>
      <c r="Q175" s="37">
        <v>2</v>
      </c>
    </row>
    <row r="176" spans="1:18" ht="17.25" hidden="1" customHeight="1" x14ac:dyDescent="0.3">
      <c r="A176" s="19" t="s">
        <v>352</v>
      </c>
      <c r="B176" s="19" t="s">
        <v>1861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51">
        <v>0</v>
      </c>
      <c r="Q176" s="37">
        <v>2</v>
      </c>
    </row>
    <row r="177" spans="1:18" ht="17.25" hidden="1" customHeight="1" x14ac:dyDescent="0.3">
      <c r="A177" s="19" t="s">
        <v>863</v>
      </c>
      <c r="B177" s="19" t="s">
        <v>1862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51">
        <v>0</v>
      </c>
      <c r="Q177" s="37">
        <v>2</v>
      </c>
    </row>
    <row r="178" spans="1:18" ht="17.25" hidden="1" customHeight="1" x14ac:dyDescent="0.3">
      <c r="A178" s="19" t="s">
        <v>353</v>
      </c>
      <c r="B178" s="19" t="s">
        <v>1863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51">
        <v>0</v>
      </c>
      <c r="Q178" s="37">
        <v>2</v>
      </c>
    </row>
    <row r="179" spans="1:18" ht="17.25" hidden="1" customHeight="1" x14ac:dyDescent="0.3">
      <c r="A179" s="19" t="s">
        <v>354</v>
      </c>
      <c r="B179" s="19" t="s">
        <v>1864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51">
        <v>0</v>
      </c>
      <c r="Q179" s="37">
        <v>2</v>
      </c>
    </row>
    <row r="180" spans="1:18" ht="17.25" hidden="1" customHeight="1" x14ac:dyDescent="0.3">
      <c r="A180" s="19" t="s">
        <v>355</v>
      </c>
      <c r="B180" s="19" t="s">
        <v>1865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51">
        <v>0</v>
      </c>
      <c r="Q180" s="37">
        <v>2</v>
      </c>
    </row>
    <row r="181" spans="1:18" ht="17.25" hidden="1" customHeight="1" x14ac:dyDescent="0.3">
      <c r="A181" s="19" t="s">
        <v>1670</v>
      </c>
      <c r="B181" s="19" t="s">
        <v>1866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51">
        <v>0</v>
      </c>
      <c r="Q181" s="37">
        <v>2</v>
      </c>
    </row>
    <row r="182" spans="1:18" ht="17.25" hidden="1" customHeight="1" x14ac:dyDescent="0.3">
      <c r="A182" s="19" t="s">
        <v>1187</v>
      </c>
      <c r="B182" s="19" t="s">
        <v>1867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51">
        <v>0</v>
      </c>
      <c r="Q182" s="37">
        <v>2</v>
      </c>
    </row>
    <row r="183" spans="1:18" ht="17.25" hidden="1" customHeight="1" x14ac:dyDescent="0.3">
      <c r="A183" s="19" t="s">
        <v>356</v>
      </c>
      <c r="B183" s="19" t="s">
        <v>1868</v>
      </c>
      <c r="C183" s="41">
        <v>0</v>
      </c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51">
        <v>0</v>
      </c>
      <c r="Q183" s="37">
        <v>2</v>
      </c>
    </row>
    <row r="184" spans="1:18" ht="17.25" customHeight="1" x14ac:dyDescent="0.3">
      <c r="B184" s="19" t="s">
        <v>357</v>
      </c>
      <c r="C184" s="57">
        <v>0</v>
      </c>
      <c r="D184" s="57">
        <v>735.4</v>
      </c>
      <c r="E184" s="57">
        <v>2594</v>
      </c>
      <c r="F184" s="57">
        <v>2611.04</v>
      </c>
      <c r="G184" s="57">
        <v>838</v>
      </c>
      <c r="H184" s="57">
        <v>2157.4700000000003</v>
      </c>
      <c r="I184" s="57">
        <v>2159.2600000000002</v>
      </c>
      <c r="J184" s="57">
        <v>4662.8099999999995</v>
      </c>
      <c r="K184" s="57">
        <v>4527.2</v>
      </c>
      <c r="L184" s="57">
        <v>4310.54</v>
      </c>
      <c r="M184" s="57">
        <v>5630.77</v>
      </c>
      <c r="N184" s="57">
        <v>3443.15</v>
      </c>
      <c r="O184" s="57">
        <v>33669.64</v>
      </c>
      <c r="P184" s="51">
        <v>1</v>
      </c>
      <c r="Q184" s="37">
        <v>1</v>
      </c>
    </row>
    <row r="185" spans="1:18" ht="17.25" customHeight="1" x14ac:dyDescent="0.3">
      <c r="B185" s="19" t="s">
        <v>312</v>
      </c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51"/>
      <c r="Q185" s="37">
        <v>1</v>
      </c>
    </row>
    <row r="186" spans="1:18" ht="17.25" hidden="1" customHeight="1" x14ac:dyDescent="0.3">
      <c r="A186" s="19" t="s">
        <v>1869</v>
      </c>
      <c r="B186" s="19" t="s">
        <v>1870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51">
        <v>0</v>
      </c>
      <c r="Q186" s="37">
        <v>2</v>
      </c>
    </row>
    <row r="187" spans="1:18" ht="17.25" hidden="1" customHeight="1" x14ac:dyDescent="0.3">
      <c r="A187" s="19" t="s">
        <v>358</v>
      </c>
      <c r="B187" s="19" t="s">
        <v>1871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51">
        <v>0</v>
      </c>
      <c r="Q187" s="37">
        <v>2</v>
      </c>
    </row>
    <row r="188" spans="1:18" ht="17.25" hidden="1" customHeight="1" x14ac:dyDescent="0.3">
      <c r="A188" s="19" t="s">
        <v>1872</v>
      </c>
      <c r="B188" s="19" t="s">
        <v>1873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51">
        <v>0</v>
      </c>
      <c r="Q188" s="37">
        <v>2</v>
      </c>
    </row>
    <row r="189" spans="1:18" ht="17.25" customHeight="1" x14ac:dyDescent="0.3">
      <c r="A189" s="19" t="s">
        <v>1874</v>
      </c>
      <c r="B189" s="19" t="s">
        <v>1875</v>
      </c>
      <c r="C189" s="41">
        <v>0</v>
      </c>
      <c r="D189" s="41">
        <v>143.72</v>
      </c>
      <c r="E189" s="41">
        <v>876.50999999999988</v>
      </c>
      <c r="F189" s="41">
        <v>651.77</v>
      </c>
      <c r="G189" s="41">
        <v>1280.1400000000001</v>
      </c>
      <c r="H189" s="41">
        <v>409.82</v>
      </c>
      <c r="I189" s="41">
        <v>929.71</v>
      </c>
      <c r="J189" s="41">
        <v>1114.5899999999999</v>
      </c>
      <c r="K189" s="41">
        <v>1270.1400000000001</v>
      </c>
      <c r="L189" s="41">
        <v>869.5</v>
      </c>
      <c r="M189" s="41">
        <v>1258.8100000000002</v>
      </c>
      <c r="N189" s="41">
        <v>1488.68</v>
      </c>
      <c r="O189" s="41">
        <v>10293.390000000001</v>
      </c>
      <c r="P189" s="51">
        <v>0.30571725744617412</v>
      </c>
      <c r="Q189" s="37">
        <v>1</v>
      </c>
    </row>
    <row r="190" spans="1:18" ht="17.25" customHeight="1" x14ac:dyDescent="0.3">
      <c r="B190" s="19" t="s">
        <v>359</v>
      </c>
      <c r="C190" s="57">
        <v>0</v>
      </c>
      <c r="D190" s="57">
        <v>143.72</v>
      </c>
      <c r="E190" s="57">
        <v>876.50999999999988</v>
      </c>
      <c r="F190" s="57">
        <v>651.77</v>
      </c>
      <c r="G190" s="57">
        <v>1280.1400000000001</v>
      </c>
      <c r="H190" s="57">
        <v>409.82</v>
      </c>
      <c r="I190" s="57">
        <v>929.71</v>
      </c>
      <c r="J190" s="57">
        <v>1114.5899999999999</v>
      </c>
      <c r="K190" s="57">
        <v>1270.1400000000001</v>
      </c>
      <c r="L190" s="57">
        <v>869.5</v>
      </c>
      <c r="M190" s="57">
        <v>1258.8100000000002</v>
      </c>
      <c r="N190" s="57">
        <v>1488.68</v>
      </c>
      <c r="O190" s="57">
        <v>10293.390000000001</v>
      </c>
      <c r="P190" s="51">
        <v>0.30571725744617412</v>
      </c>
      <c r="Q190" s="37">
        <v>1</v>
      </c>
    </row>
    <row r="191" spans="1:18" ht="17.25" customHeight="1" x14ac:dyDescent="0.3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56"/>
      <c r="Q191" s="37">
        <v>1</v>
      </c>
    </row>
    <row r="192" spans="1:18" ht="17.25" hidden="1" customHeight="1" x14ac:dyDescent="0.35">
      <c r="B192" s="30" t="s">
        <v>360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43"/>
      <c r="Q192" s="37">
        <v>2</v>
      </c>
      <c r="R192" s="134">
        <v>0</v>
      </c>
    </row>
    <row r="193" spans="1:17" ht="17.25" hidden="1" customHeight="1" x14ac:dyDescent="0.3">
      <c r="A193" s="19" t="s">
        <v>361</v>
      </c>
      <c r="B193" s="19" t="s">
        <v>1876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51">
        <v>0</v>
      </c>
      <c r="Q193" s="37">
        <v>2</v>
      </c>
    </row>
    <row r="194" spans="1:17" ht="17.25" hidden="1" customHeight="1" x14ac:dyDescent="0.3">
      <c r="A194" s="19" t="s">
        <v>362</v>
      </c>
      <c r="B194" s="19" t="s">
        <v>1877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51">
        <v>0</v>
      </c>
      <c r="Q194" s="37">
        <v>2</v>
      </c>
    </row>
    <row r="195" spans="1:17" ht="17.25" hidden="1" customHeight="1" x14ac:dyDescent="0.3">
      <c r="A195" s="19" t="s">
        <v>363</v>
      </c>
      <c r="B195" s="19" t="s">
        <v>1878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51">
        <v>0</v>
      </c>
      <c r="Q195" s="37">
        <v>2</v>
      </c>
    </row>
    <row r="196" spans="1:17" ht="17.25" hidden="1" customHeight="1" x14ac:dyDescent="0.3">
      <c r="A196" s="19" t="s">
        <v>364</v>
      </c>
      <c r="B196" s="19" t="s">
        <v>1879</v>
      </c>
      <c r="C196" s="41">
        <v>0</v>
      </c>
      <c r="D196" s="41">
        <v>0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51">
        <v>0</v>
      </c>
      <c r="Q196" s="37">
        <v>2</v>
      </c>
    </row>
    <row r="197" spans="1:17" ht="17.25" hidden="1" customHeight="1" x14ac:dyDescent="0.3">
      <c r="B197" s="19" t="s">
        <v>365</v>
      </c>
      <c r="C197" s="57"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1">
        <v>0</v>
      </c>
      <c r="Q197" s="37">
        <v>2</v>
      </c>
    </row>
    <row r="198" spans="1:17" ht="17.25" hidden="1" customHeight="1" x14ac:dyDescent="0.3">
      <c r="B198" s="19" t="s">
        <v>312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43"/>
      <c r="Q198" s="37">
        <v>2</v>
      </c>
    </row>
    <row r="199" spans="1:17" ht="17.25" hidden="1" customHeight="1" x14ac:dyDescent="0.35">
      <c r="B199" s="30" t="s">
        <v>1880</v>
      </c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43"/>
      <c r="Q199" s="37">
        <v>2</v>
      </c>
    </row>
    <row r="200" spans="1:17" ht="17.25" hidden="1" customHeight="1" x14ac:dyDescent="0.3">
      <c r="A200" s="19" t="s">
        <v>1628</v>
      </c>
      <c r="B200" s="19" t="s">
        <v>1881</v>
      </c>
      <c r="C200" s="21">
        <v>0</v>
      </c>
      <c r="D200" s="21">
        <v>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51">
        <v>0</v>
      </c>
      <c r="Q200" s="37">
        <v>2</v>
      </c>
    </row>
    <row r="201" spans="1:17" ht="17.25" hidden="1" customHeight="1" x14ac:dyDescent="0.3">
      <c r="A201" s="19" t="s">
        <v>1629</v>
      </c>
      <c r="B201" s="19" t="s">
        <v>1882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51">
        <v>0</v>
      </c>
      <c r="Q201" s="37">
        <v>2</v>
      </c>
    </row>
    <row r="202" spans="1:17" ht="17.25" hidden="1" customHeight="1" x14ac:dyDescent="0.3">
      <c r="A202" s="19" t="s">
        <v>366</v>
      </c>
      <c r="B202" s="19" t="s">
        <v>1883</v>
      </c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51">
        <v>0</v>
      </c>
      <c r="Q202" s="37">
        <v>2</v>
      </c>
    </row>
    <row r="203" spans="1:17" ht="17.25" hidden="1" customHeight="1" x14ac:dyDescent="0.3">
      <c r="A203" s="19" t="s">
        <v>367</v>
      </c>
      <c r="B203" s="19" t="s">
        <v>1884</v>
      </c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51">
        <v>0</v>
      </c>
      <c r="Q203" s="37">
        <v>2</v>
      </c>
    </row>
    <row r="204" spans="1:17" ht="17.25" hidden="1" customHeight="1" x14ac:dyDescent="0.3">
      <c r="A204" s="19" t="s">
        <v>369</v>
      </c>
      <c r="B204" s="19" t="s">
        <v>1885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51">
        <v>0</v>
      </c>
      <c r="Q204" s="37">
        <v>2</v>
      </c>
    </row>
    <row r="205" spans="1:17" ht="17.25" hidden="1" customHeight="1" x14ac:dyDescent="0.3">
      <c r="A205" s="19" t="s">
        <v>1630</v>
      </c>
      <c r="B205" s="19" t="s">
        <v>1886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51">
        <v>0</v>
      </c>
      <c r="Q205" s="37">
        <v>2</v>
      </c>
    </row>
    <row r="206" spans="1:17" ht="17.25" hidden="1" customHeight="1" x14ac:dyDescent="0.3">
      <c r="A206" s="19" t="s">
        <v>368</v>
      </c>
      <c r="B206" s="19" t="s">
        <v>1887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51">
        <v>0</v>
      </c>
      <c r="Q206" s="37">
        <v>2</v>
      </c>
    </row>
    <row r="207" spans="1:17" ht="17.25" hidden="1" customHeight="1" x14ac:dyDescent="0.3">
      <c r="A207" s="19" t="s">
        <v>1631</v>
      </c>
      <c r="B207" s="19" t="s">
        <v>1888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51">
        <v>0</v>
      </c>
      <c r="Q207" s="37">
        <v>2</v>
      </c>
    </row>
    <row r="208" spans="1:17" ht="17.25" hidden="1" customHeight="1" x14ac:dyDescent="0.3">
      <c r="A208" s="19" t="s">
        <v>1211</v>
      </c>
      <c r="B208" s="19" t="s">
        <v>1889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51">
        <v>0</v>
      </c>
      <c r="Q208" s="37">
        <v>2</v>
      </c>
    </row>
    <row r="209" spans="1:17" ht="17.25" hidden="1" customHeight="1" x14ac:dyDescent="0.3">
      <c r="A209" s="19" t="s">
        <v>1212</v>
      </c>
      <c r="B209" s="19" t="s">
        <v>1890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51">
        <v>0</v>
      </c>
      <c r="Q209" s="37">
        <v>2</v>
      </c>
    </row>
    <row r="210" spans="1:17" ht="17.25" hidden="1" customHeight="1" x14ac:dyDescent="0.3">
      <c r="A210" s="19" t="s">
        <v>1213</v>
      </c>
      <c r="B210" s="19" t="s">
        <v>1891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51">
        <v>0</v>
      </c>
      <c r="Q210" s="37">
        <v>2</v>
      </c>
    </row>
    <row r="211" spans="1:17" ht="17.25" hidden="1" customHeight="1" x14ac:dyDescent="0.3">
      <c r="A211" s="19" t="s">
        <v>1214</v>
      </c>
      <c r="B211" s="19" t="s">
        <v>1892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51">
        <v>0</v>
      </c>
      <c r="Q211" s="37">
        <v>2</v>
      </c>
    </row>
    <row r="212" spans="1:17" ht="17.25" hidden="1" customHeight="1" x14ac:dyDescent="0.3">
      <c r="A212" s="19" t="s">
        <v>1215</v>
      </c>
      <c r="B212" s="19" t="s">
        <v>1893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51">
        <v>0</v>
      </c>
      <c r="Q212" s="37">
        <v>2</v>
      </c>
    </row>
    <row r="213" spans="1:17" ht="17.25" hidden="1" customHeight="1" x14ac:dyDescent="0.3">
      <c r="A213" s="19" t="s">
        <v>1216</v>
      </c>
      <c r="B213" s="19" t="s">
        <v>1894</v>
      </c>
      <c r="C213" s="41">
        <v>0</v>
      </c>
      <c r="D213" s="41">
        <v>0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51">
        <v>0</v>
      </c>
      <c r="Q213" s="37">
        <v>2</v>
      </c>
    </row>
    <row r="214" spans="1:17" ht="17.25" hidden="1" customHeight="1" x14ac:dyDescent="0.3">
      <c r="B214" s="19" t="s">
        <v>1895</v>
      </c>
      <c r="C214" s="21">
        <v>0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61">
        <v>0</v>
      </c>
      <c r="Q214" s="37">
        <v>2</v>
      </c>
    </row>
    <row r="215" spans="1:17" ht="17.25" customHeight="1" x14ac:dyDescent="0.3">
      <c r="B215" s="19" t="s">
        <v>312</v>
      </c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43"/>
      <c r="Q215" s="37">
        <v>1</v>
      </c>
    </row>
    <row r="216" spans="1:17" ht="17.25" hidden="1" customHeight="1" x14ac:dyDescent="0.35">
      <c r="B216" s="30" t="s">
        <v>1449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43"/>
      <c r="Q216" s="37">
        <v>2</v>
      </c>
    </row>
    <row r="217" spans="1:17" ht="17.25" hidden="1" customHeight="1" x14ac:dyDescent="0.3">
      <c r="A217" s="19" t="s">
        <v>1466</v>
      </c>
      <c r="B217" s="19" t="s">
        <v>1896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51">
        <v>0</v>
      </c>
      <c r="Q217" s="37">
        <v>2</v>
      </c>
    </row>
    <row r="218" spans="1:17" ht="17.25" hidden="1" customHeight="1" x14ac:dyDescent="0.3">
      <c r="A218" s="19" t="s">
        <v>1467</v>
      </c>
      <c r="B218" s="19" t="s">
        <v>1897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51">
        <v>0</v>
      </c>
      <c r="Q218" s="37">
        <v>2</v>
      </c>
    </row>
    <row r="219" spans="1:17" ht="17.25" hidden="1" customHeight="1" x14ac:dyDescent="0.3">
      <c r="A219" s="19" t="s">
        <v>1468</v>
      </c>
      <c r="B219" s="19" t="s">
        <v>1898</v>
      </c>
      <c r="C219" s="21">
        <v>0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51">
        <v>0</v>
      </c>
      <c r="Q219" s="37">
        <v>2</v>
      </c>
    </row>
    <row r="220" spans="1:17" ht="17.25" hidden="1" customHeight="1" x14ac:dyDescent="0.3">
      <c r="A220" s="19" t="s">
        <v>1469</v>
      </c>
      <c r="B220" s="19" t="s">
        <v>1899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51">
        <v>0</v>
      </c>
      <c r="Q220" s="37">
        <v>2</v>
      </c>
    </row>
    <row r="221" spans="1:17" ht="17.25" hidden="1" customHeight="1" x14ac:dyDescent="0.3">
      <c r="A221" s="19" t="s">
        <v>1470</v>
      </c>
      <c r="B221" s="19" t="s">
        <v>1900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51">
        <v>0</v>
      </c>
      <c r="Q221" s="37">
        <v>2</v>
      </c>
    </row>
    <row r="222" spans="1:17" ht="17.25" hidden="1" customHeight="1" x14ac:dyDescent="0.3">
      <c r="A222" s="19" t="s">
        <v>1471</v>
      </c>
      <c r="B222" s="19" t="s">
        <v>1901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51">
        <v>0</v>
      </c>
      <c r="Q222" s="37">
        <v>2</v>
      </c>
    </row>
    <row r="223" spans="1:17" ht="17.25" hidden="1" customHeight="1" x14ac:dyDescent="0.3">
      <c r="A223" s="19" t="s">
        <v>1472</v>
      </c>
      <c r="B223" s="19" t="s">
        <v>1902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51">
        <v>0</v>
      </c>
      <c r="Q223" s="37">
        <v>2</v>
      </c>
    </row>
    <row r="224" spans="1:17" ht="17.25" hidden="1" customHeight="1" x14ac:dyDescent="0.3">
      <c r="A224" s="19" t="s">
        <v>1473</v>
      </c>
      <c r="B224" s="19" t="s">
        <v>1903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51">
        <v>0</v>
      </c>
      <c r="Q224" s="37">
        <v>2</v>
      </c>
    </row>
    <row r="225" spans="1:17" ht="17.25" hidden="1" customHeight="1" x14ac:dyDescent="0.3">
      <c r="A225" s="19" t="s">
        <v>1474</v>
      </c>
      <c r="B225" s="19" t="s">
        <v>1904</v>
      </c>
      <c r="C225" s="21">
        <v>0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51">
        <v>0</v>
      </c>
      <c r="Q225" s="37">
        <v>2</v>
      </c>
    </row>
    <row r="226" spans="1:17" ht="17.25" hidden="1" customHeight="1" x14ac:dyDescent="0.3">
      <c r="A226" s="19" t="s">
        <v>1475</v>
      </c>
      <c r="B226" s="19" t="s">
        <v>1905</v>
      </c>
      <c r="C226" s="21">
        <v>0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51">
        <v>0</v>
      </c>
      <c r="Q226" s="37">
        <v>2</v>
      </c>
    </row>
    <row r="227" spans="1:17" ht="17.25" hidden="1" customHeight="1" x14ac:dyDescent="0.3">
      <c r="A227" s="19" t="s">
        <v>1476</v>
      </c>
      <c r="B227" s="19" t="s">
        <v>1906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51">
        <v>0</v>
      </c>
      <c r="Q227" s="37">
        <v>2</v>
      </c>
    </row>
    <row r="228" spans="1:17" ht="17.25" hidden="1" customHeight="1" x14ac:dyDescent="0.3">
      <c r="A228" s="19" t="s">
        <v>1477</v>
      </c>
      <c r="B228" s="19" t="s">
        <v>1907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51">
        <v>0</v>
      </c>
      <c r="Q228" s="37">
        <v>2</v>
      </c>
    </row>
    <row r="229" spans="1:17" ht="17.25" hidden="1" customHeight="1" x14ac:dyDescent="0.3">
      <c r="A229" s="19" t="s">
        <v>1478</v>
      </c>
      <c r="B229" s="19" t="s">
        <v>1908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51">
        <v>0</v>
      </c>
      <c r="Q229" s="37">
        <v>2</v>
      </c>
    </row>
    <row r="230" spans="1:17" ht="17.25" hidden="1" customHeight="1" x14ac:dyDescent="0.3">
      <c r="A230" s="19" t="s">
        <v>1479</v>
      </c>
      <c r="B230" s="19" t="s">
        <v>1909</v>
      </c>
      <c r="C230" s="41">
        <v>0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51">
        <v>0</v>
      </c>
      <c r="Q230" s="37">
        <v>2</v>
      </c>
    </row>
    <row r="231" spans="1:17" ht="17.25" hidden="1" customHeight="1" x14ac:dyDescent="0.3">
      <c r="B231" s="19" t="s">
        <v>1450</v>
      </c>
      <c r="C231" s="21">
        <v>0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51">
        <v>0</v>
      </c>
      <c r="Q231" s="37">
        <v>2</v>
      </c>
    </row>
    <row r="232" spans="1:17" ht="17.25" hidden="1" customHeight="1" x14ac:dyDescent="0.3">
      <c r="B232" s="19" t="s">
        <v>312</v>
      </c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43"/>
      <c r="Q232" s="37">
        <v>2</v>
      </c>
    </row>
    <row r="233" spans="1:17" ht="17.25" customHeight="1" x14ac:dyDescent="0.35">
      <c r="B233" s="30" t="s">
        <v>1910</v>
      </c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43"/>
      <c r="Q233" s="37">
        <v>1</v>
      </c>
    </row>
    <row r="234" spans="1:17" ht="17.25" customHeight="1" x14ac:dyDescent="0.3">
      <c r="A234" s="19" t="s">
        <v>370</v>
      </c>
      <c r="B234" s="19" t="s">
        <v>1911</v>
      </c>
      <c r="C234" s="21">
        <v>2826.32</v>
      </c>
      <c r="D234" s="21">
        <v>2839.6</v>
      </c>
      <c r="E234" s="21">
        <v>4148.2999999999993</v>
      </c>
      <c r="F234" s="21">
        <v>5126.4399999999996</v>
      </c>
      <c r="G234" s="21">
        <v>7607.24</v>
      </c>
      <c r="H234" s="21">
        <v>5183.7099999999991</v>
      </c>
      <c r="I234" s="21">
        <v>9167.69</v>
      </c>
      <c r="J234" s="21">
        <v>7317.74</v>
      </c>
      <c r="K234" s="21">
        <v>6210.16</v>
      </c>
      <c r="L234" s="21">
        <v>4999.84</v>
      </c>
      <c r="M234" s="21">
        <v>4665.26</v>
      </c>
      <c r="N234" s="21">
        <v>6738.7</v>
      </c>
      <c r="O234" s="21">
        <v>66831</v>
      </c>
      <c r="P234" s="55">
        <v>2.6192827748383305</v>
      </c>
      <c r="Q234" s="37">
        <v>1</v>
      </c>
    </row>
    <row r="235" spans="1:17" ht="17.25" hidden="1" customHeight="1" x14ac:dyDescent="0.3">
      <c r="A235" s="19" t="s">
        <v>1552</v>
      </c>
      <c r="B235" s="19" t="s">
        <v>1912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55">
        <v>0</v>
      </c>
      <c r="Q235" s="37">
        <v>2</v>
      </c>
    </row>
    <row r="236" spans="1:17" ht="17.25" hidden="1" customHeight="1" x14ac:dyDescent="0.3">
      <c r="A236" s="19" t="s">
        <v>371</v>
      </c>
      <c r="B236" s="19" t="s">
        <v>1913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-0.23000000000001819</v>
      </c>
      <c r="J236" s="21">
        <v>0.17000000000007276</v>
      </c>
      <c r="K236" s="21">
        <v>5.999999999994543E-2</v>
      </c>
      <c r="L236" s="21">
        <v>0</v>
      </c>
      <c r="M236" s="21">
        <v>0</v>
      </c>
      <c r="N236" s="21">
        <v>0</v>
      </c>
      <c r="O236" s="21">
        <v>0</v>
      </c>
      <c r="P236" s="55">
        <v>0</v>
      </c>
      <c r="Q236" s="37">
        <v>2</v>
      </c>
    </row>
    <row r="237" spans="1:17" ht="17.25" hidden="1" customHeight="1" x14ac:dyDescent="0.3">
      <c r="A237" s="19" t="s">
        <v>372</v>
      </c>
      <c r="B237" s="19" t="s">
        <v>1914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55">
        <v>0</v>
      </c>
      <c r="Q237" s="37">
        <v>2</v>
      </c>
    </row>
    <row r="238" spans="1:17" ht="17.25" customHeight="1" x14ac:dyDescent="0.3">
      <c r="A238" s="19" t="s">
        <v>373</v>
      </c>
      <c r="B238" s="19" t="s">
        <v>1915</v>
      </c>
      <c r="C238" s="21">
        <v>3276.52</v>
      </c>
      <c r="D238" s="21">
        <v>3024.8199999999997</v>
      </c>
      <c r="E238" s="21">
        <v>3491.2</v>
      </c>
      <c r="F238" s="21">
        <v>3349.72</v>
      </c>
      <c r="G238" s="21">
        <v>2993.1600000000003</v>
      </c>
      <c r="H238" s="21">
        <v>3359.5599999999995</v>
      </c>
      <c r="I238" s="21">
        <v>3643.0699999999997</v>
      </c>
      <c r="J238" s="21">
        <v>3834.54</v>
      </c>
      <c r="K238" s="21">
        <v>3499.34</v>
      </c>
      <c r="L238" s="21">
        <v>3850.01</v>
      </c>
      <c r="M238" s="21">
        <v>3578.29</v>
      </c>
      <c r="N238" s="21">
        <v>3391.74</v>
      </c>
      <c r="O238" s="21">
        <v>41291.97</v>
      </c>
      <c r="P238" s="55">
        <v>1.6183409758965315</v>
      </c>
      <c r="Q238" s="37">
        <v>1</v>
      </c>
    </row>
    <row r="239" spans="1:17" ht="17.25" hidden="1" customHeight="1" x14ac:dyDescent="0.3">
      <c r="A239" s="19" t="s">
        <v>374</v>
      </c>
      <c r="B239" s="19" t="s">
        <v>1916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55">
        <v>0</v>
      </c>
      <c r="Q239" s="37">
        <v>2</v>
      </c>
    </row>
    <row r="240" spans="1:17" ht="17.25" customHeight="1" x14ac:dyDescent="0.3">
      <c r="A240" s="19" t="s">
        <v>375</v>
      </c>
      <c r="B240" s="19" t="s">
        <v>1917</v>
      </c>
      <c r="C240" s="21">
        <v>3831.6</v>
      </c>
      <c r="D240" s="21">
        <v>3460.7999999999997</v>
      </c>
      <c r="E240" s="21">
        <v>3831.5999999999995</v>
      </c>
      <c r="F240" s="21">
        <v>3708.0000000000005</v>
      </c>
      <c r="G240" s="21">
        <v>3831.5999999999995</v>
      </c>
      <c r="H240" s="21">
        <v>3708.0000000000005</v>
      </c>
      <c r="I240" s="21">
        <v>3831.5999999999995</v>
      </c>
      <c r="J240" s="21">
        <v>3831.6000000000004</v>
      </c>
      <c r="K240" s="21">
        <v>2929.32</v>
      </c>
      <c r="L240" s="21">
        <v>4240.13</v>
      </c>
      <c r="M240" s="21">
        <v>3764.41</v>
      </c>
      <c r="N240" s="21">
        <v>3374.9799999999996</v>
      </c>
      <c r="O240" s="21">
        <v>44343.639999999985</v>
      </c>
      <c r="P240" s="55">
        <v>1.7379439545365465</v>
      </c>
      <c r="Q240" s="37">
        <v>1</v>
      </c>
    </row>
    <row r="241" spans="1:17" ht="17.25" hidden="1" customHeight="1" x14ac:dyDescent="0.3">
      <c r="A241" s="19" t="s">
        <v>1174</v>
      </c>
      <c r="B241" s="19" t="s">
        <v>1918</v>
      </c>
      <c r="C241" s="21">
        <v>0</v>
      </c>
      <c r="D241" s="21">
        <v>0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55">
        <v>0</v>
      </c>
      <c r="Q241" s="37">
        <v>2</v>
      </c>
    </row>
    <row r="242" spans="1:17" ht="17.25" hidden="1" customHeight="1" x14ac:dyDescent="0.3">
      <c r="A242" s="19" t="s">
        <v>1173</v>
      </c>
      <c r="B242" s="19" t="s">
        <v>1919</v>
      </c>
      <c r="C242" s="21">
        <v>0</v>
      </c>
      <c r="D242" s="21"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55">
        <v>0</v>
      </c>
      <c r="Q242" s="37">
        <v>2</v>
      </c>
    </row>
    <row r="243" spans="1:17" ht="17.25" customHeight="1" x14ac:dyDescent="0.3">
      <c r="A243" s="19" t="s">
        <v>376</v>
      </c>
      <c r="B243" s="19" t="s">
        <v>1920</v>
      </c>
      <c r="C243" s="21">
        <v>448</v>
      </c>
      <c r="D243" s="21">
        <v>545.02</v>
      </c>
      <c r="E243" s="21">
        <v>548.66000000000008</v>
      </c>
      <c r="F243" s="21">
        <v>2399.2400000000002</v>
      </c>
      <c r="G243" s="21">
        <v>2858.16</v>
      </c>
      <c r="H243" s="21">
        <v>2705.4700000000003</v>
      </c>
      <c r="I243" s="21">
        <v>2456.5600000000004</v>
      </c>
      <c r="J243" s="21">
        <v>2186.87</v>
      </c>
      <c r="K243" s="21">
        <v>511.65999999999985</v>
      </c>
      <c r="L243" s="21">
        <v>895.63000000000011</v>
      </c>
      <c r="M243" s="21">
        <v>1205.19</v>
      </c>
      <c r="N243" s="21">
        <v>2781.99</v>
      </c>
      <c r="O243" s="21">
        <v>19542.449999999997</v>
      </c>
      <c r="P243" s="55">
        <v>0.76592004703115801</v>
      </c>
      <c r="Q243" s="37">
        <v>1</v>
      </c>
    </row>
    <row r="244" spans="1:17" ht="17.25" hidden="1" customHeight="1" x14ac:dyDescent="0.3">
      <c r="A244" s="19" t="s">
        <v>377</v>
      </c>
      <c r="B244" s="19" t="s">
        <v>1921</v>
      </c>
      <c r="C244" s="21">
        <v>0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55">
        <v>0</v>
      </c>
      <c r="Q244" s="37">
        <v>2</v>
      </c>
    </row>
    <row r="245" spans="1:17" ht="17.25" hidden="1" customHeight="1" x14ac:dyDescent="0.3">
      <c r="A245" s="19" t="s">
        <v>1555</v>
      </c>
      <c r="B245" s="19" t="s">
        <v>1922</v>
      </c>
      <c r="C245" s="21">
        <v>0</v>
      </c>
      <c r="D245" s="21">
        <v>0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55">
        <v>0</v>
      </c>
      <c r="Q245" s="37">
        <v>2</v>
      </c>
    </row>
    <row r="246" spans="1:17" ht="17.25" customHeight="1" x14ac:dyDescent="0.3">
      <c r="A246" s="19" t="s">
        <v>378</v>
      </c>
      <c r="B246" s="19" t="s">
        <v>1923</v>
      </c>
      <c r="C246" s="21">
        <v>2334.9</v>
      </c>
      <c r="D246" s="21">
        <v>2283.5700000000002</v>
      </c>
      <c r="E246" s="21">
        <v>6682.41</v>
      </c>
      <c r="F246" s="21">
        <v>8387.4500000000007</v>
      </c>
      <c r="G246" s="21">
        <v>11983.300000000001</v>
      </c>
      <c r="H246" s="21">
        <v>12767.829999999998</v>
      </c>
      <c r="I246" s="21">
        <v>16501.080000000002</v>
      </c>
      <c r="J246" s="21">
        <v>23846.68</v>
      </c>
      <c r="K246" s="21">
        <v>20423.830000000002</v>
      </c>
      <c r="L246" s="21">
        <v>21071.32</v>
      </c>
      <c r="M246" s="21">
        <v>19762.95</v>
      </c>
      <c r="N246" s="21">
        <v>9558.0099999999984</v>
      </c>
      <c r="O246" s="21">
        <v>155603.33000000002</v>
      </c>
      <c r="P246" s="55">
        <v>6.0985040172447587</v>
      </c>
      <c r="Q246" s="37">
        <v>1</v>
      </c>
    </row>
    <row r="247" spans="1:17" ht="17.25" hidden="1" customHeight="1" x14ac:dyDescent="0.3">
      <c r="A247" s="19" t="s">
        <v>379</v>
      </c>
      <c r="B247" s="19" t="s">
        <v>1924</v>
      </c>
      <c r="C247" s="21">
        <v>0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55">
        <v>0</v>
      </c>
      <c r="Q247" s="37">
        <v>2</v>
      </c>
    </row>
    <row r="248" spans="1:17" ht="17.25" customHeight="1" x14ac:dyDescent="0.3">
      <c r="A248" s="19" t="s">
        <v>380</v>
      </c>
      <c r="B248" s="19" t="s">
        <v>1925</v>
      </c>
      <c r="C248" s="21">
        <v>864.09</v>
      </c>
      <c r="D248" s="21">
        <v>471.11</v>
      </c>
      <c r="E248" s="21">
        <v>1554</v>
      </c>
      <c r="F248" s="21">
        <v>2118.04</v>
      </c>
      <c r="G248" s="21">
        <v>3774.74</v>
      </c>
      <c r="H248" s="21">
        <v>3449.6099999999997</v>
      </c>
      <c r="I248" s="21">
        <v>3065.7999999999997</v>
      </c>
      <c r="J248" s="21">
        <v>2435.96</v>
      </c>
      <c r="K248" s="21">
        <v>2583.4</v>
      </c>
      <c r="L248" s="21">
        <v>2904.44</v>
      </c>
      <c r="M248" s="21">
        <v>3070.98</v>
      </c>
      <c r="N248" s="21">
        <v>887.30000000000007</v>
      </c>
      <c r="O248" s="21">
        <v>27179.469999999998</v>
      </c>
      <c r="P248" s="55">
        <v>1.0652349598275523</v>
      </c>
      <c r="Q248" s="37">
        <v>1</v>
      </c>
    </row>
    <row r="249" spans="1:17" ht="17.25" hidden="1" customHeight="1" x14ac:dyDescent="0.3">
      <c r="A249" s="19" t="s">
        <v>1556</v>
      </c>
      <c r="B249" s="19" t="s">
        <v>1926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55">
        <v>0</v>
      </c>
      <c r="Q249" s="37">
        <v>2</v>
      </c>
    </row>
    <row r="250" spans="1:17" ht="17.25" hidden="1" customHeight="1" x14ac:dyDescent="0.3">
      <c r="A250" s="19" t="s">
        <v>381</v>
      </c>
      <c r="B250" s="19" t="s">
        <v>1927</v>
      </c>
      <c r="C250" s="21">
        <v>0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55">
        <v>0</v>
      </c>
      <c r="Q250" s="37">
        <v>2</v>
      </c>
    </row>
    <row r="251" spans="1:17" ht="17.25" customHeight="1" x14ac:dyDescent="0.3">
      <c r="A251" s="19" t="s">
        <v>382</v>
      </c>
      <c r="B251" s="19" t="s">
        <v>1928</v>
      </c>
      <c r="C251" s="21">
        <v>940.41</v>
      </c>
      <c r="D251" s="21">
        <v>1372.25</v>
      </c>
      <c r="E251" s="21">
        <v>1554</v>
      </c>
      <c r="F251" s="21">
        <v>2110.81</v>
      </c>
      <c r="G251" s="21">
        <v>2059.62</v>
      </c>
      <c r="H251" s="21">
        <v>2876.11</v>
      </c>
      <c r="I251" s="21">
        <v>2969.37</v>
      </c>
      <c r="J251" s="21">
        <v>2543</v>
      </c>
      <c r="K251" s="21">
        <v>2686.48</v>
      </c>
      <c r="L251" s="21">
        <v>2586</v>
      </c>
      <c r="M251" s="21">
        <v>2180.75</v>
      </c>
      <c r="N251" s="21">
        <v>2192.79</v>
      </c>
      <c r="O251" s="21">
        <v>26071.59</v>
      </c>
      <c r="P251" s="55">
        <v>1.0218142269253381</v>
      </c>
      <c r="Q251" s="37">
        <v>1</v>
      </c>
    </row>
    <row r="252" spans="1:17" ht="17.25" hidden="1" customHeight="1" x14ac:dyDescent="0.3">
      <c r="A252" s="19" t="s">
        <v>383</v>
      </c>
      <c r="B252" s="19" t="s">
        <v>1929</v>
      </c>
      <c r="C252" s="21">
        <v>0</v>
      </c>
      <c r="D252" s="21"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55">
        <v>0</v>
      </c>
      <c r="Q252" s="37">
        <v>2</v>
      </c>
    </row>
    <row r="253" spans="1:17" ht="17.25" hidden="1" customHeight="1" x14ac:dyDescent="0.3">
      <c r="A253" s="19" t="s">
        <v>384</v>
      </c>
      <c r="B253" s="19" t="s">
        <v>1930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55">
        <v>0</v>
      </c>
      <c r="Q253" s="37">
        <v>2</v>
      </c>
    </row>
    <row r="254" spans="1:17" ht="17.25" hidden="1" customHeight="1" x14ac:dyDescent="0.3">
      <c r="A254" s="19" t="s">
        <v>1553</v>
      </c>
      <c r="B254" s="19" t="s">
        <v>1931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55">
        <v>0</v>
      </c>
      <c r="Q254" s="37">
        <v>2</v>
      </c>
    </row>
    <row r="255" spans="1:17" ht="17.25" customHeight="1" x14ac:dyDescent="0.3">
      <c r="A255" s="19" t="s">
        <v>385</v>
      </c>
      <c r="B255" s="19" t="s">
        <v>1932</v>
      </c>
      <c r="C255" s="21">
        <v>0</v>
      </c>
      <c r="D255" s="21">
        <v>0</v>
      </c>
      <c r="E255" s="21">
        <v>0</v>
      </c>
      <c r="F255" s="21">
        <v>719.18</v>
      </c>
      <c r="G255" s="21">
        <v>4977.8600000000006</v>
      </c>
      <c r="H255" s="21">
        <v>2825.55</v>
      </c>
      <c r="I255" s="21">
        <v>5804.2699999999995</v>
      </c>
      <c r="J255" s="21">
        <v>6232</v>
      </c>
      <c r="K255" s="21">
        <v>6625.22</v>
      </c>
      <c r="L255" s="21">
        <v>0</v>
      </c>
      <c r="M255" s="21">
        <v>0</v>
      </c>
      <c r="N255" s="21">
        <v>6780.8499999999995</v>
      </c>
      <c r="O255" s="21">
        <v>33964.93</v>
      </c>
      <c r="P255" s="55">
        <v>1.3311749951009211</v>
      </c>
      <c r="Q255" s="37">
        <v>1</v>
      </c>
    </row>
    <row r="256" spans="1:17" ht="17.25" hidden="1" customHeight="1" x14ac:dyDescent="0.3">
      <c r="A256" s="19" t="s">
        <v>1554</v>
      </c>
      <c r="B256" s="19" t="s">
        <v>1933</v>
      </c>
      <c r="C256" s="21">
        <v>0</v>
      </c>
      <c r="D256" s="21">
        <v>0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55">
        <v>0</v>
      </c>
      <c r="Q256" s="37">
        <v>2</v>
      </c>
    </row>
    <row r="257" spans="1:17" ht="17.25" hidden="1" customHeight="1" x14ac:dyDescent="0.3">
      <c r="A257" s="19" t="s">
        <v>386</v>
      </c>
      <c r="B257" s="19" t="s">
        <v>1934</v>
      </c>
      <c r="C257" s="21">
        <v>0</v>
      </c>
      <c r="D257" s="21">
        <v>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55">
        <v>0</v>
      </c>
      <c r="Q257" s="37">
        <v>2</v>
      </c>
    </row>
    <row r="258" spans="1:17" ht="17.25" hidden="1" customHeight="1" x14ac:dyDescent="0.3">
      <c r="A258" s="19" t="s">
        <v>1462</v>
      </c>
      <c r="B258" s="19" t="s">
        <v>1935</v>
      </c>
      <c r="C258" s="21">
        <v>0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55">
        <v>0</v>
      </c>
      <c r="Q258" s="37">
        <v>2</v>
      </c>
    </row>
    <row r="259" spans="1:17" ht="17.25" hidden="1" customHeight="1" x14ac:dyDescent="0.3">
      <c r="A259" s="19" t="s">
        <v>1188</v>
      </c>
      <c r="B259" s="19" t="s">
        <v>1936</v>
      </c>
      <c r="C259" s="21">
        <v>0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55">
        <v>0</v>
      </c>
      <c r="Q259" s="37">
        <v>2</v>
      </c>
    </row>
    <row r="260" spans="1:17" ht="17.25" hidden="1" customHeight="1" x14ac:dyDescent="0.3">
      <c r="A260" s="19" t="s">
        <v>387</v>
      </c>
      <c r="B260" s="19" t="s">
        <v>1937</v>
      </c>
      <c r="C260" s="41">
        <v>0</v>
      </c>
      <c r="D260" s="41">
        <v>0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21">
        <v>0</v>
      </c>
      <c r="P260" s="55">
        <v>0</v>
      </c>
      <c r="Q260" s="37">
        <v>2</v>
      </c>
    </row>
    <row r="261" spans="1:17" ht="17.25" customHeight="1" x14ac:dyDescent="0.3">
      <c r="B261" s="19" t="s">
        <v>1938</v>
      </c>
      <c r="C261" s="45">
        <v>14521.84</v>
      </c>
      <c r="D261" s="45">
        <v>13997.17</v>
      </c>
      <c r="E261" s="45">
        <v>21810.17</v>
      </c>
      <c r="F261" s="45">
        <v>27918.880000000001</v>
      </c>
      <c r="G261" s="45">
        <v>40085.68</v>
      </c>
      <c r="H261" s="45">
        <v>36875.839999999997</v>
      </c>
      <c r="I261" s="45">
        <v>47439.210000000006</v>
      </c>
      <c r="J261" s="45">
        <v>52228.560000000005</v>
      </c>
      <c r="K261" s="45">
        <v>45469.470000000008</v>
      </c>
      <c r="L261" s="45">
        <v>40547.370000000003</v>
      </c>
      <c r="M261" s="45">
        <v>38227.83</v>
      </c>
      <c r="N261" s="45">
        <v>35706.36</v>
      </c>
      <c r="O261" s="45">
        <v>414828.38</v>
      </c>
      <c r="P261" s="55">
        <v>16.258215951401137</v>
      </c>
      <c r="Q261" s="37">
        <v>1</v>
      </c>
    </row>
    <row r="262" spans="1:17" ht="17.25" customHeight="1" x14ac:dyDescent="0.3">
      <c r="B262" s="19" t="s">
        <v>312</v>
      </c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56"/>
      <c r="Q262" s="37">
        <v>1</v>
      </c>
    </row>
    <row r="263" spans="1:17" ht="17.25" customHeight="1" x14ac:dyDescent="0.3">
      <c r="A263" s="19" t="s">
        <v>388</v>
      </c>
      <c r="B263" s="19" t="s">
        <v>389</v>
      </c>
      <c r="C263" s="21">
        <v>580.87000000000035</v>
      </c>
      <c r="D263" s="21">
        <v>559.8900000000001</v>
      </c>
      <c r="E263" s="21">
        <v>872.41</v>
      </c>
      <c r="F263" s="21">
        <v>1116.76</v>
      </c>
      <c r="G263" s="21">
        <v>1603.43</v>
      </c>
      <c r="H263" s="21">
        <v>1559.67</v>
      </c>
      <c r="I263" s="21">
        <v>2025.93</v>
      </c>
      <c r="J263" s="21">
        <v>2218.58</v>
      </c>
      <c r="K263" s="21">
        <v>1847.57</v>
      </c>
      <c r="L263" s="21">
        <v>2033.01</v>
      </c>
      <c r="M263" s="21">
        <v>1909.69</v>
      </c>
      <c r="N263" s="21">
        <v>1767.11</v>
      </c>
      <c r="O263" s="21">
        <v>18094.920000000002</v>
      </c>
      <c r="P263" s="55">
        <v>0.70918753674309243</v>
      </c>
      <c r="Q263" s="37">
        <v>1</v>
      </c>
    </row>
    <row r="264" spans="1:17" ht="17.25" customHeight="1" x14ac:dyDescent="0.3">
      <c r="A264" s="19" t="s">
        <v>390</v>
      </c>
      <c r="B264" s="19" t="s">
        <v>555</v>
      </c>
      <c r="C264" s="21">
        <v>544.64</v>
      </c>
      <c r="D264" s="21">
        <v>0</v>
      </c>
      <c r="E264" s="21">
        <v>0</v>
      </c>
      <c r="F264" s="21">
        <v>0</v>
      </c>
      <c r="G264" s="21">
        <v>0</v>
      </c>
      <c r="H264" s="21">
        <v>1052</v>
      </c>
      <c r="I264" s="21">
        <v>800</v>
      </c>
      <c r="J264" s="21">
        <v>0</v>
      </c>
      <c r="K264" s="21">
        <v>1048</v>
      </c>
      <c r="L264" s="21">
        <v>0</v>
      </c>
      <c r="M264" s="21">
        <v>0</v>
      </c>
      <c r="N264" s="21">
        <v>3808</v>
      </c>
      <c r="O264" s="21">
        <v>7252.6399999999994</v>
      </c>
      <c r="P264" s="55">
        <v>0.28425004899078971</v>
      </c>
      <c r="Q264" s="37">
        <v>1</v>
      </c>
    </row>
    <row r="265" spans="1:17" ht="17.25" customHeight="1" x14ac:dyDescent="0.3">
      <c r="A265" s="19" t="s">
        <v>392</v>
      </c>
      <c r="B265" s="19" t="s">
        <v>557</v>
      </c>
      <c r="C265" s="41">
        <v>195.04</v>
      </c>
      <c r="D265" s="41">
        <v>112</v>
      </c>
      <c r="E265" s="41">
        <v>99.84</v>
      </c>
      <c r="F265" s="41">
        <v>116.48</v>
      </c>
      <c r="G265" s="41">
        <v>0</v>
      </c>
      <c r="H265" s="41">
        <v>0</v>
      </c>
      <c r="I265" s="41">
        <v>112</v>
      </c>
      <c r="J265" s="41">
        <v>0</v>
      </c>
      <c r="K265" s="41">
        <v>240</v>
      </c>
      <c r="L265" s="41">
        <v>1456</v>
      </c>
      <c r="M265" s="41">
        <v>112</v>
      </c>
      <c r="N265" s="41">
        <v>1946.92</v>
      </c>
      <c r="O265" s="41">
        <v>4390.2800000000007</v>
      </c>
      <c r="P265" s="55">
        <v>0.17206662747403489</v>
      </c>
      <c r="Q265" s="37">
        <v>1</v>
      </c>
    </row>
    <row r="266" spans="1:17" ht="17.25" customHeight="1" x14ac:dyDescent="0.3">
      <c r="B266" s="19" t="s">
        <v>394</v>
      </c>
      <c r="C266" s="45">
        <v>1320.5500000000002</v>
      </c>
      <c r="D266" s="45">
        <v>671.8900000000001</v>
      </c>
      <c r="E266" s="45">
        <v>972.25</v>
      </c>
      <c r="F266" s="45">
        <v>1233.24</v>
      </c>
      <c r="G266" s="45">
        <v>1603.43</v>
      </c>
      <c r="H266" s="45">
        <v>2611.67</v>
      </c>
      <c r="I266" s="45">
        <v>2937.9300000000003</v>
      </c>
      <c r="J266" s="45">
        <v>2218.58</v>
      </c>
      <c r="K266" s="45">
        <v>3135.5699999999997</v>
      </c>
      <c r="L266" s="45">
        <v>3489.01</v>
      </c>
      <c r="M266" s="45">
        <v>2021.69</v>
      </c>
      <c r="N266" s="45">
        <v>7522.03</v>
      </c>
      <c r="O266" s="45">
        <v>29737.840000000004</v>
      </c>
      <c r="P266" s="55">
        <v>1.165504213207917</v>
      </c>
      <c r="Q266" s="37">
        <v>1</v>
      </c>
    </row>
    <row r="267" spans="1:17" ht="17.25" customHeight="1" x14ac:dyDescent="0.3">
      <c r="B267" s="19" t="s">
        <v>1939</v>
      </c>
      <c r="C267" s="21">
        <v>15842.39</v>
      </c>
      <c r="D267" s="21">
        <v>14669.06</v>
      </c>
      <c r="E267" s="21">
        <v>22782.42</v>
      </c>
      <c r="F267" s="21">
        <v>29152.120000000003</v>
      </c>
      <c r="G267" s="21">
        <v>41689.11</v>
      </c>
      <c r="H267" s="21">
        <v>39487.509999999995</v>
      </c>
      <c r="I267" s="21">
        <v>50377.140000000007</v>
      </c>
      <c r="J267" s="21">
        <v>54447.140000000007</v>
      </c>
      <c r="K267" s="21">
        <v>48605.040000000008</v>
      </c>
      <c r="L267" s="21">
        <v>44036.380000000005</v>
      </c>
      <c r="M267" s="21">
        <v>40249.520000000004</v>
      </c>
      <c r="N267" s="21">
        <v>43228.39</v>
      </c>
      <c r="O267" s="21">
        <v>444566.22000000003</v>
      </c>
      <c r="P267" s="55">
        <v>17.423720164609055</v>
      </c>
      <c r="Q267" s="37">
        <v>1</v>
      </c>
    </row>
    <row r="268" spans="1:17" ht="17.25" customHeight="1" x14ac:dyDescent="0.3">
      <c r="B268" s="19" t="s">
        <v>312</v>
      </c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43"/>
      <c r="Q268" s="37">
        <v>1</v>
      </c>
    </row>
    <row r="269" spans="1:17" ht="17.25" customHeight="1" x14ac:dyDescent="0.3">
      <c r="A269" s="19" t="s">
        <v>395</v>
      </c>
      <c r="B269" s="19" t="s">
        <v>1940</v>
      </c>
      <c r="C269" s="21">
        <v>0</v>
      </c>
      <c r="D269" s="21">
        <v>0</v>
      </c>
      <c r="E269" s="21">
        <v>0</v>
      </c>
      <c r="F269" s="21">
        <v>91.16</v>
      </c>
      <c r="G269" s="21">
        <v>0</v>
      </c>
      <c r="H269" s="21">
        <v>280.5</v>
      </c>
      <c r="I269" s="21">
        <v>0</v>
      </c>
      <c r="J269" s="21">
        <v>0</v>
      </c>
      <c r="K269" s="21">
        <v>546.98</v>
      </c>
      <c r="L269" s="21">
        <v>0</v>
      </c>
      <c r="M269" s="21">
        <v>0</v>
      </c>
      <c r="N269" s="21">
        <v>546.98</v>
      </c>
      <c r="O269" s="21">
        <v>1465.62</v>
      </c>
      <c r="P269" s="51">
        <v>3.296741709255372E-3</v>
      </c>
      <c r="Q269" s="37">
        <v>1</v>
      </c>
    </row>
    <row r="270" spans="1:17" ht="17.25" hidden="1" customHeight="1" x14ac:dyDescent="0.3">
      <c r="A270" s="19" t="s">
        <v>397</v>
      </c>
      <c r="B270" s="19" t="s">
        <v>1941</v>
      </c>
      <c r="C270" s="21">
        <v>0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51">
        <v>0</v>
      </c>
      <c r="Q270" s="37">
        <v>2</v>
      </c>
    </row>
    <row r="271" spans="1:17" ht="17.25" hidden="1" customHeight="1" x14ac:dyDescent="0.3">
      <c r="A271" s="19" t="s">
        <v>398</v>
      </c>
      <c r="B271" s="19" t="s">
        <v>1942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51">
        <v>0</v>
      </c>
      <c r="Q271" s="37">
        <v>2</v>
      </c>
    </row>
    <row r="272" spans="1:17" ht="17.25" customHeight="1" x14ac:dyDescent="0.3">
      <c r="A272" s="19" t="s">
        <v>399</v>
      </c>
      <c r="B272" s="19" t="s">
        <v>1943</v>
      </c>
      <c r="C272" s="21">
        <v>0</v>
      </c>
      <c r="D272" s="21">
        <v>0</v>
      </c>
      <c r="E272" s="21">
        <v>336</v>
      </c>
      <c r="F272" s="21">
        <v>20</v>
      </c>
      <c r="G272" s="21">
        <v>0</v>
      </c>
      <c r="H272" s="21">
        <v>0</v>
      </c>
      <c r="I272" s="21">
        <v>336</v>
      </c>
      <c r="J272" s="21">
        <v>0</v>
      </c>
      <c r="K272" s="21">
        <v>336</v>
      </c>
      <c r="L272" s="21">
        <v>0</v>
      </c>
      <c r="M272" s="21">
        <v>672</v>
      </c>
      <c r="N272" s="21">
        <v>3000</v>
      </c>
      <c r="O272" s="21">
        <v>4700</v>
      </c>
      <c r="P272" s="51">
        <v>1.0572103296557259E-2</v>
      </c>
      <c r="Q272" s="37">
        <v>1</v>
      </c>
    </row>
    <row r="273" spans="1:17" ht="17.25" customHeight="1" x14ac:dyDescent="0.3">
      <c r="A273" s="19" t="s">
        <v>400</v>
      </c>
      <c r="B273" s="19" t="s">
        <v>1944</v>
      </c>
      <c r="C273" s="21">
        <v>1255.1400000000001</v>
      </c>
      <c r="D273" s="21">
        <v>1137.6399999999999</v>
      </c>
      <c r="E273" s="21">
        <v>1629.67</v>
      </c>
      <c r="F273" s="21">
        <v>2055.1200000000003</v>
      </c>
      <c r="G273" s="21">
        <v>3055.03</v>
      </c>
      <c r="H273" s="21">
        <v>3050.6800000000003</v>
      </c>
      <c r="I273" s="21">
        <v>3878.3599999999997</v>
      </c>
      <c r="J273" s="21">
        <v>4153.12</v>
      </c>
      <c r="K273" s="21">
        <v>3831.6600000000003</v>
      </c>
      <c r="L273" s="21">
        <v>4040.25</v>
      </c>
      <c r="M273" s="21">
        <v>3715.08</v>
      </c>
      <c r="N273" s="21">
        <v>3581.79</v>
      </c>
      <c r="O273" s="21">
        <v>35383.54</v>
      </c>
      <c r="P273" s="51">
        <v>7.9591157420822484E-2</v>
      </c>
      <c r="Q273" s="37">
        <v>1</v>
      </c>
    </row>
    <row r="274" spans="1:17" ht="17.25" customHeight="1" x14ac:dyDescent="0.3">
      <c r="A274" s="19" t="s">
        <v>402</v>
      </c>
      <c r="B274" s="19" t="s">
        <v>1945</v>
      </c>
      <c r="C274" s="21">
        <v>98.47</v>
      </c>
      <c r="D274" s="21">
        <v>77.19</v>
      </c>
      <c r="E274" s="21">
        <v>89.06</v>
      </c>
      <c r="F274" s="21">
        <v>83.13</v>
      </c>
      <c r="G274" s="21">
        <v>150.48999999999998</v>
      </c>
      <c r="H274" s="21">
        <v>109.72999999999999</v>
      </c>
      <c r="I274" s="21">
        <v>128.30000000000001</v>
      </c>
      <c r="J274" s="21">
        <v>136.91</v>
      </c>
      <c r="K274" s="21">
        <v>102.44</v>
      </c>
      <c r="L274" s="21">
        <v>61.800000000000004</v>
      </c>
      <c r="M274" s="21">
        <v>42.19</v>
      </c>
      <c r="N274" s="21">
        <v>145.15</v>
      </c>
      <c r="O274" s="21">
        <v>1224.8600000000001</v>
      </c>
      <c r="P274" s="51">
        <v>2.7551800944300266E-3</v>
      </c>
      <c r="Q274" s="37">
        <v>1</v>
      </c>
    </row>
    <row r="275" spans="1:17" ht="17.25" customHeight="1" x14ac:dyDescent="0.3">
      <c r="A275" s="19" t="s">
        <v>404</v>
      </c>
      <c r="B275" s="19" t="s">
        <v>1946</v>
      </c>
      <c r="C275" s="21">
        <v>307.63</v>
      </c>
      <c r="D275" s="21">
        <v>278.83999999999997</v>
      </c>
      <c r="E275" s="21">
        <v>399.46999999999997</v>
      </c>
      <c r="F275" s="21">
        <v>436.15999999999997</v>
      </c>
      <c r="G275" s="21">
        <v>659.19</v>
      </c>
      <c r="H275" s="21">
        <v>552.79</v>
      </c>
      <c r="I275" s="21">
        <v>651.19999999999993</v>
      </c>
      <c r="J275" s="21">
        <v>649.76</v>
      </c>
      <c r="K275" s="21">
        <v>499.47</v>
      </c>
      <c r="L275" s="21">
        <v>427.2</v>
      </c>
      <c r="M275" s="21">
        <v>358.67999999999995</v>
      </c>
      <c r="N275" s="21">
        <v>1154.54</v>
      </c>
      <c r="O275" s="21">
        <v>6374.93</v>
      </c>
      <c r="P275" s="51">
        <v>1.4339663503898249E-2</v>
      </c>
      <c r="Q275" s="37">
        <v>1</v>
      </c>
    </row>
    <row r="276" spans="1:17" ht="17.25" hidden="1" customHeight="1" x14ac:dyDescent="0.3">
      <c r="A276" s="19" t="s">
        <v>406</v>
      </c>
      <c r="B276" s="19" t="s">
        <v>1947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51">
        <v>0</v>
      </c>
      <c r="Q276" s="37">
        <v>2</v>
      </c>
    </row>
    <row r="277" spans="1:17" ht="17.25" customHeight="1" x14ac:dyDescent="0.3">
      <c r="A277" s="19" t="s">
        <v>407</v>
      </c>
      <c r="B277" s="19" t="s">
        <v>1948</v>
      </c>
      <c r="C277" s="21">
        <v>2965.76</v>
      </c>
      <c r="D277" s="21">
        <v>1818.5799999999997</v>
      </c>
      <c r="E277" s="21">
        <v>720.31000000000017</v>
      </c>
      <c r="F277" s="21">
        <v>1246.43</v>
      </c>
      <c r="G277" s="21">
        <v>1641.8399999999997</v>
      </c>
      <c r="H277" s="21">
        <v>1345.4999999999998</v>
      </c>
      <c r="I277" s="21">
        <v>952.66999999999985</v>
      </c>
      <c r="J277" s="21">
        <v>2999.54</v>
      </c>
      <c r="K277" s="21">
        <v>0</v>
      </c>
      <c r="L277" s="21">
        <v>331.53</v>
      </c>
      <c r="M277" s="21">
        <v>4755.6100000000006</v>
      </c>
      <c r="N277" s="21">
        <v>4426.88</v>
      </c>
      <c r="O277" s="21">
        <v>23204.650000000005</v>
      </c>
      <c r="P277" s="51">
        <v>5.2196161012863292E-2</v>
      </c>
      <c r="Q277" s="37">
        <v>1</v>
      </c>
    </row>
    <row r="278" spans="1:17" ht="17.25" customHeight="1" x14ac:dyDescent="0.3">
      <c r="A278" s="19" t="s">
        <v>409</v>
      </c>
      <c r="B278" s="19" t="s">
        <v>1949</v>
      </c>
      <c r="C278" s="21">
        <v>619.41999999999996</v>
      </c>
      <c r="D278" s="21">
        <v>568.22</v>
      </c>
      <c r="E278" s="21">
        <v>798.02</v>
      </c>
      <c r="F278" s="21">
        <v>991.70999999999992</v>
      </c>
      <c r="G278" s="21">
        <v>1171.6600000000001</v>
      </c>
      <c r="H278" s="21">
        <v>1197.72</v>
      </c>
      <c r="I278" s="21">
        <v>1387.25</v>
      </c>
      <c r="J278" s="21">
        <v>1533.07</v>
      </c>
      <c r="K278" s="21">
        <v>1438.13</v>
      </c>
      <c r="L278" s="21">
        <v>1527.33</v>
      </c>
      <c r="M278" s="21">
        <v>1393.67</v>
      </c>
      <c r="N278" s="21">
        <v>1324.12</v>
      </c>
      <c r="O278" s="21">
        <v>13950.32</v>
      </c>
      <c r="P278" s="51">
        <v>3.1379622140431628E-2</v>
      </c>
      <c r="Q278" s="37">
        <v>1</v>
      </c>
    </row>
    <row r="279" spans="1:17" ht="17.25" customHeight="1" x14ac:dyDescent="0.3">
      <c r="A279" s="19" t="s">
        <v>411</v>
      </c>
      <c r="B279" s="19" t="s">
        <v>1950</v>
      </c>
      <c r="C279" s="21">
        <v>240.96</v>
      </c>
      <c r="D279" s="21">
        <v>239.45</v>
      </c>
      <c r="E279" s="21">
        <v>244.24</v>
      </c>
      <c r="F279" s="21">
        <v>276.72000000000003</v>
      </c>
      <c r="G279" s="21">
        <v>309.04000000000002</v>
      </c>
      <c r="H279" s="21">
        <v>342.53</v>
      </c>
      <c r="I279" s="21">
        <v>538.16999999999996</v>
      </c>
      <c r="J279" s="21">
        <v>328.96</v>
      </c>
      <c r="K279" s="21">
        <v>304.48</v>
      </c>
      <c r="L279" s="21">
        <v>354.46</v>
      </c>
      <c r="M279" s="21">
        <v>356.6</v>
      </c>
      <c r="N279" s="21">
        <v>539.08000000000004</v>
      </c>
      <c r="O279" s="21">
        <v>4074.69</v>
      </c>
      <c r="P279" s="51">
        <v>9.1655411875423195E-3</v>
      </c>
      <c r="Q279" s="37">
        <v>1</v>
      </c>
    </row>
    <row r="280" spans="1:17" ht="17.25" hidden="1" customHeight="1" x14ac:dyDescent="0.3">
      <c r="A280" s="19" t="s">
        <v>1189</v>
      </c>
      <c r="B280" s="19" t="s">
        <v>1951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51">
        <v>0</v>
      </c>
      <c r="Q280" s="37">
        <v>2</v>
      </c>
    </row>
    <row r="281" spans="1:17" ht="17.25" hidden="1" customHeight="1" x14ac:dyDescent="0.3">
      <c r="A281" s="19" t="s">
        <v>413</v>
      </c>
      <c r="B281" s="19" t="s">
        <v>1952</v>
      </c>
      <c r="C281" s="41">
        <v>0</v>
      </c>
      <c r="D281" s="41">
        <v>0</v>
      </c>
      <c r="E281" s="41">
        <v>0</v>
      </c>
      <c r="F281" s="41">
        <v>0</v>
      </c>
      <c r="G281" s="41">
        <v>0</v>
      </c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21">
        <v>0</v>
      </c>
      <c r="P281" s="51">
        <v>0</v>
      </c>
      <c r="Q281" s="37">
        <v>2</v>
      </c>
    </row>
    <row r="282" spans="1:17" ht="17.25" customHeight="1" x14ac:dyDescent="0.3">
      <c r="B282" s="19" t="s">
        <v>414</v>
      </c>
      <c r="C282" s="45">
        <v>5487.38</v>
      </c>
      <c r="D282" s="45">
        <v>4119.9199999999992</v>
      </c>
      <c r="E282" s="45">
        <v>4216.7700000000004</v>
      </c>
      <c r="F282" s="45">
        <v>5200.43</v>
      </c>
      <c r="G282" s="45">
        <v>6987.2499999999991</v>
      </c>
      <c r="H282" s="45">
        <v>6879.45</v>
      </c>
      <c r="I282" s="45">
        <v>7871.95</v>
      </c>
      <c r="J282" s="45">
        <v>9801.3599999999988</v>
      </c>
      <c r="K282" s="45">
        <v>7059.16</v>
      </c>
      <c r="L282" s="45">
        <v>6742.57</v>
      </c>
      <c r="M282" s="45">
        <v>11293.830000000002</v>
      </c>
      <c r="N282" s="45">
        <v>14718.539999999999</v>
      </c>
      <c r="O282" s="45">
        <v>90378.610000000015</v>
      </c>
      <c r="P282" s="51">
        <v>0.20329617036580064</v>
      </c>
      <c r="Q282" s="37">
        <v>1</v>
      </c>
    </row>
    <row r="283" spans="1:17" ht="17.25" customHeight="1" x14ac:dyDescent="0.3">
      <c r="B283" s="19" t="s">
        <v>415</v>
      </c>
      <c r="C283" s="45">
        <v>15842.39</v>
      </c>
      <c r="D283" s="45">
        <v>14669.06</v>
      </c>
      <c r="E283" s="45">
        <v>22782.42</v>
      </c>
      <c r="F283" s="45">
        <v>29152.120000000003</v>
      </c>
      <c r="G283" s="45">
        <v>41689.11</v>
      </c>
      <c r="H283" s="45">
        <v>39487.509999999995</v>
      </c>
      <c r="I283" s="45">
        <v>50377.140000000007</v>
      </c>
      <c r="J283" s="45">
        <v>54447.140000000007</v>
      </c>
      <c r="K283" s="45">
        <v>48605.040000000008</v>
      </c>
      <c r="L283" s="45">
        <v>44036.380000000005</v>
      </c>
      <c r="M283" s="45">
        <v>40249.520000000004</v>
      </c>
      <c r="N283" s="45">
        <v>43228.39</v>
      </c>
      <c r="O283" s="45">
        <v>444566.22000000003</v>
      </c>
      <c r="P283" s="55">
        <v>17.423720164609055</v>
      </c>
      <c r="Q283" s="37">
        <v>1</v>
      </c>
    </row>
    <row r="284" spans="1:17" ht="17.25" customHeight="1" x14ac:dyDescent="0.3">
      <c r="B284" s="19" t="s">
        <v>416</v>
      </c>
      <c r="C284" s="21">
        <v>21329.77</v>
      </c>
      <c r="D284" s="21">
        <v>18788.98</v>
      </c>
      <c r="E284" s="21">
        <v>26999.19</v>
      </c>
      <c r="F284" s="21">
        <v>34352.550000000003</v>
      </c>
      <c r="G284" s="21">
        <v>48676.36</v>
      </c>
      <c r="H284" s="21">
        <v>46366.959999999992</v>
      </c>
      <c r="I284" s="21">
        <v>58249.090000000004</v>
      </c>
      <c r="J284" s="21">
        <v>64248.500000000007</v>
      </c>
      <c r="K284" s="21">
        <v>55664.200000000012</v>
      </c>
      <c r="L284" s="21">
        <v>50778.950000000004</v>
      </c>
      <c r="M284" s="21">
        <v>51543.350000000006</v>
      </c>
      <c r="N284" s="21">
        <v>57946.93</v>
      </c>
      <c r="O284" s="21">
        <v>534944.83000000007</v>
      </c>
      <c r="P284" s="55">
        <v>20.965895747599454</v>
      </c>
      <c r="Q284" s="37">
        <v>1</v>
      </c>
    </row>
    <row r="285" spans="1:17" ht="17.25" customHeight="1" x14ac:dyDescent="0.3"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43"/>
      <c r="Q285" s="37">
        <v>1</v>
      </c>
    </row>
    <row r="286" spans="1:17" ht="17.25" customHeight="1" x14ac:dyDescent="0.35">
      <c r="B286" s="30" t="s">
        <v>417</v>
      </c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43"/>
      <c r="Q286" s="37">
        <v>1</v>
      </c>
    </row>
    <row r="287" spans="1:17" ht="17.25" customHeight="1" x14ac:dyDescent="0.3">
      <c r="A287" s="19" t="s">
        <v>418</v>
      </c>
      <c r="B287" s="19" t="s">
        <v>1953</v>
      </c>
      <c r="C287" s="21">
        <v>0</v>
      </c>
      <c r="D287" s="21">
        <v>0</v>
      </c>
      <c r="E287" s="21">
        <v>0</v>
      </c>
      <c r="F287" s="21">
        <v>737.43</v>
      </c>
      <c r="G287" s="21">
        <v>1456.71</v>
      </c>
      <c r="H287" s="21">
        <v>692.43000000000006</v>
      </c>
      <c r="I287" s="21">
        <v>1481.67</v>
      </c>
      <c r="J287" s="21">
        <v>3177.17</v>
      </c>
      <c r="K287" s="21">
        <v>3502.75</v>
      </c>
      <c r="L287" s="21">
        <v>4230.1000000000004</v>
      </c>
      <c r="M287" s="21">
        <v>5199.6100000000006</v>
      </c>
      <c r="N287" s="21">
        <v>1780.0899999999997</v>
      </c>
      <c r="O287" s="21">
        <v>22257.960000000003</v>
      </c>
      <c r="P287" s="51">
        <v>0.29087855334640972</v>
      </c>
      <c r="Q287" s="37">
        <v>1</v>
      </c>
    </row>
    <row r="288" spans="1:17" ht="17.25" hidden="1" customHeight="1" x14ac:dyDescent="0.3">
      <c r="A288" s="19" t="s">
        <v>1558</v>
      </c>
      <c r="B288" s="19" t="s">
        <v>1954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51">
        <v>0</v>
      </c>
      <c r="Q288" s="37">
        <v>2</v>
      </c>
    </row>
    <row r="289" spans="1:17" ht="17.25" hidden="1" customHeight="1" x14ac:dyDescent="0.3">
      <c r="A289" s="19" t="s">
        <v>419</v>
      </c>
      <c r="B289" s="19" t="s">
        <v>1955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51">
        <v>0</v>
      </c>
      <c r="Q289" s="37">
        <v>2</v>
      </c>
    </row>
    <row r="290" spans="1:17" ht="17.25" hidden="1" customHeight="1" x14ac:dyDescent="0.3">
      <c r="A290" s="19" t="s">
        <v>1559</v>
      </c>
      <c r="B290" s="19" t="s">
        <v>1956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51">
        <v>0</v>
      </c>
      <c r="Q290" s="37">
        <v>2</v>
      </c>
    </row>
    <row r="291" spans="1:17" ht="17.25" hidden="1" customHeight="1" x14ac:dyDescent="0.3">
      <c r="A291" s="19" t="s">
        <v>420</v>
      </c>
      <c r="B291" s="19" t="s">
        <v>1957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51">
        <v>0</v>
      </c>
      <c r="Q291" s="37">
        <v>2</v>
      </c>
    </row>
    <row r="292" spans="1:17" ht="17.25" hidden="1" customHeight="1" x14ac:dyDescent="0.3">
      <c r="A292" s="19" t="s">
        <v>1566</v>
      </c>
      <c r="B292" s="19" t="s">
        <v>1958</v>
      </c>
      <c r="C292" s="21">
        <v>0</v>
      </c>
      <c r="D292" s="21">
        <v>0</v>
      </c>
      <c r="E292" s="21">
        <v>0</v>
      </c>
      <c r="F292" s="21">
        <v>0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51">
        <v>0</v>
      </c>
      <c r="Q292" s="37">
        <v>2</v>
      </c>
    </row>
    <row r="293" spans="1:17" ht="17.25" customHeight="1" x14ac:dyDescent="0.3">
      <c r="A293" s="19" t="s">
        <v>421</v>
      </c>
      <c r="B293" s="19" t="s">
        <v>1959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1432.8</v>
      </c>
      <c r="O293" s="21">
        <v>1432.8</v>
      </c>
      <c r="P293" s="51">
        <v>1.7012874951450728E-2</v>
      </c>
      <c r="Q293" s="37">
        <v>1</v>
      </c>
    </row>
    <row r="294" spans="1:17" ht="17.25" hidden="1" customHeight="1" x14ac:dyDescent="0.3">
      <c r="A294" s="19" t="s">
        <v>422</v>
      </c>
      <c r="B294" s="19" t="s">
        <v>1960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51">
        <v>0</v>
      </c>
      <c r="Q294" s="37">
        <v>2</v>
      </c>
    </row>
    <row r="295" spans="1:17" ht="17.25" customHeight="1" x14ac:dyDescent="0.3">
      <c r="A295" s="19" t="s">
        <v>423</v>
      </c>
      <c r="B295" s="19" t="s">
        <v>1961</v>
      </c>
      <c r="C295" s="21">
        <v>0</v>
      </c>
      <c r="D295" s="21">
        <v>0</v>
      </c>
      <c r="E295" s="21">
        <v>0</v>
      </c>
      <c r="F295" s="21">
        <v>0</v>
      </c>
      <c r="G295" s="21">
        <v>0</v>
      </c>
      <c r="H295" s="21">
        <v>552.78</v>
      </c>
      <c r="I295" s="21">
        <v>-123.53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429.25</v>
      </c>
      <c r="P295" s="51">
        <v>5.0968569045995431E-3</v>
      </c>
      <c r="Q295" s="37">
        <v>1</v>
      </c>
    </row>
    <row r="296" spans="1:17" ht="17.25" hidden="1" customHeight="1" x14ac:dyDescent="0.3">
      <c r="A296" s="19" t="s">
        <v>1557</v>
      </c>
      <c r="B296" s="19" t="s">
        <v>1962</v>
      </c>
      <c r="C296" s="21">
        <v>0</v>
      </c>
      <c r="D296" s="21">
        <v>0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51">
        <v>0</v>
      </c>
      <c r="Q296" s="37">
        <v>2</v>
      </c>
    </row>
    <row r="297" spans="1:17" ht="17.25" hidden="1" customHeight="1" x14ac:dyDescent="0.3">
      <c r="A297" s="19" t="s">
        <v>424</v>
      </c>
      <c r="B297" s="19" t="s">
        <v>1963</v>
      </c>
      <c r="C297" s="21">
        <v>0</v>
      </c>
      <c r="D297" s="21">
        <v>0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51">
        <v>0</v>
      </c>
      <c r="Q297" s="37">
        <v>2</v>
      </c>
    </row>
    <row r="298" spans="1:17" ht="17.25" hidden="1" customHeight="1" x14ac:dyDescent="0.3">
      <c r="A298" s="19" t="s">
        <v>425</v>
      </c>
      <c r="B298" s="19" t="s">
        <v>1964</v>
      </c>
      <c r="C298" s="21">
        <v>0</v>
      </c>
      <c r="D298" s="21">
        <v>0</v>
      </c>
      <c r="E298" s="21">
        <v>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51">
        <v>0</v>
      </c>
      <c r="Q298" s="37">
        <v>2</v>
      </c>
    </row>
    <row r="299" spans="1:17" ht="17.25" hidden="1" customHeight="1" x14ac:dyDescent="0.3">
      <c r="A299" s="19" t="s">
        <v>433</v>
      </c>
      <c r="B299" s="19" t="s">
        <v>1965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51">
        <v>0</v>
      </c>
      <c r="Q299" s="37">
        <v>2</v>
      </c>
    </row>
    <row r="300" spans="1:17" ht="17.25" hidden="1" customHeight="1" x14ac:dyDescent="0.3">
      <c r="A300" s="19" t="s">
        <v>426</v>
      </c>
      <c r="B300" s="19" t="s">
        <v>1966</v>
      </c>
      <c r="C300" s="21">
        <v>0</v>
      </c>
      <c r="D300" s="21">
        <v>0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51">
        <v>0</v>
      </c>
      <c r="Q300" s="37">
        <v>2</v>
      </c>
    </row>
    <row r="301" spans="1:17" ht="17.25" hidden="1" customHeight="1" x14ac:dyDescent="0.3">
      <c r="A301" s="19" t="s">
        <v>427</v>
      </c>
      <c r="B301" s="19" t="s">
        <v>1967</v>
      </c>
      <c r="C301" s="21">
        <v>0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51">
        <v>0</v>
      </c>
      <c r="Q301" s="37">
        <v>2</v>
      </c>
    </row>
    <row r="302" spans="1:17" ht="17.25" hidden="1" customHeight="1" x14ac:dyDescent="0.3">
      <c r="A302" s="19" t="s">
        <v>428</v>
      </c>
      <c r="B302" s="19" t="s">
        <v>1968</v>
      </c>
      <c r="C302" s="21">
        <v>0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51">
        <v>0</v>
      </c>
      <c r="Q302" s="37">
        <v>2</v>
      </c>
    </row>
    <row r="303" spans="1:17" ht="17.25" hidden="1" customHeight="1" x14ac:dyDescent="0.3">
      <c r="A303" s="19" t="s">
        <v>429</v>
      </c>
      <c r="B303" s="19" t="s">
        <v>1969</v>
      </c>
      <c r="C303" s="21">
        <v>0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51">
        <v>0</v>
      </c>
      <c r="Q303" s="37">
        <v>2</v>
      </c>
    </row>
    <row r="304" spans="1:17" ht="17.25" hidden="1" customHeight="1" x14ac:dyDescent="0.3">
      <c r="A304" s="19" t="s">
        <v>1560</v>
      </c>
      <c r="B304" s="19" t="s">
        <v>1970</v>
      </c>
      <c r="C304" s="21">
        <v>0</v>
      </c>
      <c r="D304" s="21">
        <v>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51">
        <v>0</v>
      </c>
      <c r="Q304" s="37">
        <v>2</v>
      </c>
    </row>
    <row r="305" spans="1:17" ht="17.25" hidden="1" customHeight="1" x14ac:dyDescent="0.3">
      <c r="A305" s="19" t="s">
        <v>430</v>
      </c>
      <c r="B305" s="19" t="s">
        <v>1971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51">
        <v>0</v>
      </c>
      <c r="Q305" s="37">
        <v>2</v>
      </c>
    </row>
    <row r="306" spans="1:17" ht="17.25" hidden="1" customHeight="1" x14ac:dyDescent="0.3">
      <c r="A306" s="19" t="s">
        <v>1561</v>
      </c>
      <c r="B306" s="19" t="s">
        <v>1972</v>
      </c>
      <c r="C306" s="21">
        <v>0</v>
      </c>
      <c r="D306" s="21">
        <v>0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51">
        <v>0</v>
      </c>
      <c r="Q306" s="37">
        <v>2</v>
      </c>
    </row>
    <row r="307" spans="1:17" ht="17.25" hidden="1" customHeight="1" x14ac:dyDescent="0.3">
      <c r="A307" s="19" t="s">
        <v>431</v>
      </c>
      <c r="B307" s="19" t="s">
        <v>1973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51">
        <v>0</v>
      </c>
      <c r="Q307" s="37">
        <v>2</v>
      </c>
    </row>
    <row r="308" spans="1:17" ht="17.25" hidden="1" customHeight="1" x14ac:dyDescent="0.3">
      <c r="A308" s="19" t="s">
        <v>1562</v>
      </c>
      <c r="B308" s="19" t="s">
        <v>1974</v>
      </c>
      <c r="C308" s="21">
        <v>0</v>
      </c>
      <c r="D308" s="21">
        <v>0</v>
      </c>
      <c r="E308" s="21">
        <v>0</v>
      </c>
      <c r="F308" s="21">
        <v>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51">
        <v>0</v>
      </c>
      <c r="Q308" s="37">
        <v>2</v>
      </c>
    </row>
    <row r="309" spans="1:17" ht="17.25" hidden="1" customHeight="1" x14ac:dyDescent="0.3">
      <c r="A309" s="19" t="s">
        <v>432</v>
      </c>
      <c r="B309" s="19" t="s">
        <v>1975</v>
      </c>
      <c r="C309" s="21">
        <v>0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51">
        <v>0</v>
      </c>
      <c r="Q309" s="37">
        <v>2</v>
      </c>
    </row>
    <row r="310" spans="1:17" ht="17.25" hidden="1" customHeight="1" x14ac:dyDescent="0.3">
      <c r="A310" s="19" t="s">
        <v>434</v>
      </c>
      <c r="B310" s="19" t="s">
        <v>1976</v>
      </c>
      <c r="C310" s="21">
        <v>0</v>
      </c>
      <c r="D310" s="21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51">
        <v>0</v>
      </c>
      <c r="Q310" s="37">
        <v>2</v>
      </c>
    </row>
    <row r="311" spans="1:17" ht="17.25" hidden="1" customHeight="1" x14ac:dyDescent="0.3">
      <c r="A311" s="19" t="s">
        <v>435</v>
      </c>
      <c r="B311" s="19" t="s">
        <v>1977</v>
      </c>
      <c r="C311" s="21">
        <v>0</v>
      </c>
      <c r="D311" s="21">
        <v>0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51">
        <v>0</v>
      </c>
      <c r="Q311" s="37">
        <v>2</v>
      </c>
    </row>
    <row r="312" spans="1:17" ht="17.25" hidden="1" customHeight="1" x14ac:dyDescent="0.3">
      <c r="A312" s="19" t="s">
        <v>436</v>
      </c>
      <c r="B312" s="19" t="s">
        <v>1978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51">
        <v>0</v>
      </c>
      <c r="Q312" s="37">
        <v>2</v>
      </c>
    </row>
    <row r="313" spans="1:17" ht="17.25" hidden="1" customHeight="1" x14ac:dyDescent="0.3">
      <c r="A313" s="19" t="s">
        <v>437</v>
      </c>
      <c r="B313" s="19" t="s">
        <v>1979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51">
        <v>0</v>
      </c>
      <c r="Q313" s="37">
        <v>2</v>
      </c>
    </row>
    <row r="314" spans="1:17" ht="17.25" hidden="1" customHeight="1" x14ac:dyDescent="0.3">
      <c r="A314" s="19" t="s">
        <v>438</v>
      </c>
      <c r="B314" s="19" t="s">
        <v>1980</v>
      </c>
      <c r="C314" s="21">
        <v>0</v>
      </c>
      <c r="D314" s="21">
        <v>0</v>
      </c>
      <c r="E314" s="21">
        <v>0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51">
        <v>0</v>
      </c>
      <c r="Q314" s="37">
        <v>2</v>
      </c>
    </row>
    <row r="315" spans="1:17" ht="17.25" hidden="1" customHeight="1" x14ac:dyDescent="0.3">
      <c r="A315" s="19" t="s">
        <v>1190</v>
      </c>
      <c r="B315" s="19" t="s">
        <v>1981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51">
        <v>0</v>
      </c>
      <c r="Q315" s="37">
        <v>2</v>
      </c>
    </row>
    <row r="316" spans="1:17" ht="17.25" customHeight="1" x14ac:dyDescent="0.3">
      <c r="A316" s="19" t="s">
        <v>439</v>
      </c>
      <c r="B316" s="19" t="s">
        <v>1982</v>
      </c>
      <c r="C316" s="41">
        <v>-62.85</v>
      </c>
      <c r="D316" s="41">
        <v>-19.829999999999984</v>
      </c>
      <c r="E316" s="41">
        <v>-75.319999999999936</v>
      </c>
      <c r="F316" s="41">
        <v>-107.58999999999992</v>
      </c>
      <c r="G316" s="41">
        <v>-109.87</v>
      </c>
      <c r="H316" s="41">
        <v>-213.95000000000005</v>
      </c>
      <c r="I316" s="41">
        <v>447.75</v>
      </c>
      <c r="J316" s="41">
        <v>-133.51</v>
      </c>
      <c r="K316" s="41">
        <v>-617.92000000000007</v>
      </c>
      <c r="L316" s="41">
        <v>21.279999999999745</v>
      </c>
      <c r="M316" s="41">
        <v>306.84999999999991</v>
      </c>
      <c r="N316" s="41">
        <v>114.26000000000022</v>
      </c>
      <c r="O316" s="41">
        <v>-450.70000000000005</v>
      </c>
      <c r="P316" s="51">
        <v>-3.9838968185750894E-3</v>
      </c>
      <c r="Q316" s="37">
        <v>1</v>
      </c>
    </row>
    <row r="317" spans="1:17" ht="17.25" customHeight="1" x14ac:dyDescent="0.3">
      <c r="B317" s="19" t="s">
        <v>440</v>
      </c>
      <c r="C317" s="57">
        <v>-62.85</v>
      </c>
      <c r="D317" s="57">
        <v>-19.829999999999984</v>
      </c>
      <c r="E317" s="57">
        <v>-75.319999999999936</v>
      </c>
      <c r="F317" s="57">
        <v>629.84</v>
      </c>
      <c r="G317" s="57">
        <v>1346.8400000000001</v>
      </c>
      <c r="H317" s="57">
        <v>1031.26</v>
      </c>
      <c r="I317" s="57">
        <v>1805.89</v>
      </c>
      <c r="J317" s="57">
        <v>3043.66</v>
      </c>
      <c r="K317" s="57">
        <v>2884.83</v>
      </c>
      <c r="L317" s="57">
        <v>4251.38</v>
      </c>
      <c r="M317" s="57">
        <v>5506.4600000000009</v>
      </c>
      <c r="N317" s="57">
        <v>3327.1499999999996</v>
      </c>
      <c r="O317" s="57">
        <v>23669.31</v>
      </c>
      <c r="P317" s="51">
        <v>0.20922140849094198</v>
      </c>
      <c r="Q317" s="37">
        <v>1</v>
      </c>
    </row>
    <row r="318" spans="1:17" ht="17.25" customHeight="1" x14ac:dyDescent="0.3">
      <c r="B318" s="19" t="s">
        <v>312</v>
      </c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43"/>
      <c r="Q318" s="37">
        <v>1</v>
      </c>
    </row>
    <row r="319" spans="1:17" ht="17.25" customHeight="1" x14ac:dyDescent="0.3">
      <c r="A319" s="19" t="s">
        <v>441</v>
      </c>
      <c r="B319" s="19" t="s">
        <v>1983</v>
      </c>
      <c r="C319" s="21">
        <v>0</v>
      </c>
      <c r="D319" s="21">
        <v>0</v>
      </c>
      <c r="E319" s="21">
        <v>0</v>
      </c>
      <c r="F319" s="21">
        <v>29.5</v>
      </c>
      <c r="G319" s="21">
        <v>58.27</v>
      </c>
      <c r="H319" s="21">
        <v>49.81</v>
      </c>
      <c r="I319" s="21">
        <v>54.329999999999991</v>
      </c>
      <c r="J319" s="21">
        <v>127.08999999999992</v>
      </c>
      <c r="K319" s="21">
        <v>140.11000000000001</v>
      </c>
      <c r="L319" s="21">
        <v>169.2</v>
      </c>
      <c r="M319" s="21">
        <v>207.98</v>
      </c>
      <c r="N319" s="21">
        <v>0</v>
      </c>
      <c r="O319" s="21">
        <v>836.29</v>
      </c>
      <c r="P319" s="51">
        <v>7.3922633024321302E-3</v>
      </c>
      <c r="Q319" s="37">
        <v>1</v>
      </c>
    </row>
    <row r="320" spans="1:17" ht="17.25" customHeight="1" x14ac:dyDescent="0.3">
      <c r="A320" s="19" t="s">
        <v>442</v>
      </c>
      <c r="B320" s="19" t="s">
        <v>1984</v>
      </c>
      <c r="C320" s="21">
        <v>0</v>
      </c>
      <c r="D320" s="21">
        <v>0</v>
      </c>
      <c r="E320" s="21">
        <v>0</v>
      </c>
      <c r="F320" s="21">
        <v>0</v>
      </c>
      <c r="G320" s="21">
        <v>0</v>
      </c>
      <c r="H320" s="21">
        <v>0</v>
      </c>
      <c r="I320" s="21">
        <v>102.46</v>
      </c>
      <c r="J320" s="21">
        <v>0</v>
      </c>
      <c r="K320" s="21">
        <v>0</v>
      </c>
      <c r="L320" s="21">
        <v>0</v>
      </c>
      <c r="M320" s="21">
        <v>0</v>
      </c>
      <c r="N320" s="21">
        <v>358.15</v>
      </c>
      <c r="O320" s="21">
        <v>460.60999999999996</v>
      </c>
      <c r="P320" s="51">
        <v>4.071494816072491E-3</v>
      </c>
      <c r="Q320" s="37">
        <v>1</v>
      </c>
    </row>
    <row r="321" spans="1:17" ht="17.25" hidden="1" customHeight="1" x14ac:dyDescent="0.3">
      <c r="A321" s="19" t="s">
        <v>443</v>
      </c>
      <c r="B321" s="19" t="s">
        <v>1985</v>
      </c>
      <c r="C321" s="41">
        <v>0</v>
      </c>
      <c r="D321" s="41">
        <v>0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0</v>
      </c>
      <c r="O321" s="41">
        <v>0</v>
      </c>
      <c r="P321" s="51">
        <v>0</v>
      </c>
      <c r="Q321" s="37">
        <v>2</v>
      </c>
    </row>
    <row r="322" spans="1:17" ht="17.25" customHeight="1" x14ac:dyDescent="0.3">
      <c r="B322" s="19" t="s">
        <v>394</v>
      </c>
      <c r="C322" s="45">
        <v>0</v>
      </c>
      <c r="D322" s="45">
        <v>0</v>
      </c>
      <c r="E322" s="45">
        <v>0</v>
      </c>
      <c r="F322" s="45">
        <v>29.5</v>
      </c>
      <c r="G322" s="45">
        <v>58.27</v>
      </c>
      <c r="H322" s="45">
        <v>49.81</v>
      </c>
      <c r="I322" s="45">
        <v>156.79</v>
      </c>
      <c r="J322" s="45">
        <v>127.08999999999992</v>
      </c>
      <c r="K322" s="45">
        <v>140.11000000000001</v>
      </c>
      <c r="L322" s="45">
        <v>169.2</v>
      </c>
      <c r="M322" s="45">
        <v>207.98</v>
      </c>
      <c r="N322" s="45">
        <v>358.15</v>
      </c>
      <c r="O322" s="45">
        <v>1296.8999999999999</v>
      </c>
      <c r="P322" s="51">
        <v>1.146375811850462E-2</v>
      </c>
      <c r="Q322" s="37">
        <v>1</v>
      </c>
    </row>
    <row r="323" spans="1:17" ht="17.25" customHeight="1" x14ac:dyDescent="0.3">
      <c r="B323" s="19" t="s">
        <v>444</v>
      </c>
      <c r="C323" s="21">
        <v>-62.85</v>
      </c>
      <c r="D323" s="21">
        <v>-19.829999999999984</v>
      </c>
      <c r="E323" s="21">
        <v>-75.319999999999936</v>
      </c>
      <c r="F323" s="21">
        <v>659.34</v>
      </c>
      <c r="G323" s="21">
        <v>1405.1100000000001</v>
      </c>
      <c r="H323" s="21">
        <v>1081.07</v>
      </c>
      <c r="I323" s="21">
        <v>1962.68</v>
      </c>
      <c r="J323" s="21">
        <v>3170.75</v>
      </c>
      <c r="K323" s="21">
        <v>3024.94</v>
      </c>
      <c r="L323" s="21">
        <v>4420.58</v>
      </c>
      <c r="M323" s="21">
        <v>5714.4400000000005</v>
      </c>
      <c r="N323" s="21">
        <v>3685.2999999999997</v>
      </c>
      <c r="O323" s="21">
        <v>24966.210000000003</v>
      </c>
      <c r="P323" s="51">
        <v>0.22068516660944659</v>
      </c>
      <c r="Q323" s="37">
        <v>1</v>
      </c>
    </row>
    <row r="324" spans="1:17" ht="17.25" customHeight="1" x14ac:dyDescent="0.3">
      <c r="B324" s="19" t="s">
        <v>312</v>
      </c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43"/>
      <c r="Q324" s="37">
        <v>1</v>
      </c>
    </row>
    <row r="325" spans="1:17" ht="17.25" hidden="1" customHeight="1" x14ac:dyDescent="0.3">
      <c r="A325" s="19" t="s">
        <v>445</v>
      </c>
      <c r="B325" s="19" t="s">
        <v>1986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51">
        <v>0</v>
      </c>
      <c r="Q325" s="37">
        <v>2</v>
      </c>
    </row>
    <row r="326" spans="1:17" ht="17.25" hidden="1" customHeight="1" x14ac:dyDescent="0.3">
      <c r="A326" s="19" t="s">
        <v>446</v>
      </c>
      <c r="B326" s="19" t="s">
        <v>1987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51">
        <v>0</v>
      </c>
      <c r="Q326" s="37">
        <v>2</v>
      </c>
    </row>
    <row r="327" spans="1:17" ht="17.25" hidden="1" customHeight="1" x14ac:dyDescent="0.3">
      <c r="A327" s="19" t="s">
        <v>447</v>
      </c>
      <c r="B327" s="19" t="s">
        <v>1988</v>
      </c>
      <c r="C327" s="21">
        <v>0</v>
      </c>
      <c r="D327" s="21">
        <v>0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51">
        <v>0</v>
      </c>
      <c r="Q327" s="37">
        <v>2</v>
      </c>
    </row>
    <row r="328" spans="1:17" ht="17.25" hidden="1" customHeight="1" x14ac:dyDescent="0.3">
      <c r="A328" s="19" t="s">
        <v>448</v>
      </c>
      <c r="B328" s="19" t="s">
        <v>1989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51">
        <v>0</v>
      </c>
      <c r="Q328" s="37">
        <v>2</v>
      </c>
    </row>
    <row r="329" spans="1:17" ht="17.25" customHeight="1" x14ac:dyDescent="0.3">
      <c r="A329" s="19" t="s">
        <v>449</v>
      </c>
      <c r="B329" s="19" t="s">
        <v>1990</v>
      </c>
      <c r="C329" s="21">
        <v>159.01</v>
      </c>
      <c r="D329" s="21">
        <v>148.26999999999998</v>
      </c>
      <c r="E329" s="21">
        <v>-16.600000000000001</v>
      </c>
      <c r="F329" s="21">
        <v>97.84</v>
      </c>
      <c r="G329" s="21">
        <v>162.37</v>
      </c>
      <c r="H329" s="21">
        <v>166.42000000000002</v>
      </c>
      <c r="I329" s="21">
        <v>166.53</v>
      </c>
      <c r="J329" s="21">
        <v>485.08000000000004</v>
      </c>
      <c r="K329" s="21">
        <v>336.32</v>
      </c>
      <c r="L329" s="21">
        <v>407.63</v>
      </c>
      <c r="M329" s="21">
        <v>585.58999999999992</v>
      </c>
      <c r="N329" s="21">
        <v>261.02</v>
      </c>
      <c r="O329" s="21">
        <v>2959.48</v>
      </c>
      <c r="P329" s="51">
        <v>0.11643744263169675</v>
      </c>
      <c r="Q329" s="37">
        <v>1</v>
      </c>
    </row>
    <row r="330" spans="1:17" ht="17.25" customHeight="1" x14ac:dyDescent="0.3">
      <c r="A330" s="19" t="s">
        <v>450</v>
      </c>
      <c r="B330" s="19" t="s">
        <v>1991</v>
      </c>
      <c r="C330" s="21">
        <v>12.47</v>
      </c>
      <c r="D330" s="21">
        <v>11.620000000000001</v>
      </c>
      <c r="E330" s="21">
        <v>-1.3</v>
      </c>
      <c r="F330" s="21">
        <v>7.67</v>
      </c>
      <c r="G330" s="21">
        <v>12.73</v>
      </c>
      <c r="H330" s="21">
        <v>13.04</v>
      </c>
      <c r="I330" s="21">
        <v>6.5400000000000009</v>
      </c>
      <c r="J330" s="21">
        <v>25.830000000000002</v>
      </c>
      <c r="K330" s="21">
        <v>23.48</v>
      </c>
      <c r="L330" s="21">
        <v>4.1100000000000003</v>
      </c>
      <c r="M330" s="21">
        <v>-0.10000000000000003</v>
      </c>
      <c r="N330" s="21">
        <v>17.98</v>
      </c>
      <c r="O330" s="21">
        <v>134.07</v>
      </c>
      <c r="P330" s="51">
        <v>5.2748347458443992E-3</v>
      </c>
      <c r="Q330" s="37">
        <v>1</v>
      </c>
    </row>
    <row r="331" spans="1:17" ht="17.25" customHeight="1" x14ac:dyDescent="0.3">
      <c r="A331" s="19" t="s">
        <v>451</v>
      </c>
      <c r="B331" s="19" t="s">
        <v>1992</v>
      </c>
      <c r="C331" s="21">
        <v>38.97</v>
      </c>
      <c r="D331" s="21">
        <v>36.339999999999996</v>
      </c>
      <c r="E331" s="21">
        <v>-4.07</v>
      </c>
      <c r="F331" s="21">
        <v>23.98</v>
      </c>
      <c r="G331" s="21">
        <v>39.79</v>
      </c>
      <c r="H331" s="21">
        <v>40.800000000000004</v>
      </c>
      <c r="I331" s="21">
        <v>40.81</v>
      </c>
      <c r="J331" s="21">
        <v>118.91</v>
      </c>
      <c r="K331" s="21">
        <v>82.42</v>
      </c>
      <c r="L331" s="21">
        <v>99.91</v>
      </c>
      <c r="M331" s="21">
        <v>71.359999999999985</v>
      </c>
      <c r="N331" s="21">
        <v>111.42</v>
      </c>
      <c r="O331" s="21">
        <v>700.64</v>
      </c>
      <c r="P331" s="51">
        <v>2.7565900024825986E-2</v>
      </c>
      <c r="Q331" s="37">
        <v>1</v>
      </c>
    </row>
    <row r="332" spans="1:17" ht="17.25" hidden="1" customHeight="1" x14ac:dyDescent="0.3">
      <c r="A332" s="19" t="s">
        <v>452</v>
      </c>
      <c r="B332" s="19" t="s">
        <v>1993</v>
      </c>
      <c r="C332" s="21">
        <v>0</v>
      </c>
      <c r="D332" s="21">
        <v>0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51">
        <v>0</v>
      </c>
      <c r="Q332" s="37">
        <v>2</v>
      </c>
    </row>
    <row r="333" spans="1:17" ht="17.25" customHeight="1" x14ac:dyDescent="0.3">
      <c r="A333" s="19" t="s">
        <v>453</v>
      </c>
      <c r="B333" s="19" t="s">
        <v>1994</v>
      </c>
      <c r="C333" s="21">
        <v>0</v>
      </c>
      <c r="D333" s="21">
        <v>0</v>
      </c>
      <c r="E333" s="21">
        <v>0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475.42</v>
      </c>
      <c r="N333" s="21">
        <v>742.95</v>
      </c>
      <c r="O333" s="21">
        <v>1218.3700000000001</v>
      </c>
      <c r="P333" s="51">
        <v>4.7935409929845914E-2</v>
      </c>
      <c r="Q333" s="37">
        <v>1</v>
      </c>
    </row>
    <row r="334" spans="1:17" ht="17.25" customHeight="1" x14ac:dyDescent="0.3">
      <c r="A334" s="19" t="s">
        <v>454</v>
      </c>
      <c r="B334" s="19" t="s">
        <v>1995</v>
      </c>
      <c r="C334" s="21">
        <v>54.25</v>
      </c>
      <c r="D334" s="21">
        <v>51.29</v>
      </c>
      <c r="E334" s="21">
        <v>-5.73</v>
      </c>
      <c r="F334" s="21">
        <v>34.19</v>
      </c>
      <c r="G334" s="21">
        <v>42.919999999999995</v>
      </c>
      <c r="H334" s="21">
        <v>45.07</v>
      </c>
      <c r="I334" s="21">
        <v>45.17</v>
      </c>
      <c r="J334" s="21">
        <v>139.82</v>
      </c>
      <c r="K334" s="21">
        <v>93.31</v>
      </c>
      <c r="L334" s="21">
        <v>120.4</v>
      </c>
      <c r="M334" s="21">
        <v>194.07999999999998</v>
      </c>
      <c r="N334" s="21">
        <v>73.209999999999994</v>
      </c>
      <c r="O334" s="21">
        <v>887.98</v>
      </c>
      <c r="P334" s="51">
        <v>3.4936583557954128E-2</v>
      </c>
      <c r="Q334" s="37">
        <v>1</v>
      </c>
    </row>
    <row r="335" spans="1:17" ht="17.25" customHeight="1" x14ac:dyDescent="0.3">
      <c r="A335" s="19" t="s">
        <v>455</v>
      </c>
      <c r="B335" s="19" t="s">
        <v>1996</v>
      </c>
      <c r="C335" s="21">
        <v>37.54</v>
      </c>
      <c r="D335" s="21">
        <v>38.93</v>
      </c>
      <c r="E335" s="21">
        <v>0</v>
      </c>
      <c r="F335" s="21">
        <v>18.32</v>
      </c>
      <c r="G335" s="21">
        <v>35.14</v>
      </c>
      <c r="H335" s="21">
        <v>37.35</v>
      </c>
      <c r="I335" s="21">
        <v>43.3</v>
      </c>
      <c r="J335" s="21">
        <v>52.94</v>
      </c>
      <c r="K335" s="21">
        <v>13.13</v>
      </c>
      <c r="L335" s="21">
        <v>13.13</v>
      </c>
      <c r="M335" s="21">
        <v>12.6</v>
      </c>
      <c r="N335" s="21">
        <v>13.83</v>
      </c>
      <c r="O335" s="21">
        <v>316.20999999999998</v>
      </c>
      <c r="P335" s="51">
        <v>1.2440930073718636E-2</v>
      </c>
      <c r="Q335" s="37">
        <v>1</v>
      </c>
    </row>
    <row r="336" spans="1:17" ht="17.25" hidden="1" customHeight="1" x14ac:dyDescent="0.3">
      <c r="A336" s="19" t="s">
        <v>1191</v>
      </c>
      <c r="B336" s="19" t="s">
        <v>1997</v>
      </c>
      <c r="C336" s="21">
        <v>0</v>
      </c>
      <c r="D336" s="21">
        <v>0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51">
        <v>0</v>
      </c>
      <c r="Q336" s="37">
        <v>2</v>
      </c>
    </row>
    <row r="337" spans="1:18" ht="17.25" hidden="1" customHeight="1" x14ac:dyDescent="0.3">
      <c r="A337" s="19" t="s">
        <v>456</v>
      </c>
      <c r="B337" s="19" t="s">
        <v>1998</v>
      </c>
      <c r="C337" s="41">
        <v>0</v>
      </c>
      <c r="D337" s="41">
        <v>0</v>
      </c>
      <c r="E337" s="41">
        <v>0</v>
      </c>
      <c r="F337" s="41">
        <v>0</v>
      </c>
      <c r="G337" s="41">
        <v>0</v>
      </c>
      <c r="H337" s="41">
        <v>0</v>
      </c>
      <c r="I337" s="41">
        <v>0</v>
      </c>
      <c r="J337" s="41">
        <v>0</v>
      </c>
      <c r="K337" s="41">
        <v>0</v>
      </c>
      <c r="L337" s="41">
        <v>0</v>
      </c>
      <c r="M337" s="41">
        <v>0</v>
      </c>
      <c r="N337" s="41">
        <v>0</v>
      </c>
      <c r="O337" s="41">
        <v>0</v>
      </c>
      <c r="P337" s="51">
        <v>0</v>
      </c>
      <c r="Q337" s="37">
        <v>2</v>
      </c>
    </row>
    <row r="338" spans="1:18" ht="17.25" customHeight="1" x14ac:dyDescent="0.3">
      <c r="B338" s="19" t="s">
        <v>414</v>
      </c>
      <c r="C338" s="45">
        <v>302.24</v>
      </c>
      <c r="D338" s="45">
        <v>286.45</v>
      </c>
      <c r="E338" s="45">
        <v>-27.700000000000003</v>
      </c>
      <c r="F338" s="45">
        <v>182</v>
      </c>
      <c r="G338" s="45">
        <v>292.95</v>
      </c>
      <c r="H338" s="45">
        <v>302.68000000000006</v>
      </c>
      <c r="I338" s="45">
        <v>302.35000000000002</v>
      </c>
      <c r="J338" s="45">
        <v>822.58000000000015</v>
      </c>
      <c r="K338" s="45">
        <v>548.66</v>
      </c>
      <c r="L338" s="45">
        <v>645.17999999999995</v>
      </c>
      <c r="M338" s="45">
        <v>1338.9499999999998</v>
      </c>
      <c r="N338" s="45">
        <v>1220.4100000000001</v>
      </c>
      <c r="O338" s="45">
        <v>6216.7500000000009</v>
      </c>
      <c r="P338" s="51">
        <v>0.24459110096388587</v>
      </c>
      <c r="Q338" s="37">
        <v>1</v>
      </c>
    </row>
    <row r="339" spans="1:18" ht="17.25" customHeight="1" x14ac:dyDescent="0.3">
      <c r="B339" s="19" t="s">
        <v>457</v>
      </c>
      <c r="C339" s="21">
        <v>239.39000000000001</v>
      </c>
      <c r="D339" s="21">
        <v>266.62</v>
      </c>
      <c r="E339" s="21">
        <v>-103.01999999999994</v>
      </c>
      <c r="F339" s="21">
        <v>841.34</v>
      </c>
      <c r="G339" s="21">
        <v>1698.0600000000002</v>
      </c>
      <c r="H339" s="21">
        <v>1383.75</v>
      </c>
      <c r="I339" s="21">
        <v>2265.0300000000002</v>
      </c>
      <c r="J339" s="21">
        <v>3993.33</v>
      </c>
      <c r="K339" s="21">
        <v>3573.6</v>
      </c>
      <c r="L339" s="21">
        <v>5065.76</v>
      </c>
      <c r="M339" s="21">
        <v>7053.39</v>
      </c>
      <c r="N339" s="21">
        <v>4905.71</v>
      </c>
      <c r="O339" s="21">
        <v>31182.960000000003</v>
      </c>
      <c r="P339" s="51">
        <v>0.27563722018583153</v>
      </c>
      <c r="Q339" s="37">
        <v>1</v>
      </c>
    </row>
    <row r="340" spans="1:18" ht="17.25" customHeight="1" x14ac:dyDescent="0.3"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43"/>
      <c r="Q340" s="37">
        <v>1</v>
      </c>
    </row>
    <row r="341" spans="1:18" ht="17.25" customHeight="1" x14ac:dyDescent="0.35">
      <c r="B341" s="30" t="s">
        <v>458</v>
      </c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43"/>
      <c r="Q341" s="37">
        <v>1</v>
      </c>
      <c r="R341" s="134">
        <v>0</v>
      </c>
    </row>
    <row r="342" spans="1:18" ht="17.25" hidden="1" customHeight="1" x14ac:dyDescent="0.3">
      <c r="A342" s="19" t="s">
        <v>459</v>
      </c>
      <c r="B342" s="19" t="s">
        <v>1999</v>
      </c>
      <c r="C342" s="21">
        <v>0</v>
      </c>
      <c r="D342" s="21">
        <v>0</v>
      </c>
      <c r="E342" s="21">
        <v>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51">
        <v>0</v>
      </c>
      <c r="Q342" s="37">
        <v>2</v>
      </c>
    </row>
    <row r="343" spans="1:18" ht="17.25" customHeight="1" x14ac:dyDescent="0.3">
      <c r="A343" s="19" t="s">
        <v>460</v>
      </c>
      <c r="B343" s="19" t="s">
        <v>2000</v>
      </c>
      <c r="C343" s="21">
        <v>0</v>
      </c>
      <c r="D343" s="21">
        <v>0</v>
      </c>
      <c r="E343" s="21">
        <v>0</v>
      </c>
      <c r="F343" s="21">
        <v>1355.11</v>
      </c>
      <c r="G343" s="21">
        <v>348.94</v>
      </c>
      <c r="H343" s="21">
        <v>2186.73</v>
      </c>
      <c r="I343" s="21">
        <v>1164.74</v>
      </c>
      <c r="J343" s="21">
        <v>1723.47</v>
      </c>
      <c r="K343" s="21">
        <v>2148.67</v>
      </c>
      <c r="L343" s="21">
        <v>2375.59</v>
      </c>
      <c r="M343" s="21">
        <v>2623.09</v>
      </c>
      <c r="N343" s="21">
        <v>1512.4599999999998</v>
      </c>
      <c r="O343" s="21">
        <v>15438.8</v>
      </c>
      <c r="P343" s="51">
        <v>0.45853772122303654</v>
      </c>
      <c r="Q343" s="37">
        <v>1</v>
      </c>
    </row>
    <row r="344" spans="1:18" ht="17.25" hidden="1" customHeight="1" x14ac:dyDescent="0.3">
      <c r="A344" s="19" t="s">
        <v>1563</v>
      </c>
      <c r="B344" s="19" t="s">
        <v>2001</v>
      </c>
      <c r="C344" s="21">
        <v>0</v>
      </c>
      <c r="D344" s="21">
        <v>0</v>
      </c>
      <c r="E344" s="21">
        <v>0</v>
      </c>
      <c r="F344" s="21">
        <v>0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51">
        <v>0</v>
      </c>
      <c r="Q344" s="37">
        <v>2</v>
      </c>
    </row>
    <row r="345" spans="1:18" ht="17.25" hidden="1" customHeight="1" x14ac:dyDescent="0.3">
      <c r="A345" s="19" t="s">
        <v>461</v>
      </c>
      <c r="B345" s="19" t="s">
        <v>2002</v>
      </c>
      <c r="C345" s="21">
        <v>0</v>
      </c>
      <c r="D345" s="21">
        <v>0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51">
        <v>0</v>
      </c>
      <c r="Q345" s="37">
        <v>2</v>
      </c>
    </row>
    <row r="346" spans="1:18" ht="17.25" hidden="1" customHeight="1" x14ac:dyDescent="0.3">
      <c r="A346" s="19" t="s">
        <v>462</v>
      </c>
      <c r="B346" s="19" t="s">
        <v>2003</v>
      </c>
      <c r="C346" s="21">
        <v>0</v>
      </c>
      <c r="D346" s="21"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51">
        <v>0</v>
      </c>
      <c r="Q346" s="37">
        <v>2</v>
      </c>
    </row>
    <row r="347" spans="1:18" ht="17.25" hidden="1" customHeight="1" x14ac:dyDescent="0.3">
      <c r="A347" s="19" t="s">
        <v>463</v>
      </c>
      <c r="B347" s="19" t="s">
        <v>2004</v>
      </c>
      <c r="C347" s="21">
        <v>0</v>
      </c>
      <c r="D347" s="21"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51">
        <v>0</v>
      </c>
      <c r="Q347" s="37">
        <v>2</v>
      </c>
    </row>
    <row r="348" spans="1:18" ht="17.25" hidden="1" customHeight="1" x14ac:dyDescent="0.3">
      <c r="A348" s="19" t="s">
        <v>464</v>
      </c>
      <c r="B348" s="19" t="s">
        <v>2005</v>
      </c>
      <c r="C348" s="21">
        <v>0</v>
      </c>
      <c r="D348" s="21">
        <v>0</v>
      </c>
      <c r="E348" s="21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51">
        <v>0</v>
      </c>
      <c r="Q348" s="37">
        <v>2</v>
      </c>
    </row>
    <row r="349" spans="1:18" ht="17.25" hidden="1" customHeight="1" x14ac:dyDescent="0.3">
      <c r="A349" s="19" t="s">
        <v>1564</v>
      </c>
      <c r="B349" s="19" t="s">
        <v>2006</v>
      </c>
      <c r="C349" s="21">
        <v>0</v>
      </c>
      <c r="D349" s="21">
        <v>0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51">
        <v>0</v>
      </c>
      <c r="Q349" s="37">
        <v>2</v>
      </c>
    </row>
    <row r="350" spans="1:18" ht="17.25" hidden="1" customHeight="1" x14ac:dyDescent="0.3">
      <c r="A350" s="19" t="s">
        <v>1272</v>
      </c>
      <c r="B350" s="19" t="s">
        <v>2007</v>
      </c>
      <c r="C350" s="21">
        <v>0</v>
      </c>
      <c r="D350" s="21">
        <v>0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51">
        <v>0</v>
      </c>
      <c r="Q350" s="37">
        <v>2</v>
      </c>
    </row>
    <row r="351" spans="1:18" ht="17.25" hidden="1" customHeight="1" x14ac:dyDescent="0.3">
      <c r="A351" s="19" t="s">
        <v>1192</v>
      </c>
      <c r="B351" s="19" t="s">
        <v>2008</v>
      </c>
      <c r="C351" s="21">
        <v>0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51">
        <v>0</v>
      </c>
      <c r="Q351" s="37">
        <v>2</v>
      </c>
    </row>
    <row r="352" spans="1:18" ht="17.25" hidden="1" customHeight="1" x14ac:dyDescent="0.3">
      <c r="A352" s="19" t="s">
        <v>465</v>
      </c>
      <c r="B352" s="19" t="s">
        <v>2009</v>
      </c>
      <c r="C352" s="41">
        <v>0</v>
      </c>
      <c r="D352" s="41">
        <v>0</v>
      </c>
      <c r="E352" s="41">
        <v>0</v>
      </c>
      <c r="F352" s="41">
        <v>0</v>
      </c>
      <c r="G352" s="41">
        <v>0</v>
      </c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1">
        <v>0</v>
      </c>
      <c r="O352" s="41">
        <v>0</v>
      </c>
      <c r="P352" s="51">
        <v>0</v>
      </c>
      <c r="Q352" s="37">
        <v>2</v>
      </c>
    </row>
    <row r="353" spans="1:17" ht="17.25" customHeight="1" x14ac:dyDescent="0.3">
      <c r="B353" s="19" t="s">
        <v>466</v>
      </c>
      <c r="C353" s="57">
        <v>0</v>
      </c>
      <c r="D353" s="57">
        <v>0</v>
      </c>
      <c r="E353" s="57">
        <v>0</v>
      </c>
      <c r="F353" s="57">
        <v>1355.11</v>
      </c>
      <c r="G353" s="57">
        <v>348.94</v>
      </c>
      <c r="H353" s="57">
        <v>2186.73</v>
      </c>
      <c r="I353" s="57">
        <v>1164.74</v>
      </c>
      <c r="J353" s="57">
        <v>1723.47</v>
      </c>
      <c r="K353" s="57">
        <v>2148.67</v>
      </c>
      <c r="L353" s="57">
        <v>2375.59</v>
      </c>
      <c r="M353" s="57">
        <v>2623.09</v>
      </c>
      <c r="N353" s="57">
        <v>1512.4599999999998</v>
      </c>
      <c r="O353" s="57">
        <v>15438.8</v>
      </c>
      <c r="P353" s="51">
        <v>0.45853772122303654</v>
      </c>
      <c r="Q353" s="37">
        <v>1</v>
      </c>
    </row>
    <row r="354" spans="1:17" ht="17.25" customHeight="1" x14ac:dyDescent="0.3">
      <c r="B354" s="19" t="s">
        <v>312</v>
      </c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43"/>
      <c r="Q354" s="37">
        <v>1</v>
      </c>
    </row>
    <row r="355" spans="1:17" ht="17.25" customHeight="1" x14ac:dyDescent="0.3">
      <c r="A355" s="19" t="s">
        <v>467</v>
      </c>
      <c r="B355" s="19" t="s">
        <v>2010</v>
      </c>
      <c r="C355" s="21">
        <v>0</v>
      </c>
      <c r="D355" s="21">
        <v>0</v>
      </c>
      <c r="E355" s="21">
        <v>0</v>
      </c>
      <c r="F355" s="21">
        <v>54.2</v>
      </c>
      <c r="G355" s="21">
        <v>13.960000000000036</v>
      </c>
      <c r="H355" s="21">
        <v>87.47</v>
      </c>
      <c r="I355" s="21">
        <v>46.59</v>
      </c>
      <c r="J355" s="21">
        <v>68.94</v>
      </c>
      <c r="K355" s="21">
        <v>85.95</v>
      </c>
      <c r="L355" s="21">
        <v>95.03</v>
      </c>
      <c r="M355" s="21">
        <v>104.93</v>
      </c>
      <c r="N355" s="21">
        <v>0</v>
      </c>
      <c r="O355" s="21">
        <v>557.07000000000016</v>
      </c>
      <c r="P355" s="51">
        <v>1.6545172446156244E-2</v>
      </c>
      <c r="Q355" s="37">
        <v>1</v>
      </c>
    </row>
    <row r="356" spans="1:17" ht="17.25" customHeight="1" x14ac:dyDescent="0.3">
      <c r="A356" s="19" t="s">
        <v>468</v>
      </c>
      <c r="B356" s="19" t="s">
        <v>2011</v>
      </c>
      <c r="C356" s="21">
        <v>0</v>
      </c>
      <c r="D356" s="21">
        <v>0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96</v>
      </c>
      <c r="L356" s="21">
        <v>0</v>
      </c>
      <c r="M356" s="21">
        <v>0</v>
      </c>
      <c r="N356" s="21">
        <v>96</v>
      </c>
      <c r="O356" s="21">
        <v>192</v>
      </c>
      <c r="P356" s="51">
        <v>5.7024666732403435E-3</v>
      </c>
      <c r="Q356" s="37">
        <v>1</v>
      </c>
    </row>
    <row r="357" spans="1:17" ht="17.25" hidden="1" customHeight="1" x14ac:dyDescent="0.3">
      <c r="A357" s="19" t="s">
        <v>469</v>
      </c>
      <c r="B357" s="19" t="s">
        <v>2012</v>
      </c>
      <c r="C357" s="41">
        <v>0</v>
      </c>
      <c r="D357" s="41">
        <v>0</v>
      </c>
      <c r="E357" s="41">
        <v>0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51">
        <v>0</v>
      </c>
      <c r="Q357" s="37">
        <v>2</v>
      </c>
    </row>
    <row r="358" spans="1:17" ht="17.25" customHeight="1" x14ac:dyDescent="0.3">
      <c r="B358" s="19" t="s">
        <v>394</v>
      </c>
      <c r="C358" s="45">
        <v>0</v>
      </c>
      <c r="D358" s="45">
        <v>0</v>
      </c>
      <c r="E358" s="45">
        <v>0</v>
      </c>
      <c r="F358" s="45">
        <v>54.2</v>
      </c>
      <c r="G358" s="45">
        <v>13.960000000000036</v>
      </c>
      <c r="H358" s="45">
        <v>87.47</v>
      </c>
      <c r="I358" s="45">
        <v>46.59</v>
      </c>
      <c r="J358" s="45">
        <v>68.94</v>
      </c>
      <c r="K358" s="45">
        <v>181.95</v>
      </c>
      <c r="L358" s="45">
        <v>95.03</v>
      </c>
      <c r="M358" s="45">
        <v>104.93</v>
      </c>
      <c r="N358" s="45">
        <v>96</v>
      </c>
      <c r="O358" s="45">
        <v>749.07000000000016</v>
      </c>
      <c r="P358" s="51">
        <v>2.2247639119396589E-2</v>
      </c>
      <c r="Q358" s="37">
        <v>1</v>
      </c>
    </row>
    <row r="359" spans="1:17" ht="17.25" customHeight="1" x14ac:dyDescent="0.3">
      <c r="B359" s="19" t="s">
        <v>470</v>
      </c>
      <c r="C359" s="21">
        <v>0</v>
      </c>
      <c r="D359" s="21">
        <v>0</v>
      </c>
      <c r="E359" s="21">
        <v>0</v>
      </c>
      <c r="F359" s="21">
        <v>1409.31</v>
      </c>
      <c r="G359" s="21">
        <v>362.90000000000003</v>
      </c>
      <c r="H359" s="21">
        <v>2274.1999999999998</v>
      </c>
      <c r="I359" s="21">
        <v>1211.33</v>
      </c>
      <c r="J359" s="21">
        <v>1792.41</v>
      </c>
      <c r="K359" s="21">
        <v>2330.62</v>
      </c>
      <c r="L359" s="21">
        <v>2470.6200000000003</v>
      </c>
      <c r="M359" s="21">
        <v>2728.02</v>
      </c>
      <c r="N359" s="21">
        <v>1608.4599999999998</v>
      </c>
      <c r="O359" s="21">
        <v>16187.869999999999</v>
      </c>
      <c r="P359" s="51">
        <v>0.48078536034243308</v>
      </c>
      <c r="Q359" s="37">
        <v>1</v>
      </c>
    </row>
    <row r="360" spans="1:17" ht="17.25" customHeight="1" x14ac:dyDescent="0.3">
      <c r="B360" s="19" t="s">
        <v>312</v>
      </c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43"/>
      <c r="Q360" s="37">
        <v>1</v>
      </c>
    </row>
    <row r="361" spans="1:17" ht="17.25" hidden="1" customHeight="1" x14ac:dyDescent="0.3">
      <c r="A361" s="19" t="s">
        <v>471</v>
      </c>
      <c r="B361" s="19" t="s">
        <v>2013</v>
      </c>
      <c r="C361" s="21">
        <v>0</v>
      </c>
      <c r="D361" s="21">
        <v>0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51">
        <v>0</v>
      </c>
      <c r="Q361" s="37">
        <v>2</v>
      </c>
    </row>
    <row r="362" spans="1:17" ht="17.25" hidden="1" customHeight="1" x14ac:dyDescent="0.3">
      <c r="A362" s="19" t="s">
        <v>472</v>
      </c>
      <c r="B362" s="19" t="s">
        <v>2014</v>
      </c>
      <c r="C362" s="21">
        <v>0</v>
      </c>
      <c r="D362" s="21">
        <v>0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51">
        <v>0</v>
      </c>
      <c r="Q362" s="37">
        <v>2</v>
      </c>
    </row>
    <row r="363" spans="1:17" ht="17.25" hidden="1" customHeight="1" x14ac:dyDescent="0.3">
      <c r="A363" s="19" t="s">
        <v>473</v>
      </c>
      <c r="B363" s="19" t="s">
        <v>2015</v>
      </c>
      <c r="C363" s="21">
        <v>0</v>
      </c>
      <c r="D363" s="21"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51">
        <v>0</v>
      </c>
      <c r="Q363" s="37">
        <v>2</v>
      </c>
    </row>
    <row r="364" spans="1:17" ht="17.25" hidden="1" customHeight="1" x14ac:dyDescent="0.3">
      <c r="A364" s="19" t="s">
        <v>474</v>
      </c>
      <c r="B364" s="19" t="s">
        <v>2016</v>
      </c>
      <c r="C364" s="21">
        <v>0</v>
      </c>
      <c r="D364" s="21">
        <v>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51">
        <v>0</v>
      </c>
      <c r="Q364" s="37">
        <v>2</v>
      </c>
    </row>
    <row r="365" spans="1:17" ht="17.25" customHeight="1" x14ac:dyDescent="0.3">
      <c r="A365" s="19" t="s">
        <v>475</v>
      </c>
      <c r="B365" s="19" t="s">
        <v>2017</v>
      </c>
      <c r="C365" s="21">
        <v>0</v>
      </c>
      <c r="D365" s="21">
        <v>0</v>
      </c>
      <c r="E365" s="21">
        <v>0</v>
      </c>
      <c r="F365" s="21">
        <v>130.04</v>
      </c>
      <c r="G365" s="21">
        <v>157.02000000000001</v>
      </c>
      <c r="H365" s="21">
        <v>162.02000000000001</v>
      </c>
      <c r="I365" s="21">
        <v>133.27000000000001</v>
      </c>
      <c r="J365" s="21">
        <v>185.8</v>
      </c>
      <c r="K365" s="21">
        <v>241.81</v>
      </c>
      <c r="L365" s="21">
        <v>286.3</v>
      </c>
      <c r="M365" s="21">
        <v>297.84999999999997</v>
      </c>
      <c r="N365" s="21">
        <v>188.18</v>
      </c>
      <c r="O365" s="21">
        <v>1782.29</v>
      </c>
      <c r="P365" s="51">
        <v>0.11010034056364426</v>
      </c>
      <c r="Q365" s="37">
        <v>1</v>
      </c>
    </row>
    <row r="366" spans="1:17" ht="17.25" customHeight="1" x14ac:dyDescent="0.3">
      <c r="A366" s="19" t="s">
        <v>476</v>
      </c>
      <c r="B366" s="19" t="s">
        <v>2018</v>
      </c>
      <c r="C366" s="21">
        <v>0</v>
      </c>
      <c r="D366" s="21">
        <v>0</v>
      </c>
      <c r="E366" s="21">
        <v>0</v>
      </c>
      <c r="F366" s="21">
        <v>10.19</v>
      </c>
      <c r="G366" s="21">
        <v>12.34</v>
      </c>
      <c r="H366" s="21">
        <v>12.720000000000002</v>
      </c>
      <c r="I366" s="21">
        <v>10.459999999999997</v>
      </c>
      <c r="J366" s="21">
        <v>14.4</v>
      </c>
      <c r="K366" s="21">
        <v>5.26</v>
      </c>
      <c r="L366" s="21">
        <v>2.81</v>
      </c>
      <c r="M366" s="21">
        <v>0.83000000000000007</v>
      </c>
      <c r="N366" s="21">
        <v>5.22</v>
      </c>
      <c r="O366" s="21">
        <v>74.22999999999999</v>
      </c>
      <c r="P366" s="51">
        <v>4.5855322534712716E-3</v>
      </c>
      <c r="Q366" s="37">
        <v>1</v>
      </c>
    </row>
    <row r="367" spans="1:17" ht="17.25" customHeight="1" x14ac:dyDescent="0.3">
      <c r="A367" s="19" t="s">
        <v>477</v>
      </c>
      <c r="B367" s="19" t="s">
        <v>2019</v>
      </c>
      <c r="C367" s="21">
        <v>0</v>
      </c>
      <c r="D367" s="21">
        <v>0</v>
      </c>
      <c r="E367" s="21">
        <v>0</v>
      </c>
      <c r="F367" s="21">
        <v>31.87</v>
      </c>
      <c r="G367" s="21">
        <v>38.479999999999997</v>
      </c>
      <c r="H367" s="21">
        <v>39.699999999999996</v>
      </c>
      <c r="I367" s="21">
        <v>32.67</v>
      </c>
      <c r="J367" s="21">
        <v>45.54</v>
      </c>
      <c r="K367" s="21">
        <v>59.260000000000005</v>
      </c>
      <c r="L367" s="21">
        <v>70.17</v>
      </c>
      <c r="M367" s="21">
        <v>62.339999999999996</v>
      </c>
      <c r="N367" s="21">
        <v>48.309999999999995</v>
      </c>
      <c r="O367" s="21">
        <v>428.34</v>
      </c>
      <c r="P367" s="51">
        <v>2.6460553488507135E-2</v>
      </c>
      <c r="Q367" s="37">
        <v>1</v>
      </c>
    </row>
    <row r="368" spans="1:17" ht="17.25" hidden="1" customHeight="1" x14ac:dyDescent="0.3">
      <c r="A368" s="19" t="s">
        <v>478</v>
      </c>
      <c r="B368" s="19" t="s">
        <v>2020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51">
        <v>0</v>
      </c>
      <c r="Q368" s="37">
        <v>2</v>
      </c>
    </row>
    <row r="369" spans="1:18" ht="17.25" hidden="1" customHeight="1" x14ac:dyDescent="0.3">
      <c r="A369" s="19" t="s">
        <v>479</v>
      </c>
      <c r="B369" s="19" t="s">
        <v>2021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51">
        <v>0</v>
      </c>
      <c r="Q369" s="37">
        <v>2</v>
      </c>
    </row>
    <row r="370" spans="1:18" ht="17.25" customHeight="1" x14ac:dyDescent="0.3">
      <c r="A370" s="19" t="s">
        <v>480</v>
      </c>
      <c r="B370" s="19" t="s">
        <v>2022</v>
      </c>
      <c r="C370" s="21">
        <v>0</v>
      </c>
      <c r="D370" s="21">
        <v>0</v>
      </c>
      <c r="E370" s="21">
        <v>0</v>
      </c>
      <c r="F370" s="21">
        <v>44.37</v>
      </c>
      <c r="G370" s="21">
        <v>40.03</v>
      </c>
      <c r="H370" s="21">
        <v>44.03</v>
      </c>
      <c r="I370" s="21">
        <v>36.239999999999995</v>
      </c>
      <c r="J370" s="21">
        <v>50.519999999999996</v>
      </c>
      <c r="K370" s="21">
        <v>65.740000000000009</v>
      </c>
      <c r="L370" s="21">
        <v>77.849999999999994</v>
      </c>
      <c r="M370" s="21">
        <v>85.52</v>
      </c>
      <c r="N370" s="21">
        <v>64.91</v>
      </c>
      <c r="O370" s="21">
        <v>509.20999999999992</v>
      </c>
      <c r="P370" s="51">
        <v>3.1456269416544606E-2</v>
      </c>
      <c r="Q370" s="37">
        <v>1</v>
      </c>
    </row>
    <row r="371" spans="1:18" ht="17.25" customHeight="1" x14ac:dyDescent="0.3">
      <c r="A371" s="19" t="s">
        <v>481</v>
      </c>
      <c r="B371" s="19" t="s">
        <v>2023</v>
      </c>
      <c r="C371" s="21">
        <v>0</v>
      </c>
      <c r="D371" s="21">
        <v>0</v>
      </c>
      <c r="E371" s="21">
        <v>0</v>
      </c>
      <c r="F371" s="21">
        <v>19.53</v>
      </c>
      <c r="G371" s="21">
        <v>10.61</v>
      </c>
      <c r="H371" s="21">
        <v>24.8</v>
      </c>
      <c r="I371" s="21">
        <v>41.64</v>
      </c>
      <c r="J371" s="21">
        <v>43.84</v>
      </c>
      <c r="K371" s="21">
        <v>53.22</v>
      </c>
      <c r="L371" s="21">
        <v>70.03</v>
      </c>
      <c r="M371" s="21">
        <v>65.67</v>
      </c>
      <c r="N371" s="21">
        <v>34.26</v>
      </c>
      <c r="O371" s="21">
        <v>363.6</v>
      </c>
      <c r="P371" s="51">
        <v>2.246126266148666E-2</v>
      </c>
      <c r="Q371" s="37">
        <v>1</v>
      </c>
    </row>
    <row r="372" spans="1:18" ht="17.25" hidden="1" customHeight="1" x14ac:dyDescent="0.3">
      <c r="A372" s="19" t="s">
        <v>1193</v>
      </c>
      <c r="B372" s="19" t="s">
        <v>2024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51">
        <v>0</v>
      </c>
      <c r="Q372" s="37">
        <v>2</v>
      </c>
    </row>
    <row r="373" spans="1:18" ht="17.25" hidden="1" customHeight="1" x14ac:dyDescent="0.3">
      <c r="A373" s="19" t="s">
        <v>482</v>
      </c>
      <c r="B373" s="19" t="s">
        <v>2025</v>
      </c>
      <c r="C373" s="41">
        <v>0</v>
      </c>
      <c r="D373" s="41">
        <v>0</v>
      </c>
      <c r="E373" s="41">
        <v>0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1">
        <v>0</v>
      </c>
      <c r="N373" s="41">
        <v>0</v>
      </c>
      <c r="O373" s="21">
        <v>0</v>
      </c>
      <c r="P373" s="51">
        <v>0</v>
      </c>
      <c r="Q373" s="37">
        <v>2</v>
      </c>
    </row>
    <row r="374" spans="1:18" ht="17.25" customHeight="1" x14ac:dyDescent="0.3">
      <c r="B374" s="19" t="s">
        <v>414</v>
      </c>
      <c r="C374" s="45">
        <v>0</v>
      </c>
      <c r="D374" s="45">
        <v>0</v>
      </c>
      <c r="E374" s="45">
        <v>0</v>
      </c>
      <c r="F374" s="45">
        <v>236</v>
      </c>
      <c r="G374" s="45">
        <v>258.48</v>
      </c>
      <c r="H374" s="45">
        <v>283.27000000000004</v>
      </c>
      <c r="I374" s="45">
        <v>254.28000000000003</v>
      </c>
      <c r="J374" s="45">
        <v>340.1</v>
      </c>
      <c r="K374" s="45">
        <v>425.28999999999996</v>
      </c>
      <c r="L374" s="45">
        <v>507.15999999999997</v>
      </c>
      <c r="M374" s="45">
        <v>512.20999999999992</v>
      </c>
      <c r="N374" s="45">
        <v>340.88</v>
      </c>
      <c r="O374" s="45">
        <v>3157.67</v>
      </c>
      <c r="P374" s="51">
        <v>0.19506395838365395</v>
      </c>
      <c r="Q374" s="37">
        <v>1</v>
      </c>
    </row>
    <row r="375" spans="1:18" ht="17.25" customHeight="1" x14ac:dyDescent="0.3">
      <c r="B375" s="19" t="s">
        <v>416</v>
      </c>
      <c r="C375" s="21">
        <v>0</v>
      </c>
      <c r="D375" s="21">
        <v>0</v>
      </c>
      <c r="E375" s="21">
        <v>0</v>
      </c>
      <c r="F375" s="21">
        <v>1645.31</v>
      </c>
      <c r="G375" s="21">
        <v>621.38000000000011</v>
      </c>
      <c r="H375" s="21">
        <v>2557.4699999999998</v>
      </c>
      <c r="I375" s="21">
        <v>1465.61</v>
      </c>
      <c r="J375" s="21">
        <v>2132.5100000000002</v>
      </c>
      <c r="K375" s="21">
        <v>2755.91</v>
      </c>
      <c r="L375" s="21">
        <v>2977.78</v>
      </c>
      <c r="M375" s="21">
        <v>3240.23</v>
      </c>
      <c r="N375" s="21">
        <v>1949.3399999999997</v>
      </c>
      <c r="O375" s="21">
        <v>19345.54</v>
      </c>
      <c r="P375" s="51">
        <v>0.57456925586373964</v>
      </c>
      <c r="Q375" s="37">
        <v>1</v>
      </c>
    </row>
    <row r="376" spans="1:18" ht="17.25" customHeight="1" x14ac:dyDescent="0.3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51"/>
      <c r="Q376" s="37">
        <v>1</v>
      </c>
    </row>
    <row r="377" spans="1:18" ht="17.25" hidden="1" customHeight="1" x14ac:dyDescent="0.35">
      <c r="B377" s="30" t="s">
        <v>483</v>
      </c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51"/>
      <c r="Q377" s="37">
        <v>2</v>
      </c>
      <c r="R377" s="134">
        <v>0</v>
      </c>
    </row>
    <row r="378" spans="1:18" ht="17.25" hidden="1" customHeight="1" x14ac:dyDescent="0.3">
      <c r="A378" s="19" t="s">
        <v>484</v>
      </c>
      <c r="B378" s="19" t="s">
        <v>2026</v>
      </c>
      <c r="C378" s="41">
        <v>0</v>
      </c>
      <c r="D378" s="41">
        <v>0</v>
      </c>
      <c r="E378" s="41">
        <v>0</v>
      </c>
      <c r="F378" s="41">
        <v>0</v>
      </c>
      <c r="G378" s="41">
        <v>0</v>
      </c>
      <c r="H378" s="41">
        <v>0</v>
      </c>
      <c r="I378" s="41">
        <v>0</v>
      </c>
      <c r="J378" s="41">
        <v>0</v>
      </c>
      <c r="K378" s="41">
        <v>0</v>
      </c>
      <c r="L378" s="41">
        <v>0</v>
      </c>
      <c r="M378" s="41">
        <v>0</v>
      </c>
      <c r="N378" s="41">
        <v>0</v>
      </c>
      <c r="O378" s="41">
        <v>0</v>
      </c>
      <c r="P378" s="51">
        <v>0</v>
      </c>
      <c r="Q378" s="37">
        <v>2</v>
      </c>
    </row>
    <row r="379" spans="1:18" ht="17.25" hidden="1" customHeight="1" x14ac:dyDescent="0.3">
      <c r="B379" s="19" t="s">
        <v>485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51">
        <v>0</v>
      </c>
      <c r="Q379" s="37">
        <v>2</v>
      </c>
    </row>
    <row r="380" spans="1:18" ht="17.25" hidden="1" customHeight="1" x14ac:dyDescent="0.3">
      <c r="B380" s="19" t="s">
        <v>312</v>
      </c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43"/>
      <c r="Q380" s="37">
        <v>2</v>
      </c>
    </row>
    <row r="381" spans="1:18" ht="17.25" hidden="1" customHeight="1" x14ac:dyDescent="0.3">
      <c r="A381" s="19" t="s">
        <v>486</v>
      </c>
      <c r="B381" s="19" t="s">
        <v>2027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51">
        <v>0</v>
      </c>
      <c r="Q381" s="37">
        <v>2</v>
      </c>
    </row>
    <row r="382" spans="1:18" ht="17.25" hidden="1" customHeight="1" x14ac:dyDescent="0.3">
      <c r="A382" s="19" t="s">
        <v>487</v>
      </c>
      <c r="B382" s="19" t="s">
        <v>2028</v>
      </c>
      <c r="C382" s="21">
        <v>0</v>
      </c>
      <c r="D382" s="21">
        <v>0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51">
        <v>0</v>
      </c>
      <c r="Q382" s="37">
        <v>2</v>
      </c>
    </row>
    <row r="383" spans="1:18" ht="17.25" hidden="1" customHeight="1" x14ac:dyDescent="0.3">
      <c r="A383" s="19" t="s">
        <v>488</v>
      </c>
      <c r="B383" s="19" t="s">
        <v>2029</v>
      </c>
      <c r="C383" s="41">
        <v>0</v>
      </c>
      <c r="D383" s="41">
        <v>0</v>
      </c>
      <c r="E383" s="41">
        <v>0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v>0</v>
      </c>
      <c r="N383" s="41">
        <v>0</v>
      </c>
      <c r="O383" s="41">
        <v>0</v>
      </c>
      <c r="P383" s="51">
        <v>0</v>
      </c>
      <c r="Q383" s="37">
        <v>2</v>
      </c>
    </row>
    <row r="384" spans="1:18" ht="17.25" hidden="1" customHeight="1" x14ac:dyDescent="0.3">
      <c r="B384" s="19" t="s">
        <v>394</v>
      </c>
      <c r="C384" s="45">
        <v>0</v>
      </c>
      <c r="D384" s="45">
        <v>0</v>
      </c>
      <c r="E384" s="45">
        <v>0</v>
      </c>
      <c r="F384" s="45">
        <v>0</v>
      </c>
      <c r="G384" s="45">
        <v>0</v>
      </c>
      <c r="H384" s="45">
        <v>0</v>
      </c>
      <c r="I384" s="45">
        <v>0</v>
      </c>
      <c r="J384" s="45">
        <v>0</v>
      </c>
      <c r="K384" s="45">
        <v>0</v>
      </c>
      <c r="L384" s="45">
        <v>0</v>
      </c>
      <c r="M384" s="45">
        <v>0</v>
      </c>
      <c r="N384" s="45">
        <v>0</v>
      </c>
      <c r="O384" s="45">
        <v>0</v>
      </c>
      <c r="P384" s="51">
        <v>0</v>
      </c>
      <c r="Q384" s="37">
        <v>2</v>
      </c>
    </row>
    <row r="385" spans="1:17" ht="17.25" hidden="1" customHeight="1" x14ac:dyDescent="0.3">
      <c r="B385" s="19" t="s">
        <v>489</v>
      </c>
      <c r="C385" s="21">
        <v>0</v>
      </c>
      <c r="D385" s="21">
        <v>0</v>
      </c>
      <c r="E385" s="21">
        <v>0</v>
      </c>
      <c r="F385" s="21">
        <v>0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51">
        <v>0</v>
      </c>
      <c r="Q385" s="37">
        <v>2</v>
      </c>
    </row>
    <row r="386" spans="1:17" ht="17.25" hidden="1" customHeight="1" x14ac:dyDescent="0.3">
      <c r="B386" s="19" t="s">
        <v>312</v>
      </c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43"/>
      <c r="Q386" s="37">
        <v>2</v>
      </c>
    </row>
    <row r="387" spans="1:17" ht="17.25" hidden="1" customHeight="1" x14ac:dyDescent="0.3">
      <c r="A387" s="19" t="s">
        <v>490</v>
      </c>
      <c r="B387" s="19" t="s">
        <v>2030</v>
      </c>
      <c r="C387" s="21">
        <v>0</v>
      </c>
      <c r="D387" s="21">
        <v>0</v>
      </c>
      <c r="E387" s="21">
        <v>0</v>
      </c>
      <c r="F387" s="21">
        <v>0</v>
      </c>
      <c r="G387" s="21">
        <v>0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51">
        <v>0</v>
      </c>
      <c r="Q387" s="37">
        <v>2</v>
      </c>
    </row>
    <row r="388" spans="1:17" ht="17.25" hidden="1" customHeight="1" x14ac:dyDescent="0.3">
      <c r="A388" s="19" t="s">
        <v>491</v>
      </c>
      <c r="B388" s="19" t="s">
        <v>2031</v>
      </c>
      <c r="C388" s="21">
        <v>0</v>
      </c>
      <c r="D388" s="21">
        <v>0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51">
        <v>0</v>
      </c>
      <c r="Q388" s="37">
        <v>2</v>
      </c>
    </row>
    <row r="389" spans="1:17" ht="17.25" hidden="1" customHeight="1" x14ac:dyDescent="0.3">
      <c r="A389" s="19" t="s">
        <v>492</v>
      </c>
      <c r="B389" s="19" t="s">
        <v>2032</v>
      </c>
      <c r="C389" s="21">
        <v>0</v>
      </c>
      <c r="D389" s="21">
        <v>0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51">
        <v>0</v>
      </c>
      <c r="Q389" s="37">
        <v>2</v>
      </c>
    </row>
    <row r="390" spans="1:17" ht="17.25" hidden="1" customHeight="1" x14ac:dyDescent="0.3">
      <c r="A390" s="19" t="s">
        <v>493</v>
      </c>
      <c r="B390" s="19" t="s">
        <v>2033</v>
      </c>
      <c r="C390" s="21">
        <v>0</v>
      </c>
      <c r="D390" s="21">
        <v>0</v>
      </c>
      <c r="E390" s="21">
        <v>0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51">
        <v>0</v>
      </c>
      <c r="Q390" s="37">
        <v>2</v>
      </c>
    </row>
    <row r="391" spans="1:17" ht="17.25" hidden="1" customHeight="1" x14ac:dyDescent="0.3">
      <c r="A391" s="19" t="s">
        <v>494</v>
      </c>
      <c r="B391" s="19" t="s">
        <v>2034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21">
        <v>0</v>
      </c>
      <c r="O391" s="21">
        <v>0</v>
      </c>
      <c r="P391" s="51">
        <v>0</v>
      </c>
      <c r="Q391" s="37">
        <v>2</v>
      </c>
    </row>
    <row r="392" spans="1:17" ht="17.25" hidden="1" customHeight="1" x14ac:dyDescent="0.3">
      <c r="A392" s="19" t="s">
        <v>495</v>
      </c>
      <c r="B392" s="19" t="s">
        <v>2035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51">
        <v>0</v>
      </c>
      <c r="Q392" s="37">
        <v>2</v>
      </c>
    </row>
    <row r="393" spans="1:17" ht="17.25" hidden="1" customHeight="1" x14ac:dyDescent="0.3">
      <c r="A393" s="19" t="s">
        <v>496</v>
      </c>
      <c r="B393" s="19" t="s">
        <v>2036</v>
      </c>
      <c r="C393" s="21">
        <v>0</v>
      </c>
      <c r="D393" s="21">
        <v>0</v>
      </c>
      <c r="E393" s="21">
        <v>0</v>
      </c>
      <c r="F393" s="21">
        <v>0</v>
      </c>
      <c r="G393" s="21">
        <v>0</v>
      </c>
      <c r="H393" s="21">
        <v>0</v>
      </c>
      <c r="I393" s="21">
        <v>0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51">
        <v>0</v>
      </c>
      <c r="Q393" s="37">
        <v>2</v>
      </c>
    </row>
    <row r="394" spans="1:17" ht="17.25" hidden="1" customHeight="1" x14ac:dyDescent="0.3">
      <c r="A394" s="19" t="s">
        <v>497</v>
      </c>
      <c r="B394" s="19" t="s">
        <v>2037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51">
        <v>0</v>
      </c>
      <c r="Q394" s="37">
        <v>2</v>
      </c>
    </row>
    <row r="395" spans="1:17" ht="17.25" hidden="1" customHeight="1" x14ac:dyDescent="0.3">
      <c r="A395" s="19" t="s">
        <v>498</v>
      </c>
      <c r="B395" s="19" t="s">
        <v>2038</v>
      </c>
      <c r="C395" s="21">
        <v>0</v>
      </c>
      <c r="D395" s="21">
        <v>0</v>
      </c>
      <c r="E395" s="21"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51">
        <v>0</v>
      </c>
      <c r="Q395" s="37">
        <v>2</v>
      </c>
    </row>
    <row r="396" spans="1:17" ht="17.25" hidden="1" customHeight="1" x14ac:dyDescent="0.3">
      <c r="A396" s="19" t="s">
        <v>499</v>
      </c>
      <c r="B396" s="19" t="s">
        <v>2039</v>
      </c>
      <c r="C396" s="21">
        <v>0</v>
      </c>
      <c r="D396" s="21">
        <v>0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51">
        <v>0</v>
      </c>
      <c r="Q396" s="37">
        <v>2</v>
      </c>
    </row>
    <row r="397" spans="1:17" ht="17.25" hidden="1" customHeight="1" x14ac:dyDescent="0.3">
      <c r="A397" s="19" t="s">
        <v>500</v>
      </c>
      <c r="B397" s="19" t="s">
        <v>2040</v>
      </c>
      <c r="C397" s="21">
        <v>0</v>
      </c>
      <c r="D397" s="21">
        <v>0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51">
        <v>0</v>
      </c>
      <c r="Q397" s="37">
        <v>2</v>
      </c>
    </row>
    <row r="398" spans="1:17" ht="17.25" hidden="1" customHeight="1" x14ac:dyDescent="0.3">
      <c r="A398" s="19" t="s">
        <v>1194</v>
      </c>
      <c r="B398" s="19" t="s">
        <v>2041</v>
      </c>
      <c r="C398" s="21">
        <v>0</v>
      </c>
      <c r="D398" s="21">
        <v>0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51">
        <v>0</v>
      </c>
      <c r="Q398" s="37">
        <v>2</v>
      </c>
    </row>
    <row r="399" spans="1:17" ht="17.25" hidden="1" customHeight="1" x14ac:dyDescent="0.3">
      <c r="A399" s="19" t="s">
        <v>501</v>
      </c>
      <c r="B399" s="19" t="s">
        <v>2042</v>
      </c>
      <c r="C399" s="21">
        <v>0</v>
      </c>
      <c r="D399" s="21">
        <v>0</v>
      </c>
      <c r="E399" s="21">
        <v>0</v>
      </c>
      <c r="F399" s="21">
        <v>0</v>
      </c>
      <c r="G399" s="21">
        <v>0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1">
        <v>0</v>
      </c>
      <c r="N399" s="21">
        <v>0</v>
      </c>
      <c r="O399" s="21">
        <v>0</v>
      </c>
      <c r="P399" s="51">
        <v>0</v>
      </c>
      <c r="Q399" s="37">
        <v>2</v>
      </c>
    </row>
    <row r="400" spans="1:17" ht="17.25" hidden="1" customHeight="1" x14ac:dyDescent="0.3">
      <c r="B400" s="19" t="s">
        <v>414</v>
      </c>
      <c r="C400" s="45">
        <v>0</v>
      </c>
      <c r="D400" s="45">
        <v>0</v>
      </c>
      <c r="E400" s="45">
        <v>0</v>
      </c>
      <c r="F400" s="45">
        <v>0</v>
      </c>
      <c r="G400" s="45">
        <v>0</v>
      </c>
      <c r="H400" s="45">
        <v>0</v>
      </c>
      <c r="I400" s="45">
        <v>0</v>
      </c>
      <c r="J400" s="45">
        <v>0</v>
      </c>
      <c r="K400" s="45">
        <v>0</v>
      </c>
      <c r="L400" s="45">
        <v>0</v>
      </c>
      <c r="M400" s="45">
        <v>0</v>
      </c>
      <c r="N400" s="45">
        <v>0</v>
      </c>
      <c r="O400" s="45">
        <v>0</v>
      </c>
      <c r="P400" s="51">
        <v>0</v>
      </c>
      <c r="Q400" s="37">
        <v>2</v>
      </c>
    </row>
    <row r="401" spans="1:17" ht="17.25" hidden="1" customHeight="1" x14ac:dyDescent="0.3">
      <c r="B401" s="19" t="s">
        <v>416</v>
      </c>
      <c r="C401" s="21">
        <v>0</v>
      </c>
      <c r="D401" s="21">
        <v>0</v>
      </c>
      <c r="E401" s="21">
        <v>0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51">
        <v>0</v>
      </c>
      <c r="Q401" s="37">
        <v>2</v>
      </c>
    </row>
    <row r="402" spans="1:17" ht="17.25" hidden="1" customHeight="1" x14ac:dyDescent="0.3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51"/>
      <c r="Q402" s="37">
        <v>2</v>
      </c>
    </row>
    <row r="403" spans="1:17" ht="17.25" hidden="1" customHeight="1" x14ac:dyDescent="0.35">
      <c r="B403" s="30" t="s">
        <v>2043</v>
      </c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51"/>
      <c r="Q403" s="37">
        <v>2</v>
      </c>
    </row>
    <row r="404" spans="1:17" ht="17.25" hidden="1" customHeight="1" x14ac:dyDescent="0.3">
      <c r="A404" s="19" t="s">
        <v>1217</v>
      </c>
      <c r="B404" s="19" t="s">
        <v>2044</v>
      </c>
      <c r="C404" s="21">
        <v>0</v>
      </c>
      <c r="D404" s="21">
        <v>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51">
        <v>0</v>
      </c>
      <c r="Q404" s="37">
        <v>2</v>
      </c>
    </row>
    <row r="405" spans="1:17" ht="17.25" hidden="1" customHeight="1" x14ac:dyDescent="0.3">
      <c r="A405" s="19" t="s">
        <v>1244</v>
      </c>
      <c r="B405" s="19" t="s">
        <v>2045</v>
      </c>
      <c r="C405" s="21">
        <v>0</v>
      </c>
      <c r="D405" s="21">
        <v>0</v>
      </c>
      <c r="E405" s="21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51">
        <v>0</v>
      </c>
      <c r="Q405" s="37">
        <v>2</v>
      </c>
    </row>
    <row r="406" spans="1:17" ht="17.25" hidden="1" customHeight="1" x14ac:dyDescent="0.3">
      <c r="A406" s="19" t="s">
        <v>1218</v>
      </c>
      <c r="B406" s="19" t="s">
        <v>2046</v>
      </c>
      <c r="C406" s="21">
        <v>0</v>
      </c>
      <c r="D406" s="21">
        <v>0</v>
      </c>
      <c r="E406" s="21">
        <v>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51">
        <v>0</v>
      </c>
      <c r="Q406" s="37">
        <v>2</v>
      </c>
    </row>
    <row r="407" spans="1:17" ht="17.25" hidden="1" customHeight="1" x14ac:dyDescent="0.3">
      <c r="A407" s="19" t="s">
        <v>1222</v>
      </c>
      <c r="B407" s="19" t="s">
        <v>2047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51">
        <v>0</v>
      </c>
      <c r="Q407" s="37">
        <v>2</v>
      </c>
    </row>
    <row r="408" spans="1:17" ht="17.25" hidden="1" customHeight="1" x14ac:dyDescent="0.3">
      <c r="A408" s="19" t="s">
        <v>1223</v>
      </c>
      <c r="B408" s="19" t="s">
        <v>2048</v>
      </c>
      <c r="C408" s="21">
        <v>0</v>
      </c>
      <c r="D408" s="21">
        <v>0</v>
      </c>
      <c r="E408" s="21">
        <v>0</v>
      </c>
      <c r="F408" s="21">
        <v>0</v>
      </c>
      <c r="G408" s="21">
        <v>0</v>
      </c>
      <c r="H408" s="21">
        <v>0</v>
      </c>
      <c r="I408" s="21">
        <v>0</v>
      </c>
      <c r="J408" s="21">
        <v>0</v>
      </c>
      <c r="K408" s="21">
        <v>0</v>
      </c>
      <c r="L408" s="21">
        <v>0</v>
      </c>
      <c r="M408" s="21">
        <v>0</v>
      </c>
      <c r="N408" s="21">
        <v>0</v>
      </c>
      <c r="O408" s="21">
        <v>0</v>
      </c>
      <c r="P408" s="51">
        <v>0</v>
      </c>
      <c r="Q408" s="37">
        <v>2</v>
      </c>
    </row>
    <row r="409" spans="1:17" ht="17.25" hidden="1" customHeight="1" x14ac:dyDescent="0.3">
      <c r="A409" s="19" t="s">
        <v>1224</v>
      </c>
      <c r="B409" s="19" t="s">
        <v>2049</v>
      </c>
      <c r="C409" s="21">
        <v>0</v>
      </c>
      <c r="D409" s="21">
        <v>0</v>
      </c>
      <c r="E409" s="21">
        <v>0</v>
      </c>
      <c r="F409" s="21">
        <v>0</v>
      </c>
      <c r="G409" s="21">
        <v>0</v>
      </c>
      <c r="H409" s="21">
        <v>0</v>
      </c>
      <c r="I409" s="21">
        <v>0</v>
      </c>
      <c r="J409" s="21">
        <v>0</v>
      </c>
      <c r="K409" s="21">
        <v>0</v>
      </c>
      <c r="L409" s="21">
        <v>0</v>
      </c>
      <c r="M409" s="21">
        <v>0</v>
      </c>
      <c r="N409" s="21">
        <v>0</v>
      </c>
      <c r="O409" s="21">
        <v>0</v>
      </c>
      <c r="P409" s="51">
        <v>0</v>
      </c>
      <c r="Q409" s="37">
        <v>2</v>
      </c>
    </row>
    <row r="410" spans="1:17" ht="17.25" hidden="1" customHeight="1" x14ac:dyDescent="0.3">
      <c r="A410" s="19" t="s">
        <v>1225</v>
      </c>
      <c r="B410" s="19" t="s">
        <v>2050</v>
      </c>
      <c r="C410" s="21">
        <v>0</v>
      </c>
      <c r="D410" s="21">
        <v>0</v>
      </c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51">
        <v>0</v>
      </c>
      <c r="Q410" s="37">
        <v>2</v>
      </c>
    </row>
    <row r="411" spans="1:17" ht="17.25" hidden="1" customHeight="1" x14ac:dyDescent="0.3">
      <c r="A411" s="19" t="s">
        <v>1226</v>
      </c>
      <c r="B411" s="19" t="s">
        <v>2051</v>
      </c>
      <c r="C411" s="21">
        <v>0</v>
      </c>
      <c r="D411" s="21">
        <v>0</v>
      </c>
      <c r="E411" s="21">
        <v>0</v>
      </c>
      <c r="F411" s="21">
        <v>0</v>
      </c>
      <c r="G411" s="21">
        <v>0</v>
      </c>
      <c r="H411" s="21">
        <v>0</v>
      </c>
      <c r="I411" s="21">
        <v>0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v>0</v>
      </c>
      <c r="P411" s="51">
        <v>0</v>
      </c>
      <c r="Q411" s="37">
        <v>2</v>
      </c>
    </row>
    <row r="412" spans="1:17" ht="17.25" hidden="1" customHeight="1" x14ac:dyDescent="0.3">
      <c r="A412" s="19" t="s">
        <v>503</v>
      </c>
      <c r="B412" s="19" t="s">
        <v>2052</v>
      </c>
      <c r="C412" s="21">
        <v>0</v>
      </c>
      <c r="D412" s="21">
        <v>0</v>
      </c>
      <c r="E412" s="21">
        <v>0</v>
      </c>
      <c r="F412" s="21">
        <v>0</v>
      </c>
      <c r="G412" s="21">
        <v>0</v>
      </c>
      <c r="H412" s="21">
        <v>0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51">
        <v>0</v>
      </c>
      <c r="Q412" s="37">
        <v>2</v>
      </c>
    </row>
    <row r="413" spans="1:17" ht="17.25" hidden="1" customHeight="1" x14ac:dyDescent="0.3">
      <c r="A413" s="19" t="s">
        <v>1219</v>
      </c>
      <c r="B413" s="19" t="s">
        <v>2053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21">
        <v>0</v>
      </c>
      <c r="I413" s="21">
        <v>0</v>
      </c>
      <c r="J413" s="21">
        <v>0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51">
        <v>0</v>
      </c>
      <c r="Q413" s="37">
        <v>2</v>
      </c>
    </row>
    <row r="414" spans="1:17" ht="17.25" hidden="1" customHeight="1" x14ac:dyDescent="0.3">
      <c r="A414" s="19" t="s">
        <v>1227</v>
      </c>
      <c r="B414" s="19" t="s">
        <v>2054</v>
      </c>
      <c r="C414" s="21">
        <v>0</v>
      </c>
      <c r="D414" s="21">
        <v>0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51">
        <v>0</v>
      </c>
      <c r="Q414" s="37">
        <v>2</v>
      </c>
    </row>
    <row r="415" spans="1:17" ht="17.25" hidden="1" customHeight="1" x14ac:dyDescent="0.3">
      <c r="A415" s="19" t="s">
        <v>1228</v>
      </c>
      <c r="B415" s="19" t="s">
        <v>2055</v>
      </c>
      <c r="C415" s="21">
        <v>0</v>
      </c>
      <c r="D415" s="21">
        <v>0</v>
      </c>
      <c r="E415" s="21">
        <v>0</v>
      </c>
      <c r="F415" s="21">
        <v>0</v>
      </c>
      <c r="G415" s="21">
        <v>0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51">
        <v>0</v>
      </c>
      <c r="Q415" s="37">
        <v>2</v>
      </c>
    </row>
    <row r="416" spans="1:17" ht="17.25" hidden="1" customHeight="1" x14ac:dyDescent="0.3">
      <c r="A416" s="19" t="s">
        <v>1229</v>
      </c>
      <c r="B416" s="19" t="s">
        <v>2056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0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51">
        <v>0</v>
      </c>
      <c r="Q416" s="37">
        <v>2</v>
      </c>
    </row>
    <row r="417" spans="1:17" ht="17.25" hidden="1" customHeight="1" x14ac:dyDescent="0.3">
      <c r="A417" s="19" t="s">
        <v>1230</v>
      </c>
      <c r="B417" s="19" t="s">
        <v>2057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51">
        <v>0</v>
      </c>
      <c r="Q417" s="37">
        <v>2</v>
      </c>
    </row>
    <row r="418" spans="1:17" ht="17.25" hidden="1" customHeight="1" x14ac:dyDescent="0.3">
      <c r="A418" s="19" t="s">
        <v>1220</v>
      </c>
      <c r="B418" s="19" t="s">
        <v>2058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0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51">
        <v>0</v>
      </c>
      <c r="Q418" s="37">
        <v>2</v>
      </c>
    </row>
    <row r="419" spans="1:17" ht="17.25" hidden="1" customHeight="1" x14ac:dyDescent="0.3">
      <c r="A419" s="19" t="s">
        <v>1221</v>
      </c>
      <c r="B419" s="19" t="s">
        <v>2059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21">
        <v>0</v>
      </c>
      <c r="I419" s="21">
        <v>0</v>
      </c>
      <c r="J419" s="21">
        <v>0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51">
        <v>0</v>
      </c>
      <c r="Q419" s="37">
        <v>2</v>
      </c>
    </row>
    <row r="420" spans="1:17" ht="17.25" hidden="1" customHeight="1" x14ac:dyDescent="0.3">
      <c r="A420" s="19" t="s">
        <v>1231</v>
      </c>
      <c r="B420" s="19" t="s">
        <v>2060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51">
        <v>0</v>
      </c>
      <c r="Q420" s="37">
        <v>2</v>
      </c>
    </row>
    <row r="421" spans="1:17" ht="17.25" hidden="1" customHeight="1" x14ac:dyDescent="0.3">
      <c r="A421" s="19" t="s">
        <v>1232</v>
      </c>
      <c r="B421" s="19" t="s">
        <v>2061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51">
        <v>0</v>
      </c>
      <c r="Q421" s="37">
        <v>2</v>
      </c>
    </row>
    <row r="422" spans="1:17" ht="17.25" hidden="1" customHeight="1" x14ac:dyDescent="0.3">
      <c r="A422" s="19" t="s">
        <v>1233</v>
      </c>
      <c r="B422" s="19" t="s">
        <v>2062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51">
        <v>0</v>
      </c>
      <c r="Q422" s="37">
        <v>2</v>
      </c>
    </row>
    <row r="423" spans="1:17" ht="17.25" hidden="1" customHeight="1" x14ac:dyDescent="0.3">
      <c r="A423" s="19" t="s">
        <v>1234</v>
      </c>
      <c r="B423" s="19" t="s">
        <v>2063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51">
        <v>0</v>
      </c>
      <c r="Q423" s="37">
        <v>2</v>
      </c>
    </row>
    <row r="424" spans="1:17" ht="17.25" hidden="1" customHeight="1" x14ac:dyDescent="0.3">
      <c r="A424" s="19" t="s">
        <v>1235</v>
      </c>
      <c r="B424" s="19" t="s">
        <v>2064</v>
      </c>
      <c r="C424" s="21">
        <v>0</v>
      </c>
      <c r="D424" s="21">
        <v>0</v>
      </c>
      <c r="E424" s="21">
        <v>0</v>
      </c>
      <c r="F424" s="21">
        <v>0</v>
      </c>
      <c r="G424" s="21">
        <v>0</v>
      </c>
      <c r="H424" s="21">
        <v>0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51">
        <v>0</v>
      </c>
      <c r="Q424" s="37">
        <v>2</v>
      </c>
    </row>
    <row r="425" spans="1:17" ht="17.25" hidden="1" customHeight="1" x14ac:dyDescent="0.3">
      <c r="A425" s="19" t="s">
        <v>1236</v>
      </c>
      <c r="B425" s="19" t="s">
        <v>2065</v>
      </c>
      <c r="C425" s="21">
        <v>0</v>
      </c>
      <c r="D425" s="21">
        <v>0</v>
      </c>
      <c r="E425" s="21">
        <v>0</v>
      </c>
      <c r="F425" s="21">
        <v>0</v>
      </c>
      <c r="G425" s="21">
        <v>0</v>
      </c>
      <c r="H425" s="21">
        <v>0</v>
      </c>
      <c r="I425" s="21">
        <v>0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51">
        <v>0</v>
      </c>
      <c r="Q425" s="37">
        <v>2</v>
      </c>
    </row>
    <row r="426" spans="1:17" ht="17.25" hidden="1" customHeight="1" x14ac:dyDescent="0.3">
      <c r="A426" s="19" t="s">
        <v>1237</v>
      </c>
      <c r="B426" s="19" t="s">
        <v>2066</v>
      </c>
      <c r="C426" s="21">
        <v>0</v>
      </c>
      <c r="D426" s="21">
        <v>0</v>
      </c>
      <c r="E426" s="21">
        <v>0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51">
        <v>0</v>
      </c>
      <c r="Q426" s="37">
        <v>2</v>
      </c>
    </row>
    <row r="427" spans="1:17" ht="17.25" hidden="1" customHeight="1" x14ac:dyDescent="0.3">
      <c r="A427" s="19" t="s">
        <v>1238</v>
      </c>
      <c r="B427" s="19" t="s">
        <v>2067</v>
      </c>
      <c r="C427" s="21">
        <v>0</v>
      </c>
      <c r="D427" s="21">
        <v>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51">
        <v>0</v>
      </c>
      <c r="Q427" s="37">
        <v>2</v>
      </c>
    </row>
    <row r="428" spans="1:17" ht="17.25" hidden="1" customHeight="1" x14ac:dyDescent="0.3">
      <c r="A428" s="19" t="s">
        <v>1239</v>
      </c>
      <c r="B428" s="19" t="s">
        <v>2068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0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51">
        <v>0</v>
      </c>
      <c r="Q428" s="37">
        <v>2</v>
      </c>
    </row>
    <row r="429" spans="1:17" ht="17.25" hidden="1" customHeight="1" x14ac:dyDescent="0.3">
      <c r="A429" s="19" t="s">
        <v>1240</v>
      </c>
      <c r="B429" s="19" t="s">
        <v>2069</v>
      </c>
      <c r="C429" s="21">
        <v>0</v>
      </c>
      <c r="D429" s="21">
        <v>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1">
        <v>0</v>
      </c>
      <c r="N429" s="21">
        <v>0</v>
      </c>
      <c r="O429" s="21">
        <v>0</v>
      </c>
      <c r="P429" s="51">
        <v>0</v>
      </c>
      <c r="Q429" s="37">
        <v>2</v>
      </c>
    </row>
    <row r="430" spans="1:17" ht="17.25" hidden="1" customHeight="1" x14ac:dyDescent="0.3">
      <c r="A430" s="19" t="s">
        <v>1241</v>
      </c>
      <c r="B430" s="19" t="s">
        <v>2070</v>
      </c>
      <c r="C430" s="21">
        <v>0</v>
      </c>
      <c r="D430" s="21">
        <v>0</v>
      </c>
      <c r="E430" s="21">
        <v>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51">
        <v>0</v>
      </c>
      <c r="Q430" s="37">
        <v>2</v>
      </c>
    </row>
    <row r="431" spans="1:17" ht="17.25" hidden="1" customHeight="1" x14ac:dyDescent="0.3">
      <c r="A431" s="19" t="s">
        <v>1242</v>
      </c>
      <c r="B431" s="19" t="s">
        <v>2071</v>
      </c>
      <c r="C431" s="21">
        <v>0</v>
      </c>
      <c r="D431" s="21">
        <v>0</v>
      </c>
      <c r="E431" s="21">
        <v>0</v>
      </c>
      <c r="F431" s="21">
        <v>0</v>
      </c>
      <c r="G431" s="21">
        <v>0</v>
      </c>
      <c r="H431" s="21">
        <v>0</v>
      </c>
      <c r="I431" s="21">
        <v>0</v>
      </c>
      <c r="J431" s="21">
        <v>0</v>
      </c>
      <c r="K431" s="21">
        <v>0</v>
      </c>
      <c r="L431" s="21">
        <v>0</v>
      </c>
      <c r="M431" s="21">
        <v>0</v>
      </c>
      <c r="N431" s="21">
        <v>0</v>
      </c>
      <c r="O431" s="21">
        <v>0</v>
      </c>
      <c r="P431" s="51">
        <v>0</v>
      </c>
      <c r="Q431" s="37">
        <v>2</v>
      </c>
    </row>
    <row r="432" spans="1:17" ht="17.25" hidden="1" customHeight="1" x14ac:dyDescent="0.3">
      <c r="A432" s="19" t="s">
        <v>1243</v>
      </c>
      <c r="B432" s="19" t="s">
        <v>2072</v>
      </c>
      <c r="C432" s="21">
        <v>0</v>
      </c>
      <c r="D432" s="21">
        <v>0</v>
      </c>
      <c r="E432" s="21">
        <v>0</v>
      </c>
      <c r="F432" s="21">
        <v>0</v>
      </c>
      <c r="G432" s="21">
        <v>0</v>
      </c>
      <c r="H432" s="21">
        <v>0</v>
      </c>
      <c r="I432" s="21">
        <v>0</v>
      </c>
      <c r="J432" s="21">
        <v>0</v>
      </c>
      <c r="K432" s="21">
        <v>0</v>
      </c>
      <c r="L432" s="21">
        <v>0</v>
      </c>
      <c r="M432" s="21">
        <v>0</v>
      </c>
      <c r="N432" s="21">
        <v>0</v>
      </c>
      <c r="O432" s="21">
        <v>0</v>
      </c>
      <c r="P432" s="51">
        <v>0</v>
      </c>
      <c r="Q432" s="37">
        <v>2</v>
      </c>
    </row>
    <row r="433" spans="1:17" ht="17.25" hidden="1" customHeight="1" x14ac:dyDescent="0.3">
      <c r="A433" s="19" t="s">
        <v>1256</v>
      </c>
      <c r="B433" s="19" t="s">
        <v>2073</v>
      </c>
      <c r="C433" s="21">
        <v>0</v>
      </c>
      <c r="D433" s="21">
        <v>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1">
        <v>0</v>
      </c>
      <c r="N433" s="21">
        <v>0</v>
      </c>
      <c r="O433" s="21">
        <v>0</v>
      </c>
      <c r="P433" s="51">
        <v>0</v>
      </c>
      <c r="Q433" s="37">
        <v>2</v>
      </c>
    </row>
    <row r="434" spans="1:17" ht="17.25" hidden="1" customHeight="1" x14ac:dyDescent="0.3">
      <c r="A434" s="19" t="s">
        <v>1245</v>
      </c>
      <c r="B434" s="19" t="s">
        <v>2074</v>
      </c>
      <c r="C434" s="41">
        <v>0</v>
      </c>
      <c r="D434" s="41">
        <v>0</v>
      </c>
      <c r="E434" s="41">
        <v>0</v>
      </c>
      <c r="F434" s="41">
        <v>0</v>
      </c>
      <c r="G434" s="41">
        <v>0</v>
      </c>
      <c r="H434" s="41">
        <v>0</v>
      </c>
      <c r="I434" s="41">
        <v>0</v>
      </c>
      <c r="J434" s="41">
        <v>0</v>
      </c>
      <c r="K434" s="41">
        <v>0</v>
      </c>
      <c r="L434" s="41">
        <v>0</v>
      </c>
      <c r="M434" s="41">
        <v>0</v>
      </c>
      <c r="N434" s="41">
        <v>0</v>
      </c>
      <c r="O434" s="41">
        <v>0</v>
      </c>
      <c r="P434" s="51">
        <v>0</v>
      </c>
      <c r="Q434" s="37">
        <v>2</v>
      </c>
    </row>
    <row r="435" spans="1:17" ht="17.25" hidden="1" customHeight="1" x14ac:dyDescent="0.3">
      <c r="B435" s="19" t="s">
        <v>2075</v>
      </c>
      <c r="C435" s="57">
        <v>0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1">
        <v>0</v>
      </c>
      <c r="Q435" s="37">
        <v>2</v>
      </c>
    </row>
    <row r="436" spans="1:17" ht="17.25" hidden="1" customHeight="1" x14ac:dyDescent="0.3">
      <c r="B436" s="19" t="s">
        <v>312</v>
      </c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3"/>
      <c r="Q436" s="37">
        <v>2</v>
      </c>
    </row>
    <row r="437" spans="1:17" ht="17.25" hidden="1" customHeight="1" x14ac:dyDescent="0.3">
      <c r="A437" s="19" t="s">
        <v>502</v>
      </c>
      <c r="B437" s="19" t="s">
        <v>2076</v>
      </c>
      <c r="C437" s="21">
        <v>0</v>
      </c>
      <c r="D437" s="21">
        <v>0</v>
      </c>
      <c r="E437" s="21">
        <v>0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51">
        <v>0</v>
      </c>
      <c r="Q437" s="37">
        <v>2</v>
      </c>
    </row>
    <row r="438" spans="1:17" ht="17.25" hidden="1" customHeight="1" x14ac:dyDescent="0.3">
      <c r="A438" s="19" t="s">
        <v>504</v>
      </c>
      <c r="B438" s="19" t="s">
        <v>2077</v>
      </c>
      <c r="C438" s="21">
        <v>0</v>
      </c>
      <c r="D438" s="21">
        <v>0</v>
      </c>
      <c r="E438" s="21">
        <v>0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51">
        <v>0</v>
      </c>
      <c r="Q438" s="37">
        <v>2</v>
      </c>
    </row>
    <row r="439" spans="1:17" ht="17.25" hidden="1" customHeight="1" x14ac:dyDescent="0.3">
      <c r="A439" s="19" t="s">
        <v>505</v>
      </c>
      <c r="B439" s="19" t="s">
        <v>2078</v>
      </c>
      <c r="C439" s="41">
        <v>0</v>
      </c>
      <c r="D439" s="41">
        <v>0</v>
      </c>
      <c r="E439" s="41">
        <v>0</v>
      </c>
      <c r="F439" s="41">
        <v>0</v>
      </c>
      <c r="G439" s="41">
        <v>0</v>
      </c>
      <c r="H439" s="41">
        <v>0</v>
      </c>
      <c r="I439" s="41">
        <v>0</v>
      </c>
      <c r="J439" s="41">
        <v>0</v>
      </c>
      <c r="K439" s="41">
        <v>0</v>
      </c>
      <c r="L439" s="41">
        <v>0</v>
      </c>
      <c r="M439" s="41">
        <v>0</v>
      </c>
      <c r="N439" s="41">
        <v>0</v>
      </c>
      <c r="O439" s="41">
        <v>0</v>
      </c>
      <c r="P439" s="51">
        <v>0</v>
      </c>
      <c r="Q439" s="37">
        <v>2</v>
      </c>
    </row>
    <row r="440" spans="1:17" ht="17.25" hidden="1" customHeight="1" x14ac:dyDescent="0.3">
      <c r="B440" s="19" t="s">
        <v>394</v>
      </c>
      <c r="C440" s="45">
        <v>0</v>
      </c>
      <c r="D440" s="45">
        <v>0</v>
      </c>
      <c r="E440" s="45">
        <v>0</v>
      </c>
      <c r="F440" s="45">
        <v>0</v>
      </c>
      <c r="G440" s="45">
        <v>0</v>
      </c>
      <c r="H440" s="45">
        <v>0</v>
      </c>
      <c r="I440" s="45">
        <v>0</v>
      </c>
      <c r="J440" s="45">
        <v>0</v>
      </c>
      <c r="K440" s="45">
        <v>0</v>
      </c>
      <c r="L440" s="45">
        <v>0</v>
      </c>
      <c r="M440" s="45">
        <v>0</v>
      </c>
      <c r="N440" s="45">
        <v>0</v>
      </c>
      <c r="O440" s="45">
        <v>0</v>
      </c>
      <c r="P440" s="51">
        <v>0</v>
      </c>
      <c r="Q440" s="37">
        <v>2</v>
      </c>
    </row>
    <row r="441" spans="1:17" ht="17.25" hidden="1" customHeight="1" x14ac:dyDescent="0.3">
      <c r="B441" s="19" t="s">
        <v>2079</v>
      </c>
      <c r="C441" s="21">
        <v>0</v>
      </c>
      <c r="D441" s="21">
        <v>0</v>
      </c>
      <c r="E441" s="21">
        <v>0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51">
        <v>0</v>
      </c>
      <c r="Q441" s="37">
        <v>2</v>
      </c>
    </row>
    <row r="442" spans="1:17" ht="17.25" hidden="1" customHeight="1" x14ac:dyDescent="0.3">
      <c r="B442" s="19" t="s">
        <v>312</v>
      </c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43"/>
      <c r="Q442" s="37">
        <v>2</v>
      </c>
    </row>
    <row r="443" spans="1:17" ht="17.25" hidden="1" customHeight="1" x14ac:dyDescent="0.3">
      <c r="A443" s="19" t="s">
        <v>506</v>
      </c>
      <c r="B443" s="19" t="s">
        <v>2080</v>
      </c>
      <c r="C443" s="21">
        <v>0</v>
      </c>
      <c r="D443" s="21">
        <v>0</v>
      </c>
      <c r="E443" s="21">
        <v>0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  <c r="P443" s="51">
        <v>0</v>
      </c>
      <c r="Q443" s="37">
        <v>2</v>
      </c>
    </row>
    <row r="444" spans="1:17" ht="17.25" hidden="1" customHeight="1" x14ac:dyDescent="0.3">
      <c r="A444" s="19" t="s">
        <v>507</v>
      </c>
      <c r="B444" s="19" t="s">
        <v>2081</v>
      </c>
      <c r="C444" s="21">
        <v>0</v>
      </c>
      <c r="D444" s="21">
        <v>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51">
        <v>0</v>
      </c>
      <c r="Q444" s="37">
        <v>2</v>
      </c>
    </row>
    <row r="445" spans="1:17" ht="17.25" hidden="1" customHeight="1" x14ac:dyDescent="0.3">
      <c r="A445" s="19" t="s">
        <v>508</v>
      </c>
      <c r="B445" s="19" t="s">
        <v>2082</v>
      </c>
      <c r="C445" s="21">
        <v>0</v>
      </c>
      <c r="D445" s="21">
        <v>0</v>
      </c>
      <c r="E445" s="21">
        <v>0</v>
      </c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51">
        <v>0</v>
      </c>
      <c r="Q445" s="37">
        <v>2</v>
      </c>
    </row>
    <row r="446" spans="1:17" ht="17.25" hidden="1" customHeight="1" x14ac:dyDescent="0.3">
      <c r="A446" s="19" t="s">
        <v>509</v>
      </c>
      <c r="B446" s="19" t="s">
        <v>858</v>
      </c>
      <c r="C446" s="21">
        <v>0</v>
      </c>
      <c r="D446" s="21">
        <v>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51">
        <v>0</v>
      </c>
      <c r="Q446" s="37">
        <v>2</v>
      </c>
    </row>
    <row r="447" spans="1:17" ht="17.25" hidden="1" customHeight="1" x14ac:dyDescent="0.3">
      <c r="A447" s="19" t="s">
        <v>510</v>
      </c>
      <c r="B447" s="19" t="s">
        <v>2083</v>
      </c>
      <c r="C447" s="21">
        <v>0</v>
      </c>
      <c r="D447" s="21">
        <v>0</v>
      </c>
      <c r="E447" s="21">
        <v>0</v>
      </c>
      <c r="F447" s="21">
        <v>0</v>
      </c>
      <c r="G447" s="21">
        <v>0</v>
      </c>
      <c r="H447" s="21">
        <v>0</v>
      </c>
      <c r="I447" s="21">
        <v>0</v>
      </c>
      <c r="J447" s="21">
        <v>0</v>
      </c>
      <c r="K447" s="21">
        <v>0</v>
      </c>
      <c r="L447" s="21">
        <v>0</v>
      </c>
      <c r="M447" s="21">
        <v>0</v>
      </c>
      <c r="N447" s="21">
        <v>0</v>
      </c>
      <c r="O447" s="21">
        <v>0</v>
      </c>
      <c r="P447" s="51">
        <v>0</v>
      </c>
      <c r="Q447" s="37">
        <v>2</v>
      </c>
    </row>
    <row r="448" spans="1:17" ht="17.25" hidden="1" customHeight="1" x14ac:dyDescent="0.3">
      <c r="A448" s="19" t="s">
        <v>511</v>
      </c>
      <c r="B448" s="19" t="s">
        <v>403</v>
      </c>
      <c r="C448" s="21">
        <v>0</v>
      </c>
      <c r="D448" s="21">
        <v>0</v>
      </c>
      <c r="E448" s="21">
        <v>0</v>
      </c>
      <c r="F448" s="21">
        <v>0</v>
      </c>
      <c r="G448" s="21">
        <v>0</v>
      </c>
      <c r="H448" s="21">
        <v>0</v>
      </c>
      <c r="I448" s="21">
        <v>0</v>
      </c>
      <c r="J448" s="21">
        <v>0</v>
      </c>
      <c r="K448" s="21">
        <v>0</v>
      </c>
      <c r="L448" s="21">
        <v>0</v>
      </c>
      <c r="M448" s="21">
        <v>0</v>
      </c>
      <c r="N448" s="21">
        <v>0</v>
      </c>
      <c r="O448" s="21">
        <v>0</v>
      </c>
      <c r="P448" s="51">
        <v>0</v>
      </c>
      <c r="Q448" s="37">
        <v>2</v>
      </c>
    </row>
    <row r="449" spans="1:18" ht="17.25" hidden="1" customHeight="1" x14ac:dyDescent="0.3">
      <c r="A449" s="19" t="s">
        <v>512</v>
      </c>
      <c r="B449" s="19" t="s">
        <v>405</v>
      </c>
      <c r="C449" s="21">
        <v>0</v>
      </c>
      <c r="D449" s="21">
        <v>0</v>
      </c>
      <c r="E449" s="21">
        <v>0</v>
      </c>
      <c r="F449" s="21">
        <v>0</v>
      </c>
      <c r="G449" s="21">
        <v>0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1">
        <v>0</v>
      </c>
      <c r="N449" s="21">
        <v>0</v>
      </c>
      <c r="O449" s="21">
        <v>0</v>
      </c>
      <c r="P449" s="51">
        <v>0</v>
      </c>
      <c r="Q449" s="37">
        <v>2</v>
      </c>
    </row>
    <row r="450" spans="1:18" ht="17.25" hidden="1" customHeight="1" x14ac:dyDescent="0.3">
      <c r="A450" s="19" t="s">
        <v>513</v>
      </c>
      <c r="B450" s="19" t="s">
        <v>2084</v>
      </c>
      <c r="C450" s="21">
        <v>0</v>
      </c>
      <c r="D450" s="21">
        <v>0</v>
      </c>
      <c r="E450" s="21">
        <v>0</v>
      </c>
      <c r="F450" s="21">
        <v>0</v>
      </c>
      <c r="G450" s="21">
        <v>0</v>
      </c>
      <c r="H450" s="21">
        <v>0</v>
      </c>
      <c r="I450" s="21">
        <v>0</v>
      </c>
      <c r="J450" s="21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51">
        <v>0</v>
      </c>
      <c r="Q450" s="37">
        <v>2</v>
      </c>
    </row>
    <row r="451" spans="1:18" ht="17.25" hidden="1" customHeight="1" x14ac:dyDescent="0.3">
      <c r="A451" s="19" t="s">
        <v>514</v>
      </c>
      <c r="B451" s="19" t="s">
        <v>408</v>
      </c>
      <c r="C451" s="21">
        <v>0</v>
      </c>
      <c r="D451" s="21">
        <v>0</v>
      </c>
      <c r="E451" s="21">
        <v>0</v>
      </c>
      <c r="F451" s="21">
        <v>0</v>
      </c>
      <c r="G451" s="21">
        <v>0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51">
        <v>0</v>
      </c>
      <c r="Q451" s="37">
        <v>2</v>
      </c>
    </row>
    <row r="452" spans="1:18" ht="17.25" hidden="1" customHeight="1" x14ac:dyDescent="0.3">
      <c r="A452" s="19" t="s">
        <v>515</v>
      </c>
      <c r="B452" s="19" t="s">
        <v>861</v>
      </c>
      <c r="C452" s="21">
        <v>0</v>
      </c>
      <c r="D452" s="21">
        <v>0</v>
      </c>
      <c r="E452" s="21">
        <v>0</v>
      </c>
      <c r="F452" s="21">
        <v>0</v>
      </c>
      <c r="G452" s="21">
        <v>0</v>
      </c>
      <c r="H452" s="21">
        <v>0</v>
      </c>
      <c r="I452" s="21">
        <v>0</v>
      </c>
      <c r="J452" s="21">
        <v>0</v>
      </c>
      <c r="K452" s="21">
        <v>0</v>
      </c>
      <c r="L452" s="21">
        <v>0</v>
      </c>
      <c r="M452" s="21">
        <v>0</v>
      </c>
      <c r="N452" s="21">
        <v>0</v>
      </c>
      <c r="O452" s="21">
        <v>0</v>
      </c>
      <c r="P452" s="51">
        <v>0</v>
      </c>
      <c r="Q452" s="37">
        <v>2</v>
      </c>
    </row>
    <row r="453" spans="1:18" ht="17.25" hidden="1" customHeight="1" x14ac:dyDescent="0.3">
      <c r="A453" s="19" t="s">
        <v>516</v>
      </c>
      <c r="B453" s="19" t="s">
        <v>412</v>
      </c>
      <c r="C453" s="21">
        <v>0</v>
      </c>
      <c r="D453" s="21">
        <v>0</v>
      </c>
      <c r="E453" s="21">
        <v>0</v>
      </c>
      <c r="F453" s="21">
        <v>0</v>
      </c>
      <c r="G453" s="21">
        <v>0</v>
      </c>
      <c r="H453" s="21">
        <v>0</v>
      </c>
      <c r="I453" s="21">
        <v>0</v>
      </c>
      <c r="J453" s="21">
        <v>0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51">
        <v>0</v>
      </c>
      <c r="Q453" s="37">
        <v>2</v>
      </c>
    </row>
    <row r="454" spans="1:18" ht="17.25" hidden="1" customHeight="1" x14ac:dyDescent="0.3">
      <c r="A454" s="19" t="s">
        <v>1195</v>
      </c>
      <c r="B454" s="19" t="s">
        <v>2085</v>
      </c>
      <c r="C454" s="21">
        <v>0</v>
      </c>
      <c r="D454" s="21">
        <v>0</v>
      </c>
      <c r="E454" s="21">
        <v>0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51">
        <v>0</v>
      </c>
      <c r="Q454" s="37">
        <v>2</v>
      </c>
    </row>
    <row r="455" spans="1:18" ht="17.25" hidden="1" customHeight="1" x14ac:dyDescent="0.3">
      <c r="A455" s="19" t="s">
        <v>517</v>
      </c>
      <c r="B455" s="19" t="s">
        <v>2086</v>
      </c>
      <c r="C455" s="21">
        <v>0</v>
      </c>
      <c r="D455" s="21">
        <v>0</v>
      </c>
      <c r="E455" s="21">
        <v>0</v>
      </c>
      <c r="F455" s="21">
        <v>0</v>
      </c>
      <c r="G455" s="21">
        <v>0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1">
        <v>0</v>
      </c>
      <c r="N455" s="21">
        <v>0</v>
      </c>
      <c r="O455" s="21">
        <v>0</v>
      </c>
      <c r="P455" s="51">
        <v>0</v>
      </c>
      <c r="Q455" s="37">
        <v>2</v>
      </c>
    </row>
    <row r="456" spans="1:18" ht="17.25" hidden="1" customHeight="1" x14ac:dyDescent="0.3">
      <c r="B456" s="19" t="s">
        <v>414</v>
      </c>
      <c r="C456" s="45">
        <v>0</v>
      </c>
      <c r="D456" s="45">
        <v>0</v>
      </c>
      <c r="E456" s="45">
        <v>0</v>
      </c>
      <c r="F456" s="45">
        <v>0</v>
      </c>
      <c r="G456" s="45">
        <v>0</v>
      </c>
      <c r="H456" s="45">
        <v>0</v>
      </c>
      <c r="I456" s="45">
        <v>0</v>
      </c>
      <c r="J456" s="45">
        <v>0</v>
      </c>
      <c r="K456" s="45">
        <v>0</v>
      </c>
      <c r="L456" s="45">
        <v>0</v>
      </c>
      <c r="M456" s="45">
        <v>0</v>
      </c>
      <c r="N456" s="45">
        <v>0</v>
      </c>
      <c r="O456" s="45">
        <v>0</v>
      </c>
      <c r="P456" s="51">
        <v>0</v>
      </c>
      <c r="Q456" s="37">
        <v>2</v>
      </c>
    </row>
    <row r="457" spans="1:18" ht="17.25" hidden="1" customHeight="1" x14ac:dyDescent="0.3">
      <c r="B457" s="19" t="s">
        <v>416</v>
      </c>
      <c r="C457" s="21">
        <v>0</v>
      </c>
      <c r="D457" s="21">
        <v>0</v>
      </c>
      <c r="E457" s="21">
        <v>0</v>
      </c>
      <c r="F457" s="21">
        <v>0</v>
      </c>
      <c r="G457" s="21">
        <v>0</v>
      </c>
      <c r="H457" s="21">
        <v>0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51">
        <v>0</v>
      </c>
      <c r="Q457" s="37">
        <v>2</v>
      </c>
    </row>
    <row r="458" spans="1:18" ht="17.25" hidden="1" customHeight="1" x14ac:dyDescent="0.3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43"/>
      <c r="Q458" s="37">
        <v>2</v>
      </c>
    </row>
    <row r="459" spans="1:18" ht="17.25" hidden="1" customHeight="1" x14ac:dyDescent="0.35">
      <c r="B459" s="30" t="s">
        <v>1451</v>
      </c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51"/>
      <c r="Q459" s="37">
        <v>2</v>
      </c>
      <c r="R459" s="134">
        <v>0</v>
      </c>
    </row>
    <row r="460" spans="1:18" ht="17.25" hidden="1" customHeight="1" x14ac:dyDescent="0.3">
      <c r="A460" s="19" t="s">
        <v>1480</v>
      </c>
      <c r="B460" s="19" t="s">
        <v>2087</v>
      </c>
      <c r="C460" s="21">
        <v>0</v>
      </c>
      <c r="D460" s="21">
        <v>0</v>
      </c>
      <c r="E460" s="21">
        <v>0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51">
        <v>0</v>
      </c>
      <c r="Q460" s="37">
        <v>2</v>
      </c>
    </row>
    <row r="461" spans="1:18" ht="17.25" hidden="1" customHeight="1" x14ac:dyDescent="0.3">
      <c r="A461" s="19" t="s">
        <v>1481</v>
      </c>
      <c r="B461" s="19" t="s">
        <v>2088</v>
      </c>
      <c r="C461" s="21">
        <v>0</v>
      </c>
      <c r="D461" s="21">
        <v>0</v>
      </c>
      <c r="E461" s="21">
        <v>0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51">
        <v>0</v>
      </c>
      <c r="Q461" s="37">
        <v>2</v>
      </c>
    </row>
    <row r="462" spans="1:18" ht="17.25" hidden="1" customHeight="1" x14ac:dyDescent="0.3">
      <c r="A462" s="19" t="s">
        <v>1482</v>
      </c>
      <c r="B462" s="19" t="s">
        <v>2089</v>
      </c>
      <c r="C462" s="21">
        <v>0</v>
      </c>
      <c r="D462" s="21">
        <v>0</v>
      </c>
      <c r="E462" s="21">
        <v>0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51">
        <v>0</v>
      </c>
      <c r="Q462" s="37">
        <v>2</v>
      </c>
    </row>
    <row r="463" spans="1:18" ht="17.25" hidden="1" customHeight="1" x14ac:dyDescent="0.3">
      <c r="A463" s="19" t="s">
        <v>1483</v>
      </c>
      <c r="B463" s="19" t="s">
        <v>2090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51">
        <v>0</v>
      </c>
      <c r="Q463" s="37">
        <v>2</v>
      </c>
    </row>
    <row r="464" spans="1:18" ht="17.25" hidden="1" customHeight="1" x14ac:dyDescent="0.3">
      <c r="A464" s="19" t="s">
        <v>1484</v>
      </c>
      <c r="B464" s="19" t="s">
        <v>2091</v>
      </c>
      <c r="C464" s="21">
        <v>0</v>
      </c>
      <c r="D464" s="21">
        <v>0</v>
      </c>
      <c r="E464" s="21">
        <v>0</v>
      </c>
      <c r="F464" s="21">
        <v>0</v>
      </c>
      <c r="G464" s="21">
        <v>0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1">
        <v>0</v>
      </c>
      <c r="N464" s="21">
        <v>0</v>
      </c>
      <c r="O464" s="21">
        <v>0</v>
      </c>
      <c r="P464" s="51">
        <v>0</v>
      </c>
      <c r="Q464" s="37">
        <v>2</v>
      </c>
    </row>
    <row r="465" spans="1:17" ht="17.25" hidden="1" customHeight="1" x14ac:dyDescent="0.3">
      <c r="A465" s="19" t="s">
        <v>1485</v>
      </c>
      <c r="B465" s="19" t="s">
        <v>2092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0</v>
      </c>
      <c r="I465" s="21">
        <v>0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51">
        <v>0</v>
      </c>
      <c r="Q465" s="37">
        <v>2</v>
      </c>
    </row>
    <row r="466" spans="1:17" ht="17.25" hidden="1" customHeight="1" x14ac:dyDescent="0.3">
      <c r="A466" s="19" t="s">
        <v>1486</v>
      </c>
      <c r="B466" s="19" t="s">
        <v>2093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51">
        <v>0</v>
      </c>
      <c r="Q466" s="37">
        <v>2</v>
      </c>
    </row>
    <row r="467" spans="1:17" ht="17.25" hidden="1" customHeight="1" x14ac:dyDescent="0.3">
      <c r="A467" s="19" t="s">
        <v>1487</v>
      </c>
      <c r="B467" s="19" t="s">
        <v>2094</v>
      </c>
      <c r="C467" s="21">
        <v>0</v>
      </c>
      <c r="D467" s="21">
        <v>0</v>
      </c>
      <c r="E467" s="21">
        <v>0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51">
        <v>0</v>
      </c>
      <c r="Q467" s="37">
        <v>2</v>
      </c>
    </row>
    <row r="468" spans="1:17" ht="17.25" hidden="1" customHeight="1" x14ac:dyDescent="0.3">
      <c r="A468" s="19" t="s">
        <v>1488</v>
      </c>
      <c r="B468" s="19" t="s">
        <v>2095</v>
      </c>
      <c r="C468" s="21">
        <v>0</v>
      </c>
      <c r="D468" s="21">
        <v>0</v>
      </c>
      <c r="E468" s="21">
        <v>0</v>
      </c>
      <c r="F468" s="21">
        <v>0</v>
      </c>
      <c r="G468" s="21">
        <v>0</v>
      </c>
      <c r="H468" s="21">
        <v>0</v>
      </c>
      <c r="I468" s="21">
        <v>0</v>
      </c>
      <c r="J468" s="21">
        <v>0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51">
        <v>0</v>
      </c>
      <c r="Q468" s="37">
        <v>2</v>
      </c>
    </row>
    <row r="469" spans="1:17" ht="17.25" hidden="1" customHeight="1" x14ac:dyDescent="0.3">
      <c r="A469" s="19" t="s">
        <v>1489</v>
      </c>
      <c r="B469" s="19" t="s">
        <v>2096</v>
      </c>
      <c r="C469" s="21">
        <v>0</v>
      </c>
      <c r="D469" s="21">
        <v>0</v>
      </c>
      <c r="E469" s="21">
        <v>0</v>
      </c>
      <c r="F469" s="21">
        <v>0</v>
      </c>
      <c r="G469" s="21">
        <v>0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51">
        <v>0</v>
      </c>
      <c r="Q469" s="37">
        <v>2</v>
      </c>
    </row>
    <row r="470" spans="1:17" ht="17.25" hidden="1" customHeight="1" x14ac:dyDescent="0.3">
      <c r="A470" s="19" t="s">
        <v>1490</v>
      </c>
      <c r="B470" s="19" t="s">
        <v>2097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51">
        <v>0</v>
      </c>
      <c r="Q470" s="37">
        <v>2</v>
      </c>
    </row>
    <row r="471" spans="1:17" ht="17.25" hidden="1" customHeight="1" x14ac:dyDescent="0.3">
      <c r="A471" s="19" t="s">
        <v>1491</v>
      </c>
      <c r="B471" s="19" t="s">
        <v>2098</v>
      </c>
      <c r="C471" s="41">
        <v>0</v>
      </c>
      <c r="D471" s="41">
        <v>0</v>
      </c>
      <c r="E471" s="41">
        <v>0</v>
      </c>
      <c r="F471" s="41">
        <v>0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0</v>
      </c>
      <c r="P471" s="51">
        <v>0</v>
      </c>
      <c r="Q471" s="37">
        <v>2</v>
      </c>
    </row>
    <row r="472" spans="1:17" ht="17.25" hidden="1" customHeight="1" x14ac:dyDescent="0.3">
      <c r="B472" s="19" t="s">
        <v>1259</v>
      </c>
      <c r="C472" s="57">
        <v>0</v>
      </c>
      <c r="D472" s="57">
        <v>0</v>
      </c>
      <c r="E472" s="57">
        <v>0</v>
      </c>
      <c r="F472" s="57">
        <v>0</v>
      </c>
      <c r="G472" s="57">
        <v>0</v>
      </c>
      <c r="H472" s="57">
        <v>0</v>
      </c>
      <c r="I472" s="57">
        <v>0</v>
      </c>
      <c r="J472" s="57">
        <v>0</v>
      </c>
      <c r="K472" s="57">
        <v>0</v>
      </c>
      <c r="L472" s="57">
        <v>0</v>
      </c>
      <c r="M472" s="57">
        <v>0</v>
      </c>
      <c r="N472" s="57">
        <v>0</v>
      </c>
      <c r="O472" s="57">
        <v>0</v>
      </c>
      <c r="P472" s="51">
        <v>0</v>
      </c>
      <c r="Q472" s="37">
        <v>2</v>
      </c>
    </row>
    <row r="473" spans="1:17" ht="17.25" hidden="1" customHeight="1" x14ac:dyDescent="0.3">
      <c r="B473" s="19" t="s">
        <v>312</v>
      </c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3"/>
      <c r="Q473" s="37">
        <v>2</v>
      </c>
    </row>
    <row r="474" spans="1:17" ht="17.25" hidden="1" customHeight="1" x14ac:dyDescent="0.3">
      <c r="A474" s="19" t="s">
        <v>1492</v>
      </c>
      <c r="B474" s="19" t="s">
        <v>2099</v>
      </c>
      <c r="C474" s="21">
        <v>0</v>
      </c>
      <c r="D474" s="21">
        <v>0</v>
      </c>
      <c r="E474" s="21">
        <v>0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51">
        <v>0</v>
      </c>
      <c r="Q474" s="37">
        <v>2</v>
      </c>
    </row>
    <row r="475" spans="1:17" ht="17.25" hidden="1" customHeight="1" x14ac:dyDescent="0.3">
      <c r="A475" s="19" t="s">
        <v>1493</v>
      </c>
      <c r="B475" s="19" t="s">
        <v>2100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51">
        <v>0</v>
      </c>
      <c r="Q475" s="37">
        <v>2</v>
      </c>
    </row>
    <row r="476" spans="1:17" ht="17.25" hidden="1" customHeight="1" x14ac:dyDescent="0.3">
      <c r="A476" s="19" t="s">
        <v>1494</v>
      </c>
      <c r="B476" s="19" t="s">
        <v>2101</v>
      </c>
      <c r="C476" s="41">
        <v>0</v>
      </c>
      <c r="D476" s="41">
        <v>0</v>
      </c>
      <c r="E476" s="41">
        <v>0</v>
      </c>
      <c r="F476" s="41">
        <v>0</v>
      </c>
      <c r="G476" s="41">
        <v>0</v>
      </c>
      <c r="H476" s="41">
        <v>0</v>
      </c>
      <c r="I476" s="41">
        <v>0</v>
      </c>
      <c r="J476" s="41">
        <v>0</v>
      </c>
      <c r="K476" s="41">
        <v>0</v>
      </c>
      <c r="L476" s="41">
        <v>0</v>
      </c>
      <c r="M476" s="41">
        <v>0</v>
      </c>
      <c r="N476" s="41">
        <v>0</v>
      </c>
      <c r="O476" s="41">
        <v>0</v>
      </c>
      <c r="P476" s="51">
        <v>0</v>
      </c>
      <c r="Q476" s="37">
        <v>2</v>
      </c>
    </row>
    <row r="477" spans="1:17" ht="17.25" hidden="1" customHeight="1" x14ac:dyDescent="0.3">
      <c r="B477" s="19" t="s">
        <v>394</v>
      </c>
      <c r="C477" s="45">
        <v>0</v>
      </c>
      <c r="D477" s="45">
        <v>0</v>
      </c>
      <c r="E477" s="45">
        <v>0</v>
      </c>
      <c r="F477" s="45">
        <v>0</v>
      </c>
      <c r="G477" s="45">
        <v>0</v>
      </c>
      <c r="H477" s="45">
        <v>0</v>
      </c>
      <c r="I477" s="45">
        <v>0</v>
      </c>
      <c r="J477" s="45">
        <v>0</v>
      </c>
      <c r="K477" s="45">
        <v>0</v>
      </c>
      <c r="L477" s="45">
        <v>0</v>
      </c>
      <c r="M477" s="45">
        <v>0</v>
      </c>
      <c r="N477" s="45">
        <v>0</v>
      </c>
      <c r="O477" s="45">
        <v>0</v>
      </c>
      <c r="P477" s="51">
        <v>0</v>
      </c>
      <c r="Q477" s="37">
        <v>2</v>
      </c>
    </row>
    <row r="478" spans="1:17" ht="17.25" hidden="1" customHeight="1" x14ac:dyDescent="0.3">
      <c r="B478" s="19" t="s">
        <v>1258</v>
      </c>
      <c r="C478" s="21">
        <v>0</v>
      </c>
      <c r="D478" s="21">
        <v>0</v>
      </c>
      <c r="E478" s="21">
        <v>0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51">
        <v>0</v>
      </c>
      <c r="Q478" s="37">
        <v>2</v>
      </c>
    </row>
    <row r="479" spans="1:17" ht="17.25" hidden="1" customHeight="1" x14ac:dyDescent="0.3">
      <c r="B479" s="19" t="s">
        <v>312</v>
      </c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43"/>
      <c r="Q479" s="37">
        <v>2</v>
      </c>
    </row>
    <row r="480" spans="1:17" ht="17.25" hidden="1" customHeight="1" x14ac:dyDescent="0.3">
      <c r="A480" s="19" t="s">
        <v>1495</v>
      </c>
      <c r="B480" s="19" t="s">
        <v>2102</v>
      </c>
      <c r="C480" s="21">
        <v>0</v>
      </c>
      <c r="D480" s="21">
        <v>0</v>
      </c>
      <c r="E480" s="21">
        <v>0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51">
        <v>0</v>
      </c>
      <c r="Q480" s="37">
        <v>2</v>
      </c>
    </row>
    <row r="481" spans="1:17" ht="17.25" hidden="1" customHeight="1" x14ac:dyDescent="0.3">
      <c r="A481" s="19" t="s">
        <v>1496</v>
      </c>
      <c r="B481" s="19" t="s">
        <v>2103</v>
      </c>
      <c r="C481" s="21">
        <v>0</v>
      </c>
      <c r="D481" s="21">
        <v>0</v>
      </c>
      <c r="E481" s="21">
        <v>0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51">
        <v>0</v>
      </c>
      <c r="Q481" s="37">
        <v>2</v>
      </c>
    </row>
    <row r="482" spans="1:17" ht="17.25" hidden="1" customHeight="1" x14ac:dyDescent="0.3">
      <c r="A482" s="19" t="s">
        <v>1497</v>
      </c>
      <c r="B482" s="19" t="s">
        <v>2104</v>
      </c>
      <c r="C482" s="21">
        <v>0</v>
      </c>
      <c r="D482" s="21">
        <v>0</v>
      </c>
      <c r="E482" s="21">
        <v>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51">
        <v>0</v>
      </c>
      <c r="Q482" s="37">
        <v>2</v>
      </c>
    </row>
    <row r="483" spans="1:17" ht="17.25" hidden="1" customHeight="1" x14ac:dyDescent="0.3">
      <c r="A483" s="19" t="s">
        <v>1498</v>
      </c>
      <c r="B483" s="19" t="s">
        <v>2105</v>
      </c>
      <c r="C483" s="21">
        <v>0</v>
      </c>
      <c r="D483" s="21">
        <v>0</v>
      </c>
      <c r="E483" s="21">
        <v>0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  <c r="M483" s="21">
        <v>0</v>
      </c>
      <c r="N483" s="21">
        <v>0</v>
      </c>
      <c r="O483" s="21">
        <v>0</v>
      </c>
      <c r="P483" s="51">
        <v>0</v>
      </c>
      <c r="Q483" s="37">
        <v>2</v>
      </c>
    </row>
    <row r="484" spans="1:17" ht="17.25" hidden="1" customHeight="1" x14ac:dyDescent="0.3">
      <c r="A484" s="19" t="s">
        <v>1499</v>
      </c>
      <c r="B484" s="19" t="s">
        <v>2106</v>
      </c>
      <c r="C484" s="21">
        <v>0</v>
      </c>
      <c r="D484" s="21">
        <v>0</v>
      </c>
      <c r="E484" s="21">
        <v>0</v>
      </c>
      <c r="F484" s="21">
        <v>0</v>
      </c>
      <c r="G484" s="21">
        <v>0</v>
      </c>
      <c r="H484" s="21">
        <v>0</v>
      </c>
      <c r="I484" s="21">
        <v>0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51">
        <v>0</v>
      </c>
      <c r="Q484" s="37">
        <v>2</v>
      </c>
    </row>
    <row r="485" spans="1:17" ht="17.25" hidden="1" customHeight="1" x14ac:dyDescent="0.3">
      <c r="A485" s="19" t="s">
        <v>1500</v>
      </c>
      <c r="B485" s="19" t="s">
        <v>2107</v>
      </c>
      <c r="C485" s="21">
        <v>0</v>
      </c>
      <c r="D485" s="21">
        <v>0</v>
      </c>
      <c r="E485" s="21">
        <v>0</v>
      </c>
      <c r="F485" s="21">
        <v>0</v>
      </c>
      <c r="G485" s="21">
        <v>0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51">
        <v>0</v>
      </c>
      <c r="Q485" s="37">
        <v>2</v>
      </c>
    </row>
    <row r="486" spans="1:17" ht="17.25" hidden="1" customHeight="1" x14ac:dyDescent="0.3">
      <c r="A486" s="19" t="s">
        <v>1501</v>
      </c>
      <c r="B486" s="19" t="s">
        <v>2108</v>
      </c>
      <c r="C486" s="21">
        <v>0</v>
      </c>
      <c r="D486" s="21">
        <v>0</v>
      </c>
      <c r="E486" s="21">
        <v>0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51">
        <v>0</v>
      </c>
      <c r="Q486" s="37">
        <v>2</v>
      </c>
    </row>
    <row r="487" spans="1:17" ht="17.25" hidden="1" customHeight="1" x14ac:dyDescent="0.3">
      <c r="A487" s="19" t="s">
        <v>1502</v>
      </c>
      <c r="B487" s="19" t="s">
        <v>2109</v>
      </c>
      <c r="C487" s="21">
        <v>0</v>
      </c>
      <c r="D487" s="21">
        <v>0</v>
      </c>
      <c r="E487" s="21">
        <v>0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1">
        <v>0</v>
      </c>
      <c r="P487" s="51">
        <v>0</v>
      </c>
      <c r="Q487" s="37">
        <v>2</v>
      </c>
    </row>
    <row r="488" spans="1:17" ht="17.25" hidden="1" customHeight="1" x14ac:dyDescent="0.3">
      <c r="A488" s="19" t="s">
        <v>1503</v>
      </c>
      <c r="B488" s="19" t="s">
        <v>2110</v>
      </c>
      <c r="C488" s="21">
        <v>0</v>
      </c>
      <c r="D488" s="21">
        <v>0</v>
      </c>
      <c r="E488" s="21">
        <v>0</v>
      </c>
      <c r="F488" s="21">
        <v>0</v>
      </c>
      <c r="G488" s="21">
        <v>0</v>
      </c>
      <c r="H488" s="21">
        <v>0</v>
      </c>
      <c r="I488" s="21">
        <v>0</v>
      </c>
      <c r="J488" s="21">
        <v>0</v>
      </c>
      <c r="K488" s="21">
        <v>0</v>
      </c>
      <c r="L488" s="21">
        <v>0</v>
      </c>
      <c r="M488" s="21">
        <v>0</v>
      </c>
      <c r="N488" s="21">
        <v>0</v>
      </c>
      <c r="O488" s="21">
        <v>0</v>
      </c>
      <c r="P488" s="51">
        <v>0</v>
      </c>
      <c r="Q488" s="37">
        <v>2</v>
      </c>
    </row>
    <row r="489" spans="1:17" ht="17.25" hidden="1" customHeight="1" x14ac:dyDescent="0.3">
      <c r="A489" s="19" t="s">
        <v>1504</v>
      </c>
      <c r="B489" s="19" t="s">
        <v>2111</v>
      </c>
      <c r="C489" s="21">
        <v>0</v>
      </c>
      <c r="D489" s="21">
        <v>0</v>
      </c>
      <c r="E489" s="21">
        <v>0</v>
      </c>
      <c r="F489" s="21">
        <v>0</v>
      </c>
      <c r="G489" s="21">
        <v>0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51">
        <v>0</v>
      </c>
      <c r="Q489" s="37">
        <v>2</v>
      </c>
    </row>
    <row r="490" spans="1:17" ht="17.25" hidden="1" customHeight="1" x14ac:dyDescent="0.3">
      <c r="A490" s="19" t="s">
        <v>1505</v>
      </c>
      <c r="B490" s="19" t="s">
        <v>2112</v>
      </c>
      <c r="C490" s="21">
        <v>0</v>
      </c>
      <c r="D490" s="21">
        <v>0</v>
      </c>
      <c r="E490" s="21">
        <v>0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51">
        <v>0</v>
      </c>
      <c r="Q490" s="37">
        <v>2</v>
      </c>
    </row>
    <row r="491" spans="1:17" ht="17.25" hidden="1" customHeight="1" x14ac:dyDescent="0.3">
      <c r="A491" s="19" t="s">
        <v>1506</v>
      </c>
      <c r="B491" s="19" t="s">
        <v>2113</v>
      </c>
      <c r="C491" s="21">
        <v>0</v>
      </c>
      <c r="D491" s="21">
        <v>0</v>
      </c>
      <c r="E491" s="21">
        <v>0</v>
      </c>
      <c r="F491" s="21">
        <v>0</v>
      </c>
      <c r="G491" s="21">
        <v>0</v>
      </c>
      <c r="H491" s="21">
        <v>0</v>
      </c>
      <c r="I491" s="21">
        <v>0</v>
      </c>
      <c r="J491" s="21">
        <v>0</v>
      </c>
      <c r="K491" s="21">
        <v>0</v>
      </c>
      <c r="L491" s="21">
        <v>0</v>
      </c>
      <c r="M491" s="21">
        <v>0</v>
      </c>
      <c r="N491" s="21">
        <v>0</v>
      </c>
      <c r="O491" s="21">
        <v>0</v>
      </c>
      <c r="P491" s="51">
        <v>0</v>
      </c>
      <c r="Q491" s="37">
        <v>2</v>
      </c>
    </row>
    <row r="492" spans="1:17" ht="17.25" hidden="1" customHeight="1" x14ac:dyDescent="0.3">
      <c r="A492" s="19" t="s">
        <v>1507</v>
      </c>
      <c r="B492" s="19" t="s">
        <v>2114</v>
      </c>
      <c r="C492" s="21">
        <v>0</v>
      </c>
      <c r="D492" s="21">
        <v>0</v>
      </c>
      <c r="E492" s="21">
        <v>0</v>
      </c>
      <c r="F492" s="21">
        <v>0</v>
      </c>
      <c r="G492" s="21">
        <v>0</v>
      </c>
      <c r="H492" s="21">
        <v>0</v>
      </c>
      <c r="I492" s="21">
        <v>0</v>
      </c>
      <c r="J492" s="21">
        <v>0</v>
      </c>
      <c r="K492" s="21">
        <v>0</v>
      </c>
      <c r="L492" s="21">
        <v>0</v>
      </c>
      <c r="M492" s="21">
        <v>0</v>
      </c>
      <c r="N492" s="21">
        <v>0</v>
      </c>
      <c r="O492" s="21">
        <v>0</v>
      </c>
      <c r="P492" s="51">
        <v>0</v>
      </c>
      <c r="Q492" s="37">
        <v>2</v>
      </c>
    </row>
    <row r="493" spans="1:17" ht="17.25" hidden="1" customHeight="1" x14ac:dyDescent="0.3">
      <c r="B493" s="19" t="s">
        <v>414</v>
      </c>
      <c r="C493" s="45">
        <v>0</v>
      </c>
      <c r="D493" s="45">
        <v>0</v>
      </c>
      <c r="E493" s="45">
        <v>0</v>
      </c>
      <c r="F493" s="45">
        <v>0</v>
      </c>
      <c r="G493" s="45">
        <v>0</v>
      </c>
      <c r="H493" s="45">
        <v>0</v>
      </c>
      <c r="I493" s="45">
        <v>0</v>
      </c>
      <c r="J493" s="45">
        <v>0</v>
      </c>
      <c r="K493" s="45">
        <v>0</v>
      </c>
      <c r="L493" s="45">
        <v>0</v>
      </c>
      <c r="M493" s="45">
        <v>0</v>
      </c>
      <c r="N493" s="45">
        <v>0</v>
      </c>
      <c r="O493" s="45">
        <v>0</v>
      </c>
      <c r="P493" s="51">
        <v>0</v>
      </c>
      <c r="Q493" s="37">
        <v>2</v>
      </c>
    </row>
    <row r="494" spans="1:17" ht="17.25" hidden="1" customHeight="1" x14ac:dyDescent="0.3">
      <c r="B494" s="19" t="s">
        <v>416</v>
      </c>
      <c r="C494" s="21">
        <v>0</v>
      </c>
      <c r="D494" s="21">
        <v>0</v>
      </c>
      <c r="E494" s="21">
        <v>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51">
        <v>0</v>
      </c>
      <c r="Q494" s="37">
        <v>2</v>
      </c>
    </row>
    <row r="495" spans="1:17" ht="17.25" hidden="1" customHeight="1" x14ac:dyDescent="0.3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43"/>
      <c r="Q495" s="37">
        <v>2</v>
      </c>
    </row>
    <row r="496" spans="1:17" ht="17.25" customHeight="1" x14ac:dyDescent="0.35">
      <c r="B496" s="30" t="s">
        <v>518</v>
      </c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43"/>
      <c r="Q496" s="37">
        <v>1</v>
      </c>
    </row>
    <row r="497" spans="1:17" ht="17.25" customHeight="1" x14ac:dyDescent="0.3">
      <c r="A497" s="19" t="s">
        <v>519</v>
      </c>
      <c r="B497" s="19" t="s">
        <v>1565</v>
      </c>
      <c r="C497" s="21">
        <v>12093.32</v>
      </c>
      <c r="D497" s="21">
        <v>10923</v>
      </c>
      <c r="E497" s="21">
        <v>11466.95</v>
      </c>
      <c r="F497" s="21">
        <v>10763.66</v>
      </c>
      <c r="G497" s="21">
        <v>6236.75</v>
      </c>
      <c r="H497" s="21">
        <v>9121.43</v>
      </c>
      <c r="I497" s="21">
        <v>10447.939999999999</v>
      </c>
      <c r="J497" s="21">
        <v>10474.939999999999</v>
      </c>
      <c r="K497" s="21">
        <v>10758.42</v>
      </c>
      <c r="L497" s="21">
        <v>10837.16</v>
      </c>
      <c r="M497" s="21">
        <v>10137.98</v>
      </c>
      <c r="N497" s="21">
        <v>11592.279999999999</v>
      </c>
      <c r="O497" s="21">
        <v>124853.83</v>
      </c>
      <c r="P497" s="55">
        <v>4.8933501861650006</v>
      </c>
      <c r="Q497" s="37">
        <v>1</v>
      </c>
    </row>
    <row r="498" spans="1:17" ht="17.25" hidden="1" customHeight="1" x14ac:dyDescent="0.3">
      <c r="A498" s="19" t="s">
        <v>520</v>
      </c>
      <c r="B498" s="19" t="s">
        <v>2115</v>
      </c>
      <c r="C498" s="21">
        <v>0</v>
      </c>
      <c r="D498" s="21">
        <v>0</v>
      </c>
      <c r="E498" s="21">
        <v>0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55">
        <v>0</v>
      </c>
      <c r="Q498" s="37">
        <v>2</v>
      </c>
    </row>
    <row r="499" spans="1:17" ht="17.25" hidden="1" customHeight="1" x14ac:dyDescent="0.3">
      <c r="A499" s="19" t="s">
        <v>2116</v>
      </c>
      <c r="B499" s="19" t="s">
        <v>2117</v>
      </c>
      <c r="C499" s="21">
        <v>0</v>
      </c>
      <c r="D499" s="21">
        <v>0</v>
      </c>
      <c r="E499" s="21"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1">
        <v>0</v>
      </c>
      <c r="N499" s="21">
        <v>0</v>
      </c>
      <c r="O499" s="21">
        <v>0</v>
      </c>
      <c r="P499" s="55">
        <v>0</v>
      </c>
      <c r="Q499" s="37">
        <v>2</v>
      </c>
    </row>
    <row r="500" spans="1:17" ht="17.25" hidden="1" customHeight="1" x14ac:dyDescent="0.3">
      <c r="A500" s="19" t="s">
        <v>521</v>
      </c>
      <c r="B500" s="19" t="s">
        <v>2118</v>
      </c>
      <c r="C500" s="21">
        <v>0</v>
      </c>
      <c r="D500" s="21">
        <v>0</v>
      </c>
      <c r="E500" s="21">
        <v>0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55">
        <v>0</v>
      </c>
      <c r="Q500" s="37">
        <v>2</v>
      </c>
    </row>
    <row r="501" spans="1:17" ht="17.25" hidden="1" customHeight="1" x14ac:dyDescent="0.3">
      <c r="A501" s="19" t="s">
        <v>522</v>
      </c>
      <c r="B501" s="19" t="s">
        <v>2119</v>
      </c>
      <c r="C501" s="21">
        <v>0</v>
      </c>
      <c r="D501" s="21">
        <v>0</v>
      </c>
      <c r="E501" s="21">
        <v>0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55">
        <v>0</v>
      </c>
      <c r="Q501" s="37">
        <v>2</v>
      </c>
    </row>
    <row r="502" spans="1:17" ht="17.25" hidden="1" customHeight="1" x14ac:dyDescent="0.3">
      <c r="A502" s="19" t="s">
        <v>1196</v>
      </c>
      <c r="B502" s="19" t="s">
        <v>2120</v>
      </c>
      <c r="C502" s="21">
        <v>0</v>
      </c>
      <c r="D502" s="21">
        <v>0</v>
      </c>
      <c r="E502" s="21">
        <v>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55">
        <v>0</v>
      </c>
      <c r="Q502" s="37">
        <v>2</v>
      </c>
    </row>
    <row r="503" spans="1:17" ht="17.25" hidden="1" customHeight="1" x14ac:dyDescent="0.3">
      <c r="A503" s="19" t="s">
        <v>1197</v>
      </c>
      <c r="B503" s="19" t="s">
        <v>2121</v>
      </c>
      <c r="C503" s="21">
        <v>0</v>
      </c>
      <c r="D503" s="21">
        <v>0</v>
      </c>
      <c r="E503" s="21">
        <v>0</v>
      </c>
      <c r="F503" s="21">
        <v>0</v>
      </c>
      <c r="G503" s="21">
        <v>0</v>
      </c>
      <c r="H503" s="21">
        <v>0</v>
      </c>
      <c r="I503" s="21">
        <v>0</v>
      </c>
      <c r="J503" s="21">
        <v>0</v>
      </c>
      <c r="K503" s="21">
        <v>0</v>
      </c>
      <c r="L503" s="21">
        <v>0</v>
      </c>
      <c r="M503" s="21">
        <v>0</v>
      </c>
      <c r="N503" s="21">
        <v>0</v>
      </c>
      <c r="O503" s="21">
        <v>0</v>
      </c>
      <c r="P503" s="55">
        <v>0</v>
      </c>
      <c r="Q503" s="37">
        <v>2</v>
      </c>
    </row>
    <row r="504" spans="1:17" ht="17.25" hidden="1" customHeight="1" x14ac:dyDescent="0.3">
      <c r="A504" s="19" t="s">
        <v>523</v>
      </c>
      <c r="B504" s="19" t="s">
        <v>2122</v>
      </c>
      <c r="C504" s="21">
        <v>0</v>
      </c>
      <c r="D504" s="21">
        <v>0</v>
      </c>
      <c r="E504" s="21">
        <v>0</v>
      </c>
      <c r="F504" s="21">
        <v>0</v>
      </c>
      <c r="G504" s="21">
        <v>0</v>
      </c>
      <c r="H504" s="21">
        <v>0</v>
      </c>
      <c r="I504" s="21">
        <v>0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55">
        <v>0</v>
      </c>
      <c r="Q504" s="37">
        <v>2</v>
      </c>
    </row>
    <row r="505" spans="1:17" ht="17.25" hidden="1" customHeight="1" x14ac:dyDescent="0.3">
      <c r="A505" s="19" t="s">
        <v>524</v>
      </c>
      <c r="B505" s="19" t="s">
        <v>2123</v>
      </c>
      <c r="C505" s="41">
        <v>0</v>
      </c>
      <c r="D505" s="41">
        <v>0</v>
      </c>
      <c r="E505" s="41">
        <v>0</v>
      </c>
      <c r="F505" s="41">
        <v>0</v>
      </c>
      <c r="G505" s="41">
        <v>0</v>
      </c>
      <c r="H505" s="41">
        <v>0</v>
      </c>
      <c r="I505" s="41">
        <v>0</v>
      </c>
      <c r="J505" s="41">
        <v>0</v>
      </c>
      <c r="K505" s="41">
        <v>0</v>
      </c>
      <c r="L505" s="41">
        <v>0</v>
      </c>
      <c r="M505" s="41">
        <v>0</v>
      </c>
      <c r="N505" s="41">
        <v>0</v>
      </c>
      <c r="O505" s="41">
        <v>0</v>
      </c>
      <c r="P505" s="55">
        <v>0</v>
      </c>
      <c r="Q505" s="37">
        <v>2</v>
      </c>
    </row>
    <row r="506" spans="1:17" ht="17.25" customHeight="1" x14ac:dyDescent="0.3">
      <c r="B506" s="19" t="s">
        <v>525</v>
      </c>
      <c r="C506" s="57">
        <v>12093.32</v>
      </c>
      <c r="D506" s="57">
        <v>10923</v>
      </c>
      <c r="E506" s="57">
        <v>11466.95</v>
      </c>
      <c r="F506" s="57">
        <v>10763.66</v>
      </c>
      <c r="G506" s="57">
        <v>6236.75</v>
      </c>
      <c r="H506" s="57">
        <v>9121.43</v>
      </c>
      <c r="I506" s="57">
        <v>10447.939999999999</v>
      </c>
      <c r="J506" s="57">
        <v>10474.939999999999</v>
      </c>
      <c r="K506" s="57">
        <v>10758.42</v>
      </c>
      <c r="L506" s="57">
        <v>10837.16</v>
      </c>
      <c r="M506" s="57">
        <v>10137.98</v>
      </c>
      <c r="N506" s="57">
        <v>11592.279999999999</v>
      </c>
      <c r="O506" s="57">
        <v>124853.83</v>
      </c>
      <c r="P506" s="55">
        <v>4.8933501861650006</v>
      </c>
      <c r="Q506" s="37">
        <v>1</v>
      </c>
    </row>
    <row r="507" spans="1:17" ht="17.25" customHeight="1" x14ac:dyDescent="0.3">
      <c r="B507" s="19" t="s">
        <v>312</v>
      </c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43"/>
      <c r="Q507" s="20">
        <v>1</v>
      </c>
    </row>
    <row r="508" spans="1:17" ht="17.25" customHeight="1" x14ac:dyDescent="0.3">
      <c r="A508" s="19" t="s">
        <v>526</v>
      </c>
      <c r="B508" s="19" t="s">
        <v>389</v>
      </c>
      <c r="C508" s="21">
        <v>0</v>
      </c>
      <c r="D508" s="21">
        <v>0</v>
      </c>
      <c r="E508" s="21">
        <v>438.46</v>
      </c>
      <c r="F508" s="21">
        <v>438.46</v>
      </c>
      <c r="G508" s="21">
        <v>1096.1500000000001</v>
      </c>
      <c r="H508" s="21">
        <v>0</v>
      </c>
      <c r="I508" s="21">
        <v>0</v>
      </c>
      <c r="J508" s="21">
        <v>0</v>
      </c>
      <c r="K508" s="21">
        <v>0</v>
      </c>
      <c r="L508" s="21">
        <v>0</v>
      </c>
      <c r="M508" s="21">
        <v>0</v>
      </c>
      <c r="N508" s="21">
        <v>0</v>
      </c>
      <c r="O508" s="21">
        <v>1973.0700000000002</v>
      </c>
      <c r="P508" s="55">
        <v>7.732980599647267E-2</v>
      </c>
      <c r="Q508" s="37">
        <v>1</v>
      </c>
    </row>
    <row r="509" spans="1:17" ht="17.25" hidden="1" customHeight="1" x14ac:dyDescent="0.3">
      <c r="A509" s="19" t="s">
        <v>528</v>
      </c>
      <c r="B509" s="19" t="s">
        <v>555</v>
      </c>
      <c r="C509" s="21">
        <v>0</v>
      </c>
      <c r="D509" s="21">
        <v>0</v>
      </c>
      <c r="E509" s="21">
        <v>0</v>
      </c>
      <c r="F509" s="21">
        <v>0</v>
      </c>
      <c r="G509" s="21">
        <v>0</v>
      </c>
      <c r="H509" s="21">
        <v>0</v>
      </c>
      <c r="I509" s="21">
        <v>0</v>
      </c>
      <c r="J509" s="21">
        <v>0</v>
      </c>
      <c r="K509" s="21">
        <v>0</v>
      </c>
      <c r="L509" s="21">
        <v>0</v>
      </c>
      <c r="M509" s="21">
        <v>0</v>
      </c>
      <c r="N509" s="21">
        <v>0</v>
      </c>
      <c r="O509" s="21">
        <v>0</v>
      </c>
      <c r="P509" s="55">
        <v>0</v>
      </c>
      <c r="Q509" s="37">
        <v>2</v>
      </c>
    </row>
    <row r="510" spans="1:17" ht="17.25" customHeight="1" x14ac:dyDescent="0.3">
      <c r="A510" s="19" t="s">
        <v>530</v>
      </c>
      <c r="B510" s="19" t="s">
        <v>557</v>
      </c>
      <c r="C510" s="41">
        <v>0</v>
      </c>
      <c r="D510" s="41">
        <v>0</v>
      </c>
      <c r="E510" s="41">
        <v>0</v>
      </c>
      <c r="F510" s="41">
        <v>438.46</v>
      </c>
      <c r="G510" s="41">
        <v>0</v>
      </c>
      <c r="H510" s="41">
        <v>0</v>
      </c>
      <c r="I510" s="41">
        <v>0</v>
      </c>
      <c r="J510" s="41">
        <v>0</v>
      </c>
      <c r="K510" s="41">
        <v>0</v>
      </c>
      <c r="L510" s="41">
        <v>0</v>
      </c>
      <c r="M510" s="41">
        <v>0</v>
      </c>
      <c r="N510" s="41">
        <v>0</v>
      </c>
      <c r="O510" s="41">
        <v>438.46</v>
      </c>
      <c r="P510" s="55">
        <v>1.7184401332549479E-2</v>
      </c>
      <c r="Q510" s="37">
        <v>1</v>
      </c>
    </row>
    <row r="511" spans="1:17" ht="17.25" customHeight="1" x14ac:dyDescent="0.3">
      <c r="B511" s="19" t="s">
        <v>394</v>
      </c>
      <c r="C511" s="45">
        <v>0</v>
      </c>
      <c r="D511" s="45">
        <v>0</v>
      </c>
      <c r="E511" s="45">
        <v>438.46</v>
      </c>
      <c r="F511" s="45">
        <v>876.92</v>
      </c>
      <c r="G511" s="45">
        <v>1096.1500000000001</v>
      </c>
      <c r="H511" s="45">
        <v>0</v>
      </c>
      <c r="I511" s="45">
        <v>0</v>
      </c>
      <c r="J511" s="45">
        <v>0</v>
      </c>
      <c r="K511" s="45">
        <v>0</v>
      </c>
      <c r="L511" s="45">
        <v>0</v>
      </c>
      <c r="M511" s="45">
        <v>0</v>
      </c>
      <c r="N511" s="45">
        <v>0</v>
      </c>
      <c r="O511" s="45">
        <v>2411.5300000000002</v>
      </c>
      <c r="P511" s="55">
        <v>9.4514207329022146E-2</v>
      </c>
      <c r="Q511" s="37">
        <v>1</v>
      </c>
    </row>
    <row r="512" spans="1:17" ht="17.25" customHeight="1" x14ac:dyDescent="0.3">
      <c r="B512" s="19" t="s">
        <v>532</v>
      </c>
      <c r="C512" s="21">
        <v>12093.32</v>
      </c>
      <c r="D512" s="21">
        <v>10923</v>
      </c>
      <c r="E512" s="21">
        <v>11905.41</v>
      </c>
      <c r="F512" s="21">
        <v>11640.58</v>
      </c>
      <c r="G512" s="21">
        <v>7332.9</v>
      </c>
      <c r="H512" s="21">
        <v>9121.43</v>
      </c>
      <c r="I512" s="21">
        <v>10447.939999999999</v>
      </c>
      <c r="J512" s="21">
        <v>10474.939999999999</v>
      </c>
      <c r="K512" s="21">
        <v>10758.42</v>
      </c>
      <c r="L512" s="21">
        <v>10837.16</v>
      </c>
      <c r="M512" s="21">
        <v>10137.98</v>
      </c>
      <c r="N512" s="21">
        <v>11592.279999999999</v>
      </c>
      <c r="O512" s="21">
        <v>127265.36</v>
      </c>
      <c r="P512" s="55">
        <v>4.9878643934940232</v>
      </c>
      <c r="Q512" s="37">
        <v>1</v>
      </c>
    </row>
    <row r="513" spans="1:17" ht="17.25" customHeight="1" x14ac:dyDescent="0.3">
      <c r="B513" s="19" t="s">
        <v>312</v>
      </c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43"/>
      <c r="Q513" s="20">
        <v>1</v>
      </c>
    </row>
    <row r="514" spans="1:17" ht="17.25" customHeight="1" x14ac:dyDescent="0.3">
      <c r="A514" s="19" t="s">
        <v>533</v>
      </c>
      <c r="B514" s="19" t="s">
        <v>396</v>
      </c>
      <c r="C514" s="21">
        <v>0</v>
      </c>
      <c r="D514" s="21">
        <v>0</v>
      </c>
      <c r="E514" s="21">
        <v>525.94000000000005</v>
      </c>
      <c r="F514" s="21">
        <v>-7.01</v>
      </c>
      <c r="G514" s="21">
        <v>0</v>
      </c>
      <c r="H514" s="21">
        <v>841.5</v>
      </c>
      <c r="I514" s="21">
        <v>0</v>
      </c>
      <c r="J514" s="21">
        <v>0</v>
      </c>
      <c r="K514" s="21">
        <v>3113.55</v>
      </c>
      <c r="L514" s="21">
        <v>0</v>
      </c>
      <c r="M514" s="21">
        <v>0</v>
      </c>
      <c r="N514" s="21">
        <v>3113.55</v>
      </c>
      <c r="O514" s="21">
        <v>7587.5300000000007</v>
      </c>
      <c r="P514" s="61">
        <v>5.9619758275150446E-2</v>
      </c>
      <c r="Q514" s="37">
        <v>1</v>
      </c>
    </row>
    <row r="515" spans="1:17" ht="17.25" hidden="1" customHeight="1" x14ac:dyDescent="0.3">
      <c r="A515" s="19" t="s">
        <v>534</v>
      </c>
      <c r="B515" s="19" t="s">
        <v>2124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61">
        <v>0</v>
      </c>
      <c r="Q515" s="37">
        <v>2</v>
      </c>
    </row>
    <row r="516" spans="1:17" ht="17.25" hidden="1" customHeight="1" x14ac:dyDescent="0.3">
      <c r="A516" s="19" t="s">
        <v>535</v>
      </c>
      <c r="B516" s="19" t="s">
        <v>2125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61">
        <v>0</v>
      </c>
      <c r="Q516" s="37">
        <v>2</v>
      </c>
    </row>
    <row r="517" spans="1:17" ht="17.25" hidden="1" customHeight="1" x14ac:dyDescent="0.3">
      <c r="A517" s="19" t="s">
        <v>536</v>
      </c>
      <c r="B517" s="19" t="s">
        <v>2126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61">
        <v>0</v>
      </c>
      <c r="Q517" s="37">
        <v>2</v>
      </c>
    </row>
    <row r="518" spans="1:17" ht="17.25" customHeight="1" x14ac:dyDescent="0.3">
      <c r="A518" s="19" t="s">
        <v>538</v>
      </c>
      <c r="B518" s="19" t="s">
        <v>2127</v>
      </c>
      <c r="C518" s="21">
        <v>844.92</v>
      </c>
      <c r="D518" s="21">
        <v>770.87</v>
      </c>
      <c r="E518" s="21">
        <v>880.44</v>
      </c>
      <c r="F518" s="21">
        <v>801.48</v>
      </c>
      <c r="G518" s="21">
        <v>535.98</v>
      </c>
      <c r="H518" s="21">
        <v>487.01</v>
      </c>
      <c r="I518" s="21">
        <v>590.70000000000005</v>
      </c>
      <c r="J518" s="21">
        <v>504.68999999999994</v>
      </c>
      <c r="K518" s="21">
        <v>538.27</v>
      </c>
      <c r="L518" s="21">
        <v>534.79</v>
      </c>
      <c r="M518" s="21">
        <v>693.43000000000006</v>
      </c>
      <c r="N518" s="21">
        <v>552.04</v>
      </c>
      <c r="O518" s="21">
        <v>7734.619999999999</v>
      </c>
      <c r="P518" s="61">
        <v>6.0775532320813765E-2</v>
      </c>
      <c r="Q518" s="37">
        <v>1</v>
      </c>
    </row>
    <row r="519" spans="1:17" ht="17.25" customHeight="1" x14ac:dyDescent="0.3">
      <c r="A519" s="19" t="s">
        <v>540</v>
      </c>
      <c r="B519" s="19" t="s">
        <v>2128</v>
      </c>
      <c r="C519" s="21">
        <v>50.18</v>
      </c>
      <c r="D519" s="21">
        <v>4.379999999999999</v>
      </c>
      <c r="E519" s="21">
        <v>0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1">
        <v>0</v>
      </c>
      <c r="N519" s="21">
        <v>20.29</v>
      </c>
      <c r="O519" s="21">
        <v>74.849999999999994</v>
      </c>
      <c r="P519" s="61">
        <v>5.8814118782990119E-4</v>
      </c>
      <c r="Q519" s="37">
        <v>1</v>
      </c>
    </row>
    <row r="520" spans="1:17" ht="17.25" customHeight="1" x14ac:dyDescent="0.3">
      <c r="A520" s="19" t="s">
        <v>542</v>
      </c>
      <c r="B520" s="19" t="s">
        <v>2129</v>
      </c>
      <c r="C520" s="21">
        <v>207.08</v>
      </c>
      <c r="D520" s="21">
        <v>133.34</v>
      </c>
      <c r="E520" s="21">
        <v>64.66</v>
      </c>
      <c r="F520" s="21">
        <v>-11.07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163.21</v>
      </c>
      <c r="O520" s="21">
        <v>557.22</v>
      </c>
      <c r="P520" s="61">
        <v>4.378410590281598E-3</v>
      </c>
      <c r="Q520" s="37">
        <v>1</v>
      </c>
    </row>
    <row r="521" spans="1:17" ht="17.25" hidden="1" customHeight="1" x14ac:dyDescent="0.3">
      <c r="A521" s="19" t="s">
        <v>543</v>
      </c>
      <c r="B521" s="19" t="s">
        <v>2130</v>
      </c>
      <c r="C521" s="21">
        <v>0</v>
      </c>
      <c r="D521" s="21">
        <v>0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61">
        <v>0</v>
      </c>
      <c r="Q521" s="37">
        <v>2</v>
      </c>
    </row>
    <row r="522" spans="1:17" ht="17.25" customHeight="1" x14ac:dyDescent="0.3">
      <c r="A522" s="19" t="s">
        <v>544</v>
      </c>
      <c r="B522" s="19" t="s">
        <v>2131</v>
      </c>
      <c r="C522" s="21">
        <v>794.76</v>
      </c>
      <c r="D522" s="21">
        <v>1860.08</v>
      </c>
      <c r="E522" s="21">
        <v>1467.0000000000002</v>
      </c>
      <c r="F522" s="21">
        <v>1390.6699999999998</v>
      </c>
      <c r="G522" s="21">
        <v>1808.54</v>
      </c>
      <c r="H522" s="21">
        <v>758.71</v>
      </c>
      <c r="I522" s="21">
        <v>511.77</v>
      </c>
      <c r="J522" s="21">
        <v>898.5100000000001</v>
      </c>
      <c r="K522" s="21">
        <v>489.18999999999994</v>
      </c>
      <c r="L522" s="21">
        <v>579.13</v>
      </c>
      <c r="M522" s="21">
        <v>766.85</v>
      </c>
      <c r="N522" s="21">
        <v>1006.59</v>
      </c>
      <c r="O522" s="21">
        <v>12331.800000000001</v>
      </c>
      <c r="P522" s="61">
        <v>9.6898323314372439E-2</v>
      </c>
      <c r="Q522" s="37">
        <v>1</v>
      </c>
    </row>
    <row r="523" spans="1:17" ht="17.25" customHeight="1" x14ac:dyDescent="0.3">
      <c r="A523" s="19" t="s">
        <v>545</v>
      </c>
      <c r="B523" s="19" t="s">
        <v>2132</v>
      </c>
      <c r="C523" s="21">
        <v>426.89</v>
      </c>
      <c r="D523" s="21">
        <v>396.08</v>
      </c>
      <c r="E523" s="21">
        <v>449.70000000000005</v>
      </c>
      <c r="F523" s="21">
        <v>411.89</v>
      </c>
      <c r="G523" s="21">
        <v>208.8</v>
      </c>
      <c r="H523" s="21">
        <v>205.81</v>
      </c>
      <c r="I523" s="21">
        <v>245.77999999999997</v>
      </c>
      <c r="J523" s="21">
        <v>212.62</v>
      </c>
      <c r="K523" s="21">
        <v>224.98000000000002</v>
      </c>
      <c r="L523" s="21">
        <v>224.22000000000003</v>
      </c>
      <c r="M523" s="21">
        <v>284.22000000000003</v>
      </c>
      <c r="N523" s="21">
        <v>231.45</v>
      </c>
      <c r="O523" s="21">
        <v>3522.4399999999996</v>
      </c>
      <c r="P523" s="61">
        <v>2.7677916441677448E-2</v>
      </c>
      <c r="Q523" s="37">
        <v>1</v>
      </c>
    </row>
    <row r="524" spans="1:17" ht="17.25" hidden="1" customHeight="1" x14ac:dyDescent="0.3">
      <c r="A524" s="19" t="s">
        <v>546</v>
      </c>
      <c r="B524" s="19" t="s">
        <v>2133</v>
      </c>
      <c r="C524" s="21">
        <v>0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61">
        <v>0</v>
      </c>
      <c r="Q524" s="37">
        <v>2</v>
      </c>
    </row>
    <row r="525" spans="1:17" ht="17.25" hidden="1" customHeight="1" x14ac:dyDescent="0.3">
      <c r="A525" s="19" t="s">
        <v>1198</v>
      </c>
      <c r="B525" s="19" t="s">
        <v>2134</v>
      </c>
      <c r="C525" s="21">
        <v>0</v>
      </c>
      <c r="D525" s="21">
        <v>0</v>
      </c>
      <c r="E525" s="21">
        <v>0</v>
      </c>
      <c r="F525" s="21">
        <v>0</v>
      </c>
      <c r="G525" s="21">
        <v>0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61">
        <v>0</v>
      </c>
      <c r="Q525" s="37">
        <v>2</v>
      </c>
    </row>
    <row r="526" spans="1:17" ht="17.25" hidden="1" customHeight="1" x14ac:dyDescent="0.3">
      <c r="A526" s="19" t="s">
        <v>547</v>
      </c>
      <c r="B526" s="19" t="s">
        <v>2135</v>
      </c>
      <c r="C526" s="41">
        <v>0</v>
      </c>
      <c r="D526" s="41">
        <v>0</v>
      </c>
      <c r="E526" s="41">
        <v>0</v>
      </c>
      <c r="F526" s="41">
        <v>0</v>
      </c>
      <c r="G526" s="41">
        <v>0</v>
      </c>
      <c r="H526" s="41">
        <v>0</v>
      </c>
      <c r="I526" s="41">
        <v>0</v>
      </c>
      <c r="J526" s="41">
        <v>0</v>
      </c>
      <c r="K526" s="41">
        <v>0</v>
      </c>
      <c r="L526" s="41">
        <v>0</v>
      </c>
      <c r="M526" s="41">
        <v>0</v>
      </c>
      <c r="N526" s="41">
        <v>0</v>
      </c>
      <c r="O526" s="21">
        <v>0</v>
      </c>
      <c r="P526" s="61">
        <v>0</v>
      </c>
      <c r="Q526" s="37">
        <v>2</v>
      </c>
    </row>
    <row r="527" spans="1:17" ht="17.25" customHeight="1" x14ac:dyDescent="0.3">
      <c r="B527" s="19" t="s">
        <v>414</v>
      </c>
      <c r="C527" s="45">
        <v>2323.83</v>
      </c>
      <c r="D527" s="45">
        <v>3164.75</v>
      </c>
      <c r="E527" s="45">
        <v>3387.7400000000007</v>
      </c>
      <c r="F527" s="45">
        <v>2585.9599999999996</v>
      </c>
      <c r="G527" s="45">
        <v>2553.3200000000002</v>
      </c>
      <c r="H527" s="45">
        <v>2293.0300000000002</v>
      </c>
      <c r="I527" s="45">
        <v>1348.25</v>
      </c>
      <c r="J527" s="45">
        <v>1615.8200000000002</v>
      </c>
      <c r="K527" s="45">
        <v>4365.99</v>
      </c>
      <c r="L527" s="45">
        <v>1338.14</v>
      </c>
      <c r="M527" s="45">
        <v>1744.5000000000002</v>
      </c>
      <c r="N527" s="45">
        <v>5087.13</v>
      </c>
      <c r="O527" s="45">
        <v>31808.46</v>
      </c>
      <c r="P527" s="61">
        <v>0.24993808213012558</v>
      </c>
      <c r="Q527" s="37">
        <v>1</v>
      </c>
    </row>
    <row r="528" spans="1:17" ht="17.25" customHeight="1" x14ac:dyDescent="0.3">
      <c r="B528" s="19" t="s">
        <v>416</v>
      </c>
      <c r="C528" s="21">
        <v>14417.15</v>
      </c>
      <c r="D528" s="21">
        <v>14087.75</v>
      </c>
      <c r="E528" s="21">
        <v>15293.150000000001</v>
      </c>
      <c r="F528" s="21">
        <v>14226.539999999999</v>
      </c>
      <c r="G528" s="21">
        <v>9886.2199999999993</v>
      </c>
      <c r="H528" s="21">
        <v>11414.460000000001</v>
      </c>
      <c r="I528" s="21">
        <v>11796.189999999999</v>
      </c>
      <c r="J528" s="21">
        <v>12090.759999999998</v>
      </c>
      <c r="K528" s="21">
        <v>15124.41</v>
      </c>
      <c r="L528" s="21">
        <v>12175.3</v>
      </c>
      <c r="M528" s="21">
        <v>11882.48</v>
      </c>
      <c r="N528" s="21">
        <v>16679.41</v>
      </c>
      <c r="O528" s="21">
        <v>159073.82</v>
      </c>
      <c r="P528" s="55">
        <v>6.234521653929062</v>
      </c>
      <c r="Q528" s="37">
        <v>1</v>
      </c>
    </row>
    <row r="529" spans="1:17" ht="17.25" customHeight="1" x14ac:dyDescent="0.3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43"/>
      <c r="Q529" s="20">
        <v>1</v>
      </c>
    </row>
    <row r="530" spans="1:17" ht="17.25" customHeight="1" x14ac:dyDescent="0.35">
      <c r="B530" s="30" t="s">
        <v>548</v>
      </c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43"/>
      <c r="Q530" s="20">
        <v>1</v>
      </c>
    </row>
    <row r="531" spans="1:17" ht="17.25" customHeight="1" x14ac:dyDescent="0.3">
      <c r="A531" s="19" t="s">
        <v>549</v>
      </c>
      <c r="B531" s="19" t="s">
        <v>1114</v>
      </c>
      <c r="C531" s="21">
        <v>0</v>
      </c>
      <c r="D531" s="21">
        <v>0</v>
      </c>
      <c r="E531" s="21">
        <v>2807.7</v>
      </c>
      <c r="F531" s="21">
        <v>5936.2800000000007</v>
      </c>
      <c r="G531" s="21">
        <v>4813.2</v>
      </c>
      <c r="H531" s="21">
        <v>5334.63</v>
      </c>
      <c r="I531" s="21">
        <v>5053.8600000000006</v>
      </c>
      <c r="J531" s="21">
        <v>921.7</v>
      </c>
      <c r="K531" s="21">
        <v>5624.97</v>
      </c>
      <c r="L531" s="21">
        <v>6387.33</v>
      </c>
      <c r="M531" s="21">
        <v>5975.24</v>
      </c>
      <c r="N531" s="21">
        <v>6593.3700000000008</v>
      </c>
      <c r="O531" s="21">
        <v>49448.280000000006</v>
      </c>
      <c r="P531" s="55">
        <v>1.9380082304526751</v>
      </c>
      <c r="Q531" s="37">
        <v>1</v>
      </c>
    </row>
    <row r="532" spans="1:17" ht="17.25" customHeight="1" x14ac:dyDescent="0.3">
      <c r="A532" s="19" t="s">
        <v>550</v>
      </c>
      <c r="B532" s="19" t="s">
        <v>1115</v>
      </c>
      <c r="C532" s="21">
        <v>1298.0999999999999</v>
      </c>
      <c r="D532" s="21">
        <v>865.39999999999986</v>
      </c>
      <c r="E532" s="21">
        <v>865.4</v>
      </c>
      <c r="F532" s="21">
        <v>865.4</v>
      </c>
      <c r="G532" s="21">
        <v>922</v>
      </c>
      <c r="H532" s="21">
        <v>922</v>
      </c>
      <c r="I532" s="21">
        <v>942.2</v>
      </c>
      <c r="J532" s="21">
        <v>1617.4</v>
      </c>
      <c r="K532" s="21">
        <v>559</v>
      </c>
      <c r="L532" s="21">
        <v>559</v>
      </c>
      <c r="M532" s="21">
        <v>1118</v>
      </c>
      <c r="N532" s="21">
        <v>1118</v>
      </c>
      <c r="O532" s="21">
        <v>11651.9</v>
      </c>
      <c r="P532" s="55">
        <v>0.45666862629825589</v>
      </c>
      <c r="Q532" s="37">
        <v>1</v>
      </c>
    </row>
    <row r="533" spans="1:17" ht="17.25" hidden="1" customHeight="1" x14ac:dyDescent="0.3">
      <c r="A533" s="19" t="s">
        <v>1199</v>
      </c>
      <c r="B533" s="19" t="s">
        <v>1115</v>
      </c>
      <c r="C533" s="21">
        <v>0</v>
      </c>
      <c r="D533" s="21">
        <v>0</v>
      </c>
      <c r="E533" s="21">
        <v>0</v>
      </c>
      <c r="F533" s="21">
        <v>0</v>
      </c>
      <c r="G533" s="21">
        <v>0</v>
      </c>
      <c r="H533" s="21">
        <v>0</v>
      </c>
      <c r="I533" s="21">
        <v>0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55">
        <v>0</v>
      </c>
      <c r="Q533" s="37">
        <v>2</v>
      </c>
    </row>
    <row r="534" spans="1:17" ht="17.25" hidden="1" customHeight="1" x14ac:dyDescent="0.3">
      <c r="A534" s="19" t="s">
        <v>551</v>
      </c>
      <c r="B534" s="19" t="s">
        <v>1116</v>
      </c>
      <c r="C534" s="41">
        <v>0</v>
      </c>
      <c r="D534" s="41">
        <v>0</v>
      </c>
      <c r="E534" s="41">
        <v>0</v>
      </c>
      <c r="F534" s="41">
        <v>0</v>
      </c>
      <c r="G534" s="41">
        <v>0</v>
      </c>
      <c r="H534" s="41">
        <v>0</v>
      </c>
      <c r="I534" s="41">
        <v>0</v>
      </c>
      <c r="J534" s="41">
        <v>0</v>
      </c>
      <c r="K534" s="41">
        <v>0</v>
      </c>
      <c r="L534" s="41">
        <v>0</v>
      </c>
      <c r="M534" s="41">
        <v>0</v>
      </c>
      <c r="N534" s="41">
        <v>0</v>
      </c>
      <c r="O534" s="41">
        <v>0</v>
      </c>
      <c r="P534" s="55">
        <v>0</v>
      </c>
      <c r="Q534" s="37">
        <v>2</v>
      </c>
    </row>
    <row r="535" spans="1:17" ht="17.25" customHeight="1" x14ac:dyDescent="0.3">
      <c r="B535" s="19" t="s">
        <v>552</v>
      </c>
      <c r="C535" s="57">
        <v>1298.0999999999999</v>
      </c>
      <c r="D535" s="57">
        <v>865.39999999999986</v>
      </c>
      <c r="E535" s="57">
        <v>3673.1</v>
      </c>
      <c r="F535" s="57">
        <v>6801.68</v>
      </c>
      <c r="G535" s="57">
        <v>5735.2</v>
      </c>
      <c r="H535" s="57">
        <v>6256.63</v>
      </c>
      <c r="I535" s="57">
        <v>5996.06</v>
      </c>
      <c r="J535" s="57">
        <v>2539.1000000000004</v>
      </c>
      <c r="K535" s="57">
        <v>6183.97</v>
      </c>
      <c r="L535" s="57">
        <v>6946.33</v>
      </c>
      <c r="M535" s="57">
        <v>7093.24</v>
      </c>
      <c r="N535" s="57">
        <v>7711.3700000000008</v>
      </c>
      <c r="O535" s="57">
        <v>61100.180000000008</v>
      </c>
      <c r="P535" s="55">
        <v>2.3946768567509311</v>
      </c>
      <c r="Q535" s="37">
        <v>1</v>
      </c>
    </row>
    <row r="536" spans="1:17" ht="17.25" customHeight="1" x14ac:dyDescent="0.3">
      <c r="B536" s="19" t="s">
        <v>312</v>
      </c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55"/>
      <c r="Q536" s="20">
        <v>1</v>
      </c>
    </row>
    <row r="537" spans="1:17" ht="17.25" hidden="1" customHeight="1" x14ac:dyDescent="0.3">
      <c r="A537" s="19" t="s">
        <v>553</v>
      </c>
      <c r="B537" s="19" t="s">
        <v>389</v>
      </c>
      <c r="C537" s="21">
        <v>0</v>
      </c>
      <c r="D537" s="21">
        <v>0</v>
      </c>
      <c r="E537" s="21">
        <v>0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55">
        <v>0</v>
      </c>
      <c r="Q537" s="37">
        <v>2</v>
      </c>
    </row>
    <row r="538" spans="1:17" ht="17.25" hidden="1" customHeight="1" x14ac:dyDescent="0.3">
      <c r="A538" s="19" t="s">
        <v>554</v>
      </c>
      <c r="B538" s="19" t="s">
        <v>555</v>
      </c>
      <c r="C538" s="21">
        <v>0</v>
      </c>
      <c r="D538" s="21">
        <v>0</v>
      </c>
      <c r="E538" s="21">
        <v>0</v>
      </c>
      <c r="F538" s="21">
        <v>0</v>
      </c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55">
        <v>0</v>
      </c>
      <c r="Q538" s="37">
        <v>2</v>
      </c>
    </row>
    <row r="539" spans="1:17" ht="17.25" customHeight="1" x14ac:dyDescent="0.3">
      <c r="A539" s="19" t="s">
        <v>556</v>
      </c>
      <c r="B539" s="19" t="s">
        <v>557</v>
      </c>
      <c r="C539" s="41">
        <v>0</v>
      </c>
      <c r="D539" s="41">
        <v>0</v>
      </c>
      <c r="E539" s="41">
        <v>0</v>
      </c>
      <c r="F539" s="41">
        <v>0</v>
      </c>
      <c r="G539" s="41">
        <v>0</v>
      </c>
      <c r="H539" s="41">
        <v>0</v>
      </c>
      <c r="I539" s="41">
        <v>280.77</v>
      </c>
      <c r="J539" s="41">
        <v>0</v>
      </c>
      <c r="K539" s="41">
        <v>0</v>
      </c>
      <c r="L539" s="41">
        <v>0</v>
      </c>
      <c r="M539" s="41">
        <v>0</v>
      </c>
      <c r="N539" s="41">
        <v>0</v>
      </c>
      <c r="O539" s="21">
        <v>280.77</v>
      </c>
      <c r="P539" s="55">
        <v>1.1004115226337447E-2</v>
      </c>
      <c r="Q539" s="37">
        <v>1</v>
      </c>
    </row>
    <row r="540" spans="1:17" ht="17.25" customHeight="1" x14ac:dyDescent="0.3">
      <c r="B540" s="19" t="s">
        <v>394</v>
      </c>
      <c r="C540" s="45">
        <v>0</v>
      </c>
      <c r="D540" s="45">
        <v>0</v>
      </c>
      <c r="E540" s="45">
        <v>0</v>
      </c>
      <c r="F540" s="45">
        <v>0</v>
      </c>
      <c r="G540" s="45">
        <v>0</v>
      </c>
      <c r="H540" s="45">
        <v>0</v>
      </c>
      <c r="I540" s="45">
        <v>280.77</v>
      </c>
      <c r="J540" s="45">
        <v>0</v>
      </c>
      <c r="K540" s="45">
        <v>0</v>
      </c>
      <c r="L540" s="45">
        <v>0</v>
      </c>
      <c r="M540" s="45">
        <v>0</v>
      </c>
      <c r="N540" s="45">
        <v>0</v>
      </c>
      <c r="O540" s="45">
        <v>280.77</v>
      </c>
      <c r="P540" s="55">
        <v>1.1004115226337447E-2</v>
      </c>
      <c r="Q540" s="37">
        <v>1</v>
      </c>
    </row>
    <row r="541" spans="1:17" ht="17.25" customHeight="1" x14ac:dyDescent="0.3">
      <c r="B541" s="19" t="s">
        <v>558</v>
      </c>
      <c r="C541" s="21">
        <v>1298.0999999999999</v>
      </c>
      <c r="D541" s="21">
        <v>865.39999999999986</v>
      </c>
      <c r="E541" s="21">
        <v>3673.1</v>
      </c>
      <c r="F541" s="21">
        <v>6801.68</v>
      </c>
      <c r="G541" s="21">
        <v>5735.2</v>
      </c>
      <c r="H541" s="21">
        <v>6256.63</v>
      </c>
      <c r="I541" s="21">
        <v>6276.83</v>
      </c>
      <c r="J541" s="21">
        <v>2539.1000000000004</v>
      </c>
      <c r="K541" s="21">
        <v>6183.97</v>
      </c>
      <c r="L541" s="21">
        <v>6946.33</v>
      </c>
      <c r="M541" s="21">
        <v>7093.24</v>
      </c>
      <c r="N541" s="21">
        <v>7711.3700000000008</v>
      </c>
      <c r="O541" s="21">
        <v>61380.950000000004</v>
      </c>
      <c r="P541" s="55">
        <v>2.4056809719772683</v>
      </c>
      <c r="Q541" s="37">
        <v>1</v>
      </c>
    </row>
    <row r="542" spans="1:17" ht="17.25" customHeight="1" x14ac:dyDescent="0.3">
      <c r="B542" s="19" t="s">
        <v>312</v>
      </c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43"/>
      <c r="Q542" s="20">
        <v>1</v>
      </c>
    </row>
    <row r="543" spans="1:17" ht="17.25" customHeight="1" x14ac:dyDescent="0.3">
      <c r="A543" s="19" t="s">
        <v>559</v>
      </c>
      <c r="B543" s="19" t="s">
        <v>2450</v>
      </c>
      <c r="C543" s="21">
        <v>0</v>
      </c>
      <c r="D543" s="21">
        <v>0</v>
      </c>
      <c r="E543" s="21">
        <v>0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21">
        <v>605.05999999999995</v>
      </c>
      <c r="L543" s="21">
        <v>0</v>
      </c>
      <c r="M543" s="21">
        <v>0</v>
      </c>
      <c r="N543" s="21">
        <v>3520.64</v>
      </c>
      <c r="O543" s="21">
        <v>4125.7</v>
      </c>
      <c r="P543" s="61">
        <v>6.7214665136333007E-2</v>
      </c>
      <c r="Q543" s="37">
        <v>1</v>
      </c>
    </row>
    <row r="544" spans="1:17" ht="17.25" hidden="1" customHeight="1" x14ac:dyDescent="0.3">
      <c r="A544" s="19" t="s">
        <v>560</v>
      </c>
      <c r="B544" s="19" t="s">
        <v>2136</v>
      </c>
      <c r="C544" s="21">
        <v>0</v>
      </c>
      <c r="D544" s="21">
        <v>0</v>
      </c>
      <c r="E544" s="21">
        <v>0</v>
      </c>
      <c r="F544" s="21">
        <v>0</v>
      </c>
      <c r="G544" s="21">
        <v>0</v>
      </c>
      <c r="H544" s="21">
        <v>0</v>
      </c>
      <c r="I544" s="21">
        <v>0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61">
        <v>0</v>
      </c>
      <c r="Q544" s="37">
        <v>2</v>
      </c>
    </row>
    <row r="545" spans="1:18" ht="17.25" hidden="1" customHeight="1" x14ac:dyDescent="0.3">
      <c r="A545" s="19" t="s">
        <v>561</v>
      </c>
      <c r="B545" s="19" t="s">
        <v>2137</v>
      </c>
      <c r="C545" s="21">
        <v>0</v>
      </c>
      <c r="D545" s="21">
        <v>0</v>
      </c>
      <c r="E545" s="21">
        <v>0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61">
        <v>0</v>
      </c>
      <c r="Q545" s="37">
        <v>2</v>
      </c>
    </row>
    <row r="546" spans="1:18" ht="17.25" hidden="1" customHeight="1" x14ac:dyDescent="0.3">
      <c r="A546" s="19" t="s">
        <v>562</v>
      </c>
      <c r="B546" s="19" t="s">
        <v>2138</v>
      </c>
      <c r="C546" s="21">
        <v>0</v>
      </c>
      <c r="D546" s="21">
        <v>0</v>
      </c>
      <c r="E546" s="21">
        <v>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61">
        <v>0</v>
      </c>
      <c r="Q546" s="37">
        <v>2</v>
      </c>
    </row>
    <row r="547" spans="1:18" ht="17.25" customHeight="1" x14ac:dyDescent="0.3">
      <c r="A547" s="19" t="s">
        <v>563</v>
      </c>
      <c r="B547" s="19" t="s">
        <v>2139</v>
      </c>
      <c r="C547" s="47">
        <v>99.3</v>
      </c>
      <c r="D547" s="47">
        <v>66.199999999999989</v>
      </c>
      <c r="E547" s="47">
        <v>263.57</v>
      </c>
      <c r="F547" s="47">
        <v>494.2</v>
      </c>
      <c r="G547" s="47">
        <v>407.5</v>
      </c>
      <c r="H547" s="47">
        <v>447.28000000000003</v>
      </c>
      <c r="I547" s="47">
        <v>451.09000000000003</v>
      </c>
      <c r="J547" s="47">
        <v>118.12</v>
      </c>
      <c r="K547" s="47">
        <v>512.78</v>
      </c>
      <c r="L547" s="47">
        <v>509.78999999999996</v>
      </c>
      <c r="M547" s="47">
        <v>566.03</v>
      </c>
      <c r="N547" s="47">
        <v>565.16999999999996</v>
      </c>
      <c r="O547" s="47">
        <v>4501.03</v>
      </c>
      <c r="P547" s="61">
        <v>7.3329428755990245E-2</v>
      </c>
      <c r="Q547" s="37">
        <v>1</v>
      </c>
    </row>
    <row r="548" spans="1:18" ht="17.25" customHeight="1" x14ac:dyDescent="0.3">
      <c r="A548" s="19" t="s">
        <v>564</v>
      </c>
      <c r="B548" s="19" t="s">
        <v>2140</v>
      </c>
      <c r="C548" s="47">
        <v>5.26</v>
      </c>
      <c r="D548" s="47">
        <v>0</v>
      </c>
      <c r="E548" s="47">
        <v>15.49</v>
      </c>
      <c r="F548" s="47">
        <v>33.57</v>
      </c>
      <c r="G548" s="47">
        <v>-7.0499999999999989</v>
      </c>
      <c r="H548" s="47">
        <v>0</v>
      </c>
      <c r="I548" s="47">
        <v>0</v>
      </c>
      <c r="J548" s="47">
        <v>0</v>
      </c>
      <c r="K548" s="47">
        <v>37.06</v>
      </c>
      <c r="L548" s="47">
        <v>4.9399999999999995</v>
      </c>
      <c r="M548" s="47">
        <v>0</v>
      </c>
      <c r="N548" s="47">
        <v>17.82</v>
      </c>
      <c r="O548" s="47">
        <v>107.09</v>
      </c>
      <c r="P548" s="61">
        <v>1.7446781126717653E-3</v>
      </c>
      <c r="Q548" s="37">
        <v>1</v>
      </c>
    </row>
    <row r="549" spans="1:18" ht="17.25" customHeight="1" x14ac:dyDescent="0.3">
      <c r="A549" s="19" t="s">
        <v>565</v>
      </c>
      <c r="B549" s="19" t="s">
        <v>2141</v>
      </c>
      <c r="C549" s="47">
        <v>42</v>
      </c>
      <c r="D549" s="47">
        <v>0</v>
      </c>
      <c r="E549" s="47">
        <v>48.37</v>
      </c>
      <c r="F549" s="47">
        <v>104.91</v>
      </c>
      <c r="G549" s="47">
        <v>83.64</v>
      </c>
      <c r="H549" s="47">
        <v>13.799999999999997</v>
      </c>
      <c r="I549" s="47">
        <v>-7.71</v>
      </c>
      <c r="J549" s="47">
        <v>0</v>
      </c>
      <c r="K549" s="47">
        <v>115.81</v>
      </c>
      <c r="L549" s="47">
        <v>115.08</v>
      </c>
      <c r="M549" s="47">
        <v>12.11</v>
      </c>
      <c r="N549" s="47">
        <v>143.29</v>
      </c>
      <c r="O549" s="47">
        <v>671.30000000000007</v>
      </c>
      <c r="P549" s="61">
        <v>1.0936617957200077E-2</v>
      </c>
      <c r="Q549" s="37">
        <v>1</v>
      </c>
    </row>
    <row r="550" spans="1:18" ht="17.25" hidden="1" customHeight="1" x14ac:dyDescent="0.3">
      <c r="A550" s="19" t="s">
        <v>566</v>
      </c>
      <c r="B550" s="19" t="s">
        <v>2142</v>
      </c>
      <c r="C550" s="47">
        <v>0</v>
      </c>
      <c r="D550" s="47">
        <v>0</v>
      </c>
      <c r="E550" s="47">
        <v>0</v>
      </c>
      <c r="F550" s="47">
        <v>0</v>
      </c>
      <c r="G550" s="47">
        <v>0</v>
      </c>
      <c r="H550" s="47">
        <v>0</v>
      </c>
      <c r="I550" s="47">
        <v>0</v>
      </c>
      <c r="J550" s="47">
        <v>0</v>
      </c>
      <c r="K550" s="47">
        <v>0</v>
      </c>
      <c r="L550" s="47">
        <v>0</v>
      </c>
      <c r="M550" s="47">
        <v>0</v>
      </c>
      <c r="N550" s="47">
        <v>0</v>
      </c>
      <c r="O550" s="47">
        <v>0</v>
      </c>
      <c r="P550" s="61">
        <v>0</v>
      </c>
      <c r="Q550" s="37">
        <v>2</v>
      </c>
    </row>
    <row r="551" spans="1:18" ht="17.25" customHeight="1" x14ac:dyDescent="0.3">
      <c r="A551" s="19" t="s">
        <v>567</v>
      </c>
      <c r="B551" s="19" t="s">
        <v>2143</v>
      </c>
      <c r="C551" s="47">
        <v>397.38</v>
      </c>
      <c r="D551" s="47">
        <v>0</v>
      </c>
      <c r="E551" s="47">
        <v>0.40000000000000568</v>
      </c>
      <c r="F551" s="47">
        <v>1</v>
      </c>
      <c r="G551" s="47">
        <v>1094.24</v>
      </c>
      <c r="H551" s="47">
        <v>399.51000000000005</v>
      </c>
      <c r="I551" s="47">
        <v>247.50000000000006</v>
      </c>
      <c r="J551" s="47">
        <v>604.08000000000004</v>
      </c>
      <c r="K551" s="47">
        <v>0</v>
      </c>
      <c r="L551" s="47">
        <v>359.03000000000003</v>
      </c>
      <c r="M551" s="47">
        <v>475.42</v>
      </c>
      <c r="N551" s="47">
        <v>742.95</v>
      </c>
      <c r="O551" s="47">
        <v>4321.51</v>
      </c>
      <c r="P551" s="61">
        <v>7.0404742839594373E-2</v>
      </c>
      <c r="Q551" s="37">
        <v>1</v>
      </c>
    </row>
    <row r="552" spans="1:18" ht="17.25" customHeight="1" x14ac:dyDescent="0.3">
      <c r="A552" s="19" t="s">
        <v>568</v>
      </c>
      <c r="B552" s="19" t="s">
        <v>2144</v>
      </c>
      <c r="C552" s="47">
        <v>96.76</v>
      </c>
      <c r="D552" s="47">
        <v>94.94</v>
      </c>
      <c r="E552" s="47">
        <v>194.05</v>
      </c>
      <c r="F552" s="47">
        <v>304.49</v>
      </c>
      <c r="G552" s="47">
        <v>169.01</v>
      </c>
      <c r="H552" s="47">
        <v>192.78</v>
      </c>
      <c r="I552" s="47">
        <v>194.73999999999998</v>
      </c>
      <c r="J552" s="47">
        <v>8.1300000000000008</v>
      </c>
      <c r="K552" s="47">
        <v>188.39</v>
      </c>
      <c r="L552" s="47">
        <v>189.61</v>
      </c>
      <c r="M552" s="47">
        <v>179.88</v>
      </c>
      <c r="N552" s="47">
        <v>196.86</v>
      </c>
      <c r="O552" s="47">
        <v>2009.6400000000003</v>
      </c>
      <c r="P552" s="61">
        <v>3.2740451231204476E-2</v>
      </c>
      <c r="Q552" s="37">
        <v>1</v>
      </c>
    </row>
    <row r="553" spans="1:18" ht="17.25" hidden="1" customHeight="1" x14ac:dyDescent="0.3">
      <c r="A553" s="19" t="s">
        <v>569</v>
      </c>
      <c r="B553" s="19" t="s">
        <v>2145</v>
      </c>
      <c r="C553" s="47">
        <v>0</v>
      </c>
      <c r="D553" s="47">
        <v>0</v>
      </c>
      <c r="E553" s="47">
        <v>0</v>
      </c>
      <c r="F553" s="47">
        <v>0</v>
      </c>
      <c r="G553" s="47">
        <v>0</v>
      </c>
      <c r="H553" s="47">
        <v>0</v>
      </c>
      <c r="I553" s="47">
        <v>0</v>
      </c>
      <c r="J553" s="47">
        <v>0</v>
      </c>
      <c r="K553" s="47">
        <v>0</v>
      </c>
      <c r="L553" s="47">
        <v>0</v>
      </c>
      <c r="M553" s="47">
        <v>0</v>
      </c>
      <c r="N553" s="47">
        <v>0</v>
      </c>
      <c r="O553" s="47">
        <v>0</v>
      </c>
      <c r="P553" s="61">
        <v>0</v>
      </c>
      <c r="Q553" s="37">
        <v>2</v>
      </c>
    </row>
    <row r="554" spans="1:18" ht="17.25" hidden="1" customHeight="1" x14ac:dyDescent="0.3">
      <c r="A554" s="19" t="s">
        <v>1200</v>
      </c>
      <c r="B554" s="19" t="s">
        <v>2146</v>
      </c>
      <c r="C554" s="47">
        <v>0</v>
      </c>
      <c r="D554" s="47">
        <v>0</v>
      </c>
      <c r="E554" s="47">
        <v>0</v>
      </c>
      <c r="F554" s="47">
        <v>0</v>
      </c>
      <c r="G554" s="47">
        <v>0</v>
      </c>
      <c r="H554" s="47">
        <v>0</v>
      </c>
      <c r="I554" s="47">
        <v>0</v>
      </c>
      <c r="J554" s="47">
        <v>0</v>
      </c>
      <c r="K554" s="47">
        <v>0</v>
      </c>
      <c r="L554" s="47">
        <v>0</v>
      </c>
      <c r="M554" s="47">
        <v>0</v>
      </c>
      <c r="N554" s="47">
        <v>0</v>
      </c>
      <c r="O554" s="47">
        <v>0</v>
      </c>
      <c r="P554" s="61">
        <v>0</v>
      </c>
      <c r="Q554" s="37">
        <v>2</v>
      </c>
    </row>
    <row r="555" spans="1:18" ht="17.25" hidden="1" customHeight="1" x14ac:dyDescent="0.3">
      <c r="A555" s="19" t="s">
        <v>570</v>
      </c>
      <c r="B555" s="19" t="s">
        <v>2147</v>
      </c>
      <c r="C555" s="47">
        <v>0</v>
      </c>
      <c r="D555" s="47">
        <v>0</v>
      </c>
      <c r="E555" s="47">
        <v>0</v>
      </c>
      <c r="F555" s="47">
        <v>0</v>
      </c>
      <c r="G555" s="47">
        <v>0</v>
      </c>
      <c r="H555" s="47">
        <v>0</v>
      </c>
      <c r="I555" s="47">
        <v>0</v>
      </c>
      <c r="J555" s="47">
        <v>0</v>
      </c>
      <c r="K555" s="47">
        <v>0</v>
      </c>
      <c r="L555" s="47">
        <v>0</v>
      </c>
      <c r="M555" s="47">
        <v>0</v>
      </c>
      <c r="N555" s="47">
        <v>0</v>
      </c>
      <c r="O555" s="47">
        <v>0</v>
      </c>
      <c r="P555" s="61">
        <v>0</v>
      </c>
      <c r="Q555" s="37">
        <v>2</v>
      </c>
    </row>
    <row r="556" spans="1:18" ht="17.25" customHeight="1" x14ac:dyDescent="0.3">
      <c r="B556" s="19" t="s">
        <v>414</v>
      </c>
      <c r="C556" s="57">
        <v>640.70000000000005</v>
      </c>
      <c r="D556" s="57">
        <v>161.13999999999999</v>
      </c>
      <c r="E556" s="57">
        <v>521.88000000000011</v>
      </c>
      <c r="F556" s="57">
        <v>938.17</v>
      </c>
      <c r="G556" s="57">
        <v>1747.34</v>
      </c>
      <c r="H556" s="57">
        <v>1053.3700000000001</v>
      </c>
      <c r="I556" s="57">
        <v>885.62000000000012</v>
      </c>
      <c r="J556" s="57">
        <v>730.33</v>
      </c>
      <c r="K556" s="57">
        <v>1459.1</v>
      </c>
      <c r="L556" s="57">
        <v>1178.4500000000003</v>
      </c>
      <c r="M556" s="57">
        <v>1233.44</v>
      </c>
      <c r="N556" s="57">
        <v>5186.7299999999996</v>
      </c>
      <c r="O556" s="57">
        <v>15736.27</v>
      </c>
      <c r="P556" s="61">
        <v>0.25637058403299395</v>
      </c>
      <c r="Q556" s="37">
        <v>1</v>
      </c>
    </row>
    <row r="557" spans="1:18" ht="17.25" customHeight="1" x14ac:dyDescent="0.3">
      <c r="B557" s="19" t="s">
        <v>416</v>
      </c>
      <c r="C557" s="57">
        <v>1938.8</v>
      </c>
      <c r="D557" s="57">
        <v>1026.54</v>
      </c>
      <c r="E557" s="57">
        <v>4194.9799999999996</v>
      </c>
      <c r="F557" s="57">
        <v>7739.85</v>
      </c>
      <c r="G557" s="57">
        <v>7482.54</v>
      </c>
      <c r="H557" s="57">
        <v>7310</v>
      </c>
      <c r="I557" s="57">
        <v>7162.45</v>
      </c>
      <c r="J557" s="57">
        <v>3269.4300000000003</v>
      </c>
      <c r="K557" s="57">
        <v>7643.07</v>
      </c>
      <c r="L557" s="57">
        <v>8124.7800000000007</v>
      </c>
      <c r="M557" s="57">
        <v>8326.68</v>
      </c>
      <c r="N557" s="57">
        <v>12898.1</v>
      </c>
      <c r="O557" s="57">
        <v>77117.22</v>
      </c>
      <c r="P557" s="55">
        <v>3.0224268077601413</v>
      </c>
      <c r="Q557" s="37">
        <v>1</v>
      </c>
    </row>
    <row r="558" spans="1:18" ht="17.25" customHeight="1" x14ac:dyDescent="0.3"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3"/>
      <c r="Q558" s="20">
        <v>1</v>
      </c>
    </row>
    <row r="559" spans="1:18" ht="17.25" customHeight="1" x14ac:dyDescent="0.35">
      <c r="B559" s="30" t="s">
        <v>571</v>
      </c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3"/>
      <c r="Q559" s="20">
        <v>1</v>
      </c>
      <c r="R559" s="134">
        <v>0</v>
      </c>
    </row>
    <row r="560" spans="1:18" ht="17.25" customHeight="1" x14ac:dyDescent="0.3">
      <c r="A560" s="19" t="s">
        <v>572</v>
      </c>
      <c r="B560" s="19" t="s">
        <v>1117</v>
      </c>
      <c r="C560" s="47">
        <v>4200</v>
      </c>
      <c r="D560" s="47">
        <v>4684.1000000000004</v>
      </c>
      <c r="E560" s="47">
        <v>6030.25</v>
      </c>
      <c r="F560" s="47">
        <v>4533</v>
      </c>
      <c r="G560" s="47">
        <v>4684.0999999999995</v>
      </c>
      <c r="H560" s="47">
        <v>4533</v>
      </c>
      <c r="I560" s="47">
        <v>4684.0999999999995</v>
      </c>
      <c r="J560" s="47">
        <v>4684.1000000000004</v>
      </c>
      <c r="K560" s="47">
        <v>4533</v>
      </c>
      <c r="L560" s="47">
        <v>4684.1000000000004</v>
      </c>
      <c r="M560" s="47">
        <v>4004.1500000000005</v>
      </c>
      <c r="N560" s="47">
        <v>4443.7</v>
      </c>
      <c r="O560" s="47">
        <v>55697.599999999991</v>
      </c>
      <c r="P560" s="55">
        <v>2.182935528120713</v>
      </c>
      <c r="Q560" s="37">
        <v>1</v>
      </c>
    </row>
    <row r="561" spans="1:17" ht="17.25" customHeight="1" x14ac:dyDescent="0.3">
      <c r="A561" s="19" t="s">
        <v>573</v>
      </c>
      <c r="B561" s="19" t="s">
        <v>1118</v>
      </c>
      <c r="C561" s="47">
        <v>1575.9899999999998</v>
      </c>
      <c r="D561" s="47">
        <v>1388.98</v>
      </c>
      <c r="E561" s="47">
        <v>3156.46</v>
      </c>
      <c r="F561" s="47">
        <v>3483.03</v>
      </c>
      <c r="G561" s="47">
        <v>2684.74</v>
      </c>
      <c r="H561" s="47">
        <v>2979.5499999999997</v>
      </c>
      <c r="I561" s="47">
        <v>2660.9900000000002</v>
      </c>
      <c r="J561" s="47">
        <v>2871.14</v>
      </c>
      <c r="K561" s="47">
        <v>2594.5700000000002</v>
      </c>
      <c r="L561" s="47">
        <v>4146.67</v>
      </c>
      <c r="M561" s="47">
        <v>3972.9800000000005</v>
      </c>
      <c r="N561" s="47">
        <v>4032.5599999999995</v>
      </c>
      <c r="O561" s="47">
        <v>35547.660000000003</v>
      </c>
      <c r="P561" s="55">
        <v>1.3932063492063493</v>
      </c>
      <c r="Q561" s="37">
        <v>1</v>
      </c>
    </row>
    <row r="562" spans="1:17" ht="17.25" hidden="1" customHeight="1" x14ac:dyDescent="0.3">
      <c r="A562" s="19" t="s">
        <v>1201</v>
      </c>
      <c r="B562" s="19" t="s">
        <v>1117</v>
      </c>
      <c r="C562" s="47">
        <v>0</v>
      </c>
      <c r="D562" s="47">
        <v>0</v>
      </c>
      <c r="E562" s="47">
        <v>0</v>
      </c>
      <c r="F562" s="47">
        <v>0</v>
      </c>
      <c r="G562" s="47">
        <v>0</v>
      </c>
      <c r="H562" s="47">
        <v>0</v>
      </c>
      <c r="I562" s="47">
        <v>0</v>
      </c>
      <c r="J562" s="47">
        <v>0</v>
      </c>
      <c r="K562" s="47">
        <v>0</v>
      </c>
      <c r="L562" s="47">
        <v>0</v>
      </c>
      <c r="M562" s="47">
        <v>0</v>
      </c>
      <c r="N562" s="47">
        <v>0</v>
      </c>
      <c r="O562" s="47">
        <v>0</v>
      </c>
      <c r="P562" s="55">
        <v>0</v>
      </c>
      <c r="Q562" s="37">
        <v>2</v>
      </c>
    </row>
    <row r="563" spans="1:17" ht="17.25" hidden="1" customHeight="1" x14ac:dyDescent="0.3">
      <c r="A563" s="19" t="s">
        <v>1202</v>
      </c>
      <c r="B563" s="19" t="s">
        <v>1118</v>
      </c>
      <c r="C563" s="47">
        <v>0</v>
      </c>
      <c r="D563" s="47">
        <v>0</v>
      </c>
      <c r="E563" s="47">
        <v>0</v>
      </c>
      <c r="F563" s="47">
        <v>0</v>
      </c>
      <c r="G563" s="47">
        <v>0</v>
      </c>
      <c r="H563" s="47">
        <v>0</v>
      </c>
      <c r="I563" s="47">
        <v>0</v>
      </c>
      <c r="J563" s="47">
        <v>0</v>
      </c>
      <c r="K563" s="47">
        <v>0</v>
      </c>
      <c r="L563" s="47">
        <v>0</v>
      </c>
      <c r="M563" s="47">
        <v>0</v>
      </c>
      <c r="N563" s="47">
        <v>0</v>
      </c>
      <c r="O563" s="47">
        <v>0</v>
      </c>
      <c r="P563" s="55">
        <v>0</v>
      </c>
      <c r="Q563" s="37">
        <v>2</v>
      </c>
    </row>
    <row r="564" spans="1:17" ht="17.25" hidden="1" customHeight="1" x14ac:dyDescent="0.3">
      <c r="A564" s="19" t="s">
        <v>574</v>
      </c>
      <c r="B564" s="19" t="s">
        <v>1119</v>
      </c>
      <c r="C564" s="47">
        <v>0</v>
      </c>
      <c r="D564" s="47">
        <v>0</v>
      </c>
      <c r="E564" s="47">
        <v>0</v>
      </c>
      <c r="F564" s="47">
        <v>0</v>
      </c>
      <c r="G564" s="47">
        <v>0</v>
      </c>
      <c r="H564" s="47">
        <v>0</v>
      </c>
      <c r="I564" s="47">
        <v>0</v>
      </c>
      <c r="J564" s="47">
        <v>0</v>
      </c>
      <c r="K564" s="47">
        <v>0</v>
      </c>
      <c r="L564" s="47">
        <v>0</v>
      </c>
      <c r="M564" s="47">
        <v>0</v>
      </c>
      <c r="N564" s="47">
        <v>0</v>
      </c>
      <c r="O564" s="47">
        <v>0</v>
      </c>
      <c r="P564" s="55">
        <v>0</v>
      </c>
      <c r="Q564" s="37">
        <v>2</v>
      </c>
    </row>
    <row r="565" spans="1:17" ht="17.25" customHeight="1" x14ac:dyDescent="0.3">
      <c r="B565" s="19" t="s">
        <v>575</v>
      </c>
      <c r="C565" s="57">
        <v>5775.99</v>
      </c>
      <c r="D565" s="57">
        <v>6073.08</v>
      </c>
      <c r="E565" s="57">
        <v>9186.7099999999991</v>
      </c>
      <c r="F565" s="57">
        <v>8016.0300000000007</v>
      </c>
      <c r="G565" s="57">
        <v>7368.8399999999992</v>
      </c>
      <c r="H565" s="57">
        <v>7512.5499999999993</v>
      </c>
      <c r="I565" s="57">
        <v>7345.09</v>
      </c>
      <c r="J565" s="57">
        <v>7555.24</v>
      </c>
      <c r="K565" s="57">
        <v>7127.57</v>
      </c>
      <c r="L565" s="57">
        <v>8830.77</v>
      </c>
      <c r="M565" s="57">
        <v>7977.130000000001</v>
      </c>
      <c r="N565" s="57">
        <v>8476.2599999999984</v>
      </c>
      <c r="O565" s="57">
        <v>91245.26</v>
      </c>
      <c r="P565" s="55">
        <v>3.5761418773270623</v>
      </c>
      <c r="Q565" s="37">
        <v>1</v>
      </c>
    </row>
    <row r="566" spans="1:17" ht="17.25" customHeight="1" x14ac:dyDescent="0.3">
      <c r="B566" s="19" t="s">
        <v>312</v>
      </c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55"/>
      <c r="Q566" s="20">
        <v>1</v>
      </c>
    </row>
    <row r="567" spans="1:17" ht="17.25" customHeight="1" x14ac:dyDescent="0.3">
      <c r="A567" s="19" t="s">
        <v>576</v>
      </c>
      <c r="B567" s="19" t="s">
        <v>389</v>
      </c>
      <c r="C567" s="47">
        <v>811.2</v>
      </c>
      <c r="D567" s="47">
        <v>0</v>
      </c>
      <c r="E567" s="47">
        <v>0</v>
      </c>
      <c r="F567" s="47">
        <v>0</v>
      </c>
      <c r="G567" s="47">
        <v>0</v>
      </c>
      <c r="H567" s="47">
        <v>0</v>
      </c>
      <c r="I567" s="47">
        <v>0</v>
      </c>
      <c r="J567" s="47">
        <v>0</v>
      </c>
      <c r="K567" s="47">
        <v>0</v>
      </c>
      <c r="L567" s="47">
        <v>0</v>
      </c>
      <c r="M567" s="47">
        <v>211.54</v>
      </c>
      <c r="N567" s="47">
        <v>923.08</v>
      </c>
      <c r="O567" s="47">
        <v>1945.8200000000002</v>
      </c>
      <c r="P567" s="55">
        <v>7.6261806780325306E-2</v>
      </c>
      <c r="Q567" s="37">
        <v>1</v>
      </c>
    </row>
    <row r="568" spans="1:17" ht="17.25" customHeight="1" x14ac:dyDescent="0.3">
      <c r="A568" s="19" t="s">
        <v>577</v>
      </c>
      <c r="B568" s="19" t="s">
        <v>555</v>
      </c>
      <c r="C568" s="47">
        <v>0</v>
      </c>
      <c r="D568" s="47">
        <v>0</v>
      </c>
      <c r="E568" s="47">
        <v>0</v>
      </c>
      <c r="F568" s="47">
        <v>0</v>
      </c>
      <c r="G568" s="47">
        <v>0</v>
      </c>
      <c r="H568" s="47">
        <v>128</v>
      </c>
      <c r="I568" s="47">
        <v>128</v>
      </c>
      <c r="J568" s="47">
        <v>0</v>
      </c>
      <c r="K568" s="47">
        <v>128</v>
      </c>
      <c r="L568" s="47">
        <v>0</v>
      </c>
      <c r="M568" s="47">
        <v>0</v>
      </c>
      <c r="N568" s="47">
        <v>256</v>
      </c>
      <c r="O568" s="47">
        <v>640</v>
      </c>
      <c r="P568" s="55">
        <v>2.5083284342543602E-2</v>
      </c>
      <c r="Q568" s="37">
        <v>1</v>
      </c>
    </row>
    <row r="569" spans="1:17" ht="17.25" customHeight="1" x14ac:dyDescent="0.3">
      <c r="A569" s="19" t="s">
        <v>578</v>
      </c>
      <c r="B569" s="19" t="s">
        <v>557</v>
      </c>
      <c r="C569" s="47">
        <v>0</v>
      </c>
      <c r="D569" s="47">
        <v>0</v>
      </c>
      <c r="E569" s="47">
        <v>0</v>
      </c>
      <c r="F569" s="47">
        <v>0</v>
      </c>
      <c r="G569" s="47">
        <v>124.8</v>
      </c>
      <c r="H569" s="47">
        <v>0</v>
      </c>
      <c r="I569" s="47">
        <v>0</v>
      </c>
      <c r="J569" s="47">
        <v>0</v>
      </c>
      <c r="K569" s="47">
        <v>0</v>
      </c>
      <c r="L569" s="47">
        <v>0</v>
      </c>
      <c r="M569" s="47">
        <v>0</v>
      </c>
      <c r="N569" s="47">
        <v>384</v>
      </c>
      <c r="O569" s="47">
        <v>508.8</v>
      </c>
      <c r="P569" s="55">
        <v>1.9941211052322164E-2</v>
      </c>
      <c r="Q569" s="37">
        <v>1</v>
      </c>
    </row>
    <row r="570" spans="1:17" ht="17.25" customHeight="1" x14ac:dyDescent="0.3">
      <c r="B570" s="19" t="s">
        <v>394</v>
      </c>
      <c r="C570" s="45">
        <v>811.2</v>
      </c>
      <c r="D570" s="45">
        <v>0</v>
      </c>
      <c r="E570" s="45">
        <v>0</v>
      </c>
      <c r="F570" s="45">
        <v>0</v>
      </c>
      <c r="G570" s="45">
        <v>124.8</v>
      </c>
      <c r="H570" s="45">
        <v>128</v>
      </c>
      <c r="I570" s="45">
        <v>128</v>
      </c>
      <c r="J570" s="45">
        <v>0</v>
      </c>
      <c r="K570" s="45">
        <v>128</v>
      </c>
      <c r="L570" s="45">
        <v>0</v>
      </c>
      <c r="M570" s="45">
        <v>211.54</v>
      </c>
      <c r="N570" s="45">
        <v>1563.08</v>
      </c>
      <c r="O570" s="45">
        <v>3094.6200000000003</v>
      </c>
      <c r="P570" s="55">
        <v>0.12128630217519108</v>
      </c>
      <c r="Q570" s="37">
        <v>1</v>
      </c>
    </row>
    <row r="571" spans="1:17" ht="17.25" customHeight="1" x14ac:dyDescent="0.3">
      <c r="B571" s="19" t="s">
        <v>579</v>
      </c>
      <c r="C571" s="47">
        <v>6587.19</v>
      </c>
      <c r="D571" s="47">
        <v>6073.08</v>
      </c>
      <c r="E571" s="47">
        <v>9186.7099999999991</v>
      </c>
      <c r="F571" s="47">
        <v>8016.0300000000007</v>
      </c>
      <c r="G571" s="47">
        <v>7493.6399999999994</v>
      </c>
      <c r="H571" s="47">
        <v>7640.5499999999993</v>
      </c>
      <c r="I571" s="47">
        <v>7473.09</v>
      </c>
      <c r="J571" s="47">
        <v>7555.24</v>
      </c>
      <c r="K571" s="47">
        <v>7255.57</v>
      </c>
      <c r="L571" s="47">
        <v>8830.77</v>
      </c>
      <c r="M571" s="47">
        <v>8188.670000000001</v>
      </c>
      <c r="N571" s="47">
        <v>10039.339999999998</v>
      </c>
      <c r="O571" s="47">
        <v>94339.87999999999</v>
      </c>
      <c r="P571" s="55">
        <v>3.697428179502253</v>
      </c>
      <c r="Q571" s="37">
        <v>1</v>
      </c>
    </row>
    <row r="572" spans="1:17" ht="17.25" customHeight="1" x14ac:dyDescent="0.3">
      <c r="B572" s="19" t="s">
        <v>312</v>
      </c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3"/>
      <c r="Q572" s="20">
        <v>1</v>
      </c>
    </row>
    <row r="573" spans="1:17" ht="17.25" customHeight="1" x14ac:dyDescent="0.3">
      <c r="A573" s="19" t="s">
        <v>580</v>
      </c>
      <c r="B573" s="19" t="s">
        <v>396</v>
      </c>
      <c r="C573" s="47">
        <v>0</v>
      </c>
      <c r="D573" s="47">
        <v>0</v>
      </c>
      <c r="E573" s="47">
        <v>0</v>
      </c>
      <c r="F573" s="47">
        <v>91.16</v>
      </c>
      <c r="G573" s="47">
        <v>0</v>
      </c>
      <c r="H573" s="47">
        <v>280.5</v>
      </c>
      <c r="I573" s="47">
        <v>0</v>
      </c>
      <c r="J573" s="47">
        <v>0</v>
      </c>
      <c r="K573" s="47">
        <v>546.98</v>
      </c>
      <c r="L573" s="47">
        <v>0</v>
      </c>
      <c r="M573" s="47">
        <v>0</v>
      </c>
      <c r="N573" s="47">
        <v>546.98</v>
      </c>
      <c r="O573" s="47">
        <v>1465.62</v>
      </c>
      <c r="P573" s="61">
        <v>1.55355296190752E-2</v>
      </c>
      <c r="Q573" s="37">
        <v>1</v>
      </c>
    </row>
    <row r="574" spans="1:17" ht="17.25" hidden="1" customHeight="1" x14ac:dyDescent="0.3">
      <c r="A574" s="19" t="s">
        <v>581</v>
      </c>
      <c r="B574" s="19" t="s">
        <v>2148</v>
      </c>
      <c r="C574" s="47">
        <v>0</v>
      </c>
      <c r="D574" s="47">
        <v>0</v>
      </c>
      <c r="E574" s="47">
        <v>0</v>
      </c>
      <c r="F574" s="47">
        <v>0</v>
      </c>
      <c r="G574" s="47">
        <v>0</v>
      </c>
      <c r="H574" s="47">
        <v>0</v>
      </c>
      <c r="I574" s="47">
        <v>0</v>
      </c>
      <c r="J574" s="47">
        <v>0</v>
      </c>
      <c r="K574" s="47">
        <v>0</v>
      </c>
      <c r="L574" s="47">
        <v>0</v>
      </c>
      <c r="M574" s="47">
        <v>0</v>
      </c>
      <c r="N574" s="47">
        <v>0</v>
      </c>
      <c r="O574" s="47">
        <v>0</v>
      </c>
      <c r="P574" s="61">
        <v>0</v>
      </c>
      <c r="Q574" s="37">
        <v>2</v>
      </c>
    </row>
    <row r="575" spans="1:17" ht="17.25" hidden="1" customHeight="1" x14ac:dyDescent="0.3">
      <c r="A575" s="19" t="s">
        <v>582</v>
      </c>
      <c r="B575" s="19" t="s">
        <v>2149</v>
      </c>
      <c r="C575" s="21">
        <v>0</v>
      </c>
      <c r="D575" s="21">
        <v>0</v>
      </c>
      <c r="E575" s="21"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  <c r="P575" s="61">
        <v>0</v>
      </c>
      <c r="Q575" s="37">
        <v>2</v>
      </c>
    </row>
    <row r="576" spans="1:17" ht="17.25" hidden="1" customHeight="1" x14ac:dyDescent="0.3">
      <c r="A576" s="19" t="s">
        <v>583</v>
      </c>
      <c r="B576" s="19" t="s">
        <v>2150</v>
      </c>
      <c r="C576" s="21">
        <v>0</v>
      </c>
      <c r="D576" s="21">
        <v>0</v>
      </c>
      <c r="E576" s="21">
        <v>0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61">
        <v>0</v>
      </c>
      <c r="Q576" s="37">
        <v>2</v>
      </c>
    </row>
    <row r="577" spans="1:18" ht="17.25" customHeight="1" x14ac:dyDescent="0.3">
      <c r="A577" s="19" t="s">
        <v>584</v>
      </c>
      <c r="B577" s="19" t="s">
        <v>2151</v>
      </c>
      <c r="C577" s="21">
        <v>484.53</v>
      </c>
      <c r="D577" s="21">
        <v>444.94000000000005</v>
      </c>
      <c r="E577" s="21">
        <v>682.57</v>
      </c>
      <c r="F577" s="21">
        <v>588.04000000000008</v>
      </c>
      <c r="G577" s="21">
        <v>561.88</v>
      </c>
      <c r="H577" s="21">
        <v>565.24</v>
      </c>
      <c r="I577" s="21">
        <v>574.03</v>
      </c>
      <c r="J577" s="21">
        <v>558.86</v>
      </c>
      <c r="K577" s="21">
        <v>536.57000000000005</v>
      </c>
      <c r="L577" s="21">
        <v>656.45</v>
      </c>
      <c r="M577" s="21">
        <v>663.11</v>
      </c>
      <c r="N577" s="21">
        <v>740.89</v>
      </c>
      <c r="O577" s="21">
        <v>7057.1099999999988</v>
      </c>
      <c r="P577" s="61">
        <v>7.4805161931518246E-2</v>
      </c>
      <c r="Q577" s="37">
        <v>1</v>
      </c>
    </row>
    <row r="578" spans="1:18" ht="17.25" customHeight="1" x14ac:dyDescent="0.3">
      <c r="A578" s="19" t="s">
        <v>585</v>
      </c>
      <c r="B578" s="19" t="s">
        <v>2152</v>
      </c>
      <c r="C578" s="21">
        <v>37.99</v>
      </c>
      <c r="D578" s="21">
        <v>13.84</v>
      </c>
      <c r="E578" s="21">
        <v>18.940000000000001</v>
      </c>
      <c r="F578" s="21">
        <v>15.73</v>
      </c>
      <c r="G578" s="21">
        <v>-3.97</v>
      </c>
      <c r="H578" s="21">
        <v>0</v>
      </c>
      <c r="I578" s="21">
        <v>0</v>
      </c>
      <c r="J578" s="21">
        <v>0</v>
      </c>
      <c r="K578" s="21">
        <v>0</v>
      </c>
      <c r="L578" s="21">
        <v>7.87</v>
      </c>
      <c r="M578" s="21">
        <v>7.620000000000001</v>
      </c>
      <c r="N578" s="21">
        <v>30.860000000000003</v>
      </c>
      <c r="O578" s="21">
        <v>128.88000000000002</v>
      </c>
      <c r="P578" s="61">
        <v>1.3661242732129831E-3</v>
      </c>
      <c r="Q578" s="37">
        <v>1</v>
      </c>
    </row>
    <row r="579" spans="1:18" ht="17.25" customHeight="1" x14ac:dyDescent="0.3">
      <c r="A579" s="19" t="s">
        <v>586</v>
      </c>
      <c r="B579" s="19" t="s">
        <v>2153</v>
      </c>
      <c r="C579" s="21">
        <v>118.76</v>
      </c>
      <c r="D579" s="21">
        <v>109.05</v>
      </c>
      <c r="E579" s="21">
        <v>133.55000000000001</v>
      </c>
      <c r="F579" s="21">
        <v>56.180000000000007</v>
      </c>
      <c r="G579" s="21">
        <v>52.31</v>
      </c>
      <c r="H579" s="21">
        <v>57.36</v>
      </c>
      <c r="I579" s="21">
        <v>-24.34</v>
      </c>
      <c r="J579" s="21">
        <v>0</v>
      </c>
      <c r="K579" s="21">
        <v>0</v>
      </c>
      <c r="L579" s="21">
        <v>24.58</v>
      </c>
      <c r="M579" s="21">
        <v>23.86</v>
      </c>
      <c r="N579" s="21">
        <v>222.65</v>
      </c>
      <c r="O579" s="21">
        <v>773.96</v>
      </c>
      <c r="P579" s="61">
        <v>8.2039536196145263E-3</v>
      </c>
      <c r="Q579" s="37">
        <v>1</v>
      </c>
    </row>
    <row r="580" spans="1:18" ht="17.25" hidden="1" customHeight="1" x14ac:dyDescent="0.3">
      <c r="A580" s="19" t="s">
        <v>587</v>
      </c>
      <c r="B580" s="19" t="s">
        <v>2154</v>
      </c>
      <c r="C580" s="21">
        <v>0</v>
      </c>
      <c r="D580" s="21">
        <v>0</v>
      </c>
      <c r="E580" s="21">
        <v>0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61">
        <v>0</v>
      </c>
      <c r="Q580" s="37">
        <v>2</v>
      </c>
    </row>
    <row r="581" spans="1:18" ht="17.25" customHeight="1" x14ac:dyDescent="0.3">
      <c r="A581" s="19" t="s">
        <v>588</v>
      </c>
      <c r="B581" s="19" t="s">
        <v>2155</v>
      </c>
      <c r="C581" s="21">
        <v>725.88</v>
      </c>
      <c r="D581" s="21">
        <v>1000.7499999999999</v>
      </c>
      <c r="E581" s="21">
        <v>-0.45000000000004547</v>
      </c>
      <c r="F581" s="21">
        <v>422.40999999999997</v>
      </c>
      <c r="G581" s="21">
        <v>463.15</v>
      </c>
      <c r="H581" s="21">
        <v>470.36</v>
      </c>
      <c r="I581" s="21">
        <v>377.73</v>
      </c>
      <c r="J581" s="21">
        <v>527.61</v>
      </c>
      <c r="K581" s="21">
        <v>514.4</v>
      </c>
      <c r="L581" s="21">
        <v>359.03000000000003</v>
      </c>
      <c r="M581" s="21">
        <v>475.42</v>
      </c>
      <c r="N581" s="21">
        <v>742.95</v>
      </c>
      <c r="O581" s="21">
        <v>6079.24</v>
      </c>
      <c r="P581" s="61">
        <v>6.4439768208312334E-2</v>
      </c>
      <c r="Q581" s="37">
        <v>1</v>
      </c>
    </row>
    <row r="582" spans="1:18" ht="17.25" customHeight="1" x14ac:dyDescent="0.3">
      <c r="A582" s="19" t="s">
        <v>589</v>
      </c>
      <c r="B582" s="19" t="s">
        <v>2156</v>
      </c>
      <c r="C582" s="21">
        <v>234.88</v>
      </c>
      <c r="D582" s="21">
        <v>212.02</v>
      </c>
      <c r="E582" s="21">
        <v>304.87</v>
      </c>
      <c r="F582" s="21">
        <v>283</v>
      </c>
      <c r="G582" s="21">
        <v>208</v>
      </c>
      <c r="H582" s="21">
        <v>222.86999999999998</v>
      </c>
      <c r="I582" s="21">
        <v>229.21999999999997</v>
      </c>
      <c r="J582" s="21">
        <v>222.51999999999998</v>
      </c>
      <c r="K582" s="21">
        <v>214.07</v>
      </c>
      <c r="L582" s="21">
        <v>260.47000000000003</v>
      </c>
      <c r="M582" s="21">
        <v>261.67999999999995</v>
      </c>
      <c r="N582" s="21">
        <v>292.90000000000003</v>
      </c>
      <c r="O582" s="21">
        <v>2946.5</v>
      </c>
      <c r="P582" s="61">
        <v>3.1232814796881236E-2</v>
      </c>
      <c r="Q582" s="37">
        <v>1</v>
      </c>
    </row>
    <row r="583" spans="1:18" ht="17.25" hidden="1" customHeight="1" x14ac:dyDescent="0.3">
      <c r="A583" s="19" t="s">
        <v>590</v>
      </c>
      <c r="B583" s="19" t="s">
        <v>2157</v>
      </c>
      <c r="C583" s="21">
        <v>0</v>
      </c>
      <c r="D583" s="21">
        <v>0</v>
      </c>
      <c r="E583" s="21">
        <v>0</v>
      </c>
      <c r="F583" s="21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0</v>
      </c>
      <c r="M583" s="21">
        <v>0</v>
      </c>
      <c r="N583" s="21">
        <v>0</v>
      </c>
      <c r="O583" s="21">
        <v>0</v>
      </c>
      <c r="P583" s="61">
        <v>0</v>
      </c>
      <c r="Q583" s="37">
        <v>2</v>
      </c>
    </row>
    <row r="584" spans="1:18" ht="17.25" hidden="1" customHeight="1" x14ac:dyDescent="0.3">
      <c r="A584" s="19" t="s">
        <v>1203</v>
      </c>
      <c r="B584" s="19" t="s">
        <v>2158</v>
      </c>
      <c r="C584" s="21">
        <v>0</v>
      </c>
      <c r="D584" s="21">
        <v>0</v>
      </c>
      <c r="E584" s="21">
        <v>0</v>
      </c>
      <c r="F584" s="21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61">
        <v>0</v>
      </c>
      <c r="Q584" s="37">
        <v>2</v>
      </c>
    </row>
    <row r="585" spans="1:18" ht="17.25" hidden="1" customHeight="1" x14ac:dyDescent="0.3">
      <c r="A585" s="19" t="s">
        <v>591</v>
      </c>
      <c r="B585" s="19" t="s">
        <v>2159</v>
      </c>
      <c r="C585" s="41">
        <v>0</v>
      </c>
      <c r="D585" s="41">
        <v>0</v>
      </c>
      <c r="E585" s="41">
        <v>0</v>
      </c>
      <c r="F585" s="41">
        <v>0</v>
      </c>
      <c r="G585" s="41">
        <v>0</v>
      </c>
      <c r="H585" s="41">
        <v>0</v>
      </c>
      <c r="I585" s="41">
        <v>0</v>
      </c>
      <c r="J585" s="41">
        <v>0</v>
      </c>
      <c r="K585" s="41">
        <v>0</v>
      </c>
      <c r="L585" s="41">
        <v>0</v>
      </c>
      <c r="M585" s="41">
        <v>0</v>
      </c>
      <c r="N585" s="41">
        <v>0</v>
      </c>
      <c r="O585" s="21">
        <v>0</v>
      </c>
      <c r="P585" s="61">
        <v>0</v>
      </c>
      <c r="Q585" s="37">
        <v>2</v>
      </c>
    </row>
    <row r="586" spans="1:18" ht="17.25" customHeight="1" x14ac:dyDescent="0.3">
      <c r="B586" s="19" t="s">
        <v>414</v>
      </c>
      <c r="C586" s="45">
        <v>1602.04</v>
      </c>
      <c r="D586" s="45">
        <v>1780.6</v>
      </c>
      <c r="E586" s="45">
        <v>1139.48</v>
      </c>
      <c r="F586" s="45">
        <v>1456.52</v>
      </c>
      <c r="G586" s="45">
        <v>1281.3699999999999</v>
      </c>
      <c r="H586" s="45">
        <v>1596.33</v>
      </c>
      <c r="I586" s="45">
        <v>1156.6399999999999</v>
      </c>
      <c r="J586" s="45">
        <v>1308.99</v>
      </c>
      <c r="K586" s="45">
        <v>1812.0200000000002</v>
      </c>
      <c r="L586" s="45">
        <v>1308.4000000000001</v>
      </c>
      <c r="M586" s="45">
        <v>1431.69</v>
      </c>
      <c r="N586" s="45">
        <v>2577.23</v>
      </c>
      <c r="O586" s="45">
        <v>18451.309999999998</v>
      </c>
      <c r="P586" s="61">
        <v>0.19558335244861452</v>
      </c>
      <c r="Q586" s="37">
        <v>1</v>
      </c>
    </row>
    <row r="587" spans="1:18" ht="17.25" customHeight="1" x14ac:dyDescent="0.3">
      <c r="B587" s="19" t="s">
        <v>416</v>
      </c>
      <c r="C587" s="21">
        <v>8189.23</v>
      </c>
      <c r="D587" s="21">
        <v>7853.68</v>
      </c>
      <c r="E587" s="21">
        <v>10326.189999999999</v>
      </c>
      <c r="F587" s="21">
        <v>9472.5500000000011</v>
      </c>
      <c r="G587" s="21">
        <v>8775.0099999999984</v>
      </c>
      <c r="H587" s="21">
        <v>9236.8799999999992</v>
      </c>
      <c r="I587" s="21">
        <v>8629.73</v>
      </c>
      <c r="J587" s="21">
        <v>8864.23</v>
      </c>
      <c r="K587" s="21">
        <v>9067.59</v>
      </c>
      <c r="L587" s="21">
        <v>10139.17</v>
      </c>
      <c r="M587" s="21">
        <v>9620.36</v>
      </c>
      <c r="N587" s="21">
        <v>12616.569999999998</v>
      </c>
      <c r="O587" s="21">
        <v>112791.18999999999</v>
      </c>
      <c r="P587" s="55">
        <v>4.4205835782872818</v>
      </c>
      <c r="Q587" s="37">
        <v>1</v>
      </c>
    </row>
    <row r="588" spans="1:18" ht="17.25" customHeight="1" x14ac:dyDescent="0.3">
      <c r="B588" s="19" t="s">
        <v>312</v>
      </c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43"/>
      <c r="Q588" s="20">
        <v>1</v>
      </c>
    </row>
    <row r="589" spans="1:18" ht="17.25" hidden="1" customHeight="1" x14ac:dyDescent="0.3"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43"/>
      <c r="Q589" s="20">
        <v>2</v>
      </c>
    </row>
    <row r="590" spans="1:18" ht="17.25" customHeight="1" x14ac:dyDescent="0.35">
      <c r="B590" s="30" t="s">
        <v>2160</v>
      </c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43"/>
      <c r="Q590" s="19">
        <v>1</v>
      </c>
      <c r="R590" s="134">
        <v>1</v>
      </c>
    </row>
    <row r="591" spans="1:18" ht="17.25" customHeight="1" x14ac:dyDescent="0.3">
      <c r="B591" s="19" t="s">
        <v>312</v>
      </c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43"/>
      <c r="Q591" s="20">
        <v>1</v>
      </c>
    </row>
    <row r="592" spans="1:18" ht="17.25" customHeight="1" x14ac:dyDescent="0.3">
      <c r="B592" s="19" t="s">
        <v>2161</v>
      </c>
      <c r="C592" s="21">
        <v>61916.53</v>
      </c>
      <c r="D592" s="21">
        <v>62158.029999999992</v>
      </c>
      <c r="E592" s="21">
        <v>90949.61</v>
      </c>
      <c r="F592" s="21">
        <v>146090.21999999997</v>
      </c>
      <c r="G592" s="21">
        <v>166254.91</v>
      </c>
      <c r="H592" s="21">
        <v>226329.01</v>
      </c>
      <c r="I592" s="21">
        <v>307231.00999999995</v>
      </c>
      <c r="J592" s="21">
        <v>287576.83999999997</v>
      </c>
      <c r="K592" s="21">
        <v>269669.06999999995</v>
      </c>
      <c r="L592" s="21">
        <v>283778.14</v>
      </c>
      <c r="M592" s="21">
        <v>218771.89</v>
      </c>
      <c r="N592" s="21">
        <v>165160.21</v>
      </c>
      <c r="O592" s="21">
        <v>2285885.4700000002</v>
      </c>
      <c r="P592" s="56">
        <v>89.589867528904577</v>
      </c>
      <c r="Q592" s="37">
        <v>1</v>
      </c>
    </row>
    <row r="593" spans="1:17" ht="17.25" customHeight="1" x14ac:dyDescent="0.3">
      <c r="B593" s="19" t="s">
        <v>312</v>
      </c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43"/>
      <c r="Q593" s="20">
        <v>1</v>
      </c>
    </row>
    <row r="594" spans="1:17" ht="17.25" customHeight="1" x14ac:dyDescent="0.35">
      <c r="B594" s="30" t="s">
        <v>592</v>
      </c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43"/>
      <c r="Q594" s="20">
        <v>1</v>
      </c>
    </row>
    <row r="595" spans="1:17" ht="17.25" customHeight="1" x14ac:dyDescent="0.3">
      <c r="B595" s="19" t="s">
        <v>2162</v>
      </c>
      <c r="C595" s="21">
        <v>15842.39</v>
      </c>
      <c r="D595" s="21">
        <v>14669.06</v>
      </c>
      <c r="E595" s="21">
        <v>22782.42</v>
      </c>
      <c r="F595" s="21">
        <v>29152.120000000003</v>
      </c>
      <c r="G595" s="21">
        <v>41689.11</v>
      </c>
      <c r="H595" s="21">
        <v>39487.509999999995</v>
      </c>
      <c r="I595" s="21">
        <v>50377.140000000007</v>
      </c>
      <c r="J595" s="21">
        <v>54447.140000000007</v>
      </c>
      <c r="K595" s="21">
        <v>48605.040000000008</v>
      </c>
      <c r="L595" s="21">
        <v>44036.380000000005</v>
      </c>
      <c r="M595" s="21">
        <v>40249.520000000004</v>
      </c>
      <c r="N595" s="21">
        <v>43228.39</v>
      </c>
      <c r="O595" s="21">
        <v>444566.22000000003</v>
      </c>
      <c r="P595" s="61">
        <v>0.19448315579870237</v>
      </c>
      <c r="Q595" s="37">
        <v>1</v>
      </c>
    </row>
    <row r="596" spans="1:17" ht="17.25" customHeight="1" x14ac:dyDescent="0.3">
      <c r="B596" s="19" t="s">
        <v>593</v>
      </c>
      <c r="C596" s="41">
        <v>5487.38</v>
      </c>
      <c r="D596" s="41">
        <v>4119.9199999999992</v>
      </c>
      <c r="E596" s="41">
        <v>4216.7700000000004</v>
      </c>
      <c r="F596" s="41">
        <v>5200.43</v>
      </c>
      <c r="G596" s="41">
        <v>6987.2499999999991</v>
      </c>
      <c r="H596" s="41">
        <v>6879.45</v>
      </c>
      <c r="I596" s="41">
        <v>7871.95</v>
      </c>
      <c r="J596" s="41">
        <v>9801.3599999999988</v>
      </c>
      <c r="K596" s="41">
        <v>7059.16</v>
      </c>
      <c r="L596" s="41">
        <v>6742.57</v>
      </c>
      <c r="M596" s="41">
        <v>11293.830000000002</v>
      </c>
      <c r="N596" s="41">
        <v>14718.539999999999</v>
      </c>
      <c r="O596" s="41">
        <v>90378.610000000015</v>
      </c>
      <c r="P596" s="61">
        <v>3.9537680774531549E-2</v>
      </c>
      <c r="Q596" s="37">
        <v>1</v>
      </c>
    </row>
    <row r="597" spans="1:17" ht="17.25" customHeight="1" x14ac:dyDescent="0.3">
      <c r="B597" s="19" t="s">
        <v>457</v>
      </c>
      <c r="C597" s="21">
        <v>21329.77</v>
      </c>
      <c r="D597" s="21">
        <v>18788.98</v>
      </c>
      <c r="E597" s="21">
        <v>26999.19</v>
      </c>
      <c r="F597" s="21">
        <v>34352.550000000003</v>
      </c>
      <c r="G597" s="21">
        <v>48676.36</v>
      </c>
      <c r="H597" s="21">
        <v>46366.959999999992</v>
      </c>
      <c r="I597" s="21">
        <v>58249.090000000004</v>
      </c>
      <c r="J597" s="21">
        <v>64248.500000000007</v>
      </c>
      <c r="K597" s="21">
        <v>55664.200000000012</v>
      </c>
      <c r="L597" s="21">
        <v>50778.950000000004</v>
      </c>
      <c r="M597" s="21">
        <v>51543.350000000006</v>
      </c>
      <c r="N597" s="21">
        <v>57946.93</v>
      </c>
      <c r="O597" s="21">
        <v>534944.83000000007</v>
      </c>
      <c r="P597" s="61">
        <v>0.23402083657323391</v>
      </c>
      <c r="Q597" s="37">
        <v>1</v>
      </c>
    </row>
    <row r="598" spans="1:17" ht="17.25" customHeight="1" x14ac:dyDescent="0.35">
      <c r="B598" s="30" t="s">
        <v>278</v>
      </c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43"/>
      <c r="Q598" s="37">
        <v>1</v>
      </c>
    </row>
    <row r="599" spans="1:17" ht="17.25" customHeight="1" x14ac:dyDescent="0.3">
      <c r="A599" s="19" t="s">
        <v>595</v>
      </c>
      <c r="B599" s="19" t="s">
        <v>2163</v>
      </c>
      <c r="C599" s="21">
        <v>568.93999999999994</v>
      </c>
      <c r="D599" s="21">
        <v>372.42999999999995</v>
      </c>
      <c r="E599" s="21">
        <v>1733.6899999999998</v>
      </c>
      <c r="F599" s="21">
        <v>2007.5600000000002</v>
      </c>
      <c r="G599" s="21">
        <v>1888.62</v>
      </c>
      <c r="H599" s="21">
        <v>1892.53</v>
      </c>
      <c r="I599" s="21">
        <v>1369.5300000000002</v>
      </c>
      <c r="J599" s="21">
        <v>2193.25</v>
      </c>
      <c r="K599" s="21">
        <v>1438.55</v>
      </c>
      <c r="L599" s="21">
        <v>1679.7600000000002</v>
      </c>
      <c r="M599" s="21">
        <v>1498.3600000000001</v>
      </c>
      <c r="N599" s="21">
        <v>902.22000000000116</v>
      </c>
      <c r="O599" s="21">
        <v>17545.440000000002</v>
      </c>
      <c r="P599" s="56">
        <v>0.68765196942974727</v>
      </c>
      <c r="Q599" s="37">
        <v>1</v>
      </c>
    </row>
    <row r="600" spans="1:17" ht="17.25" customHeight="1" x14ac:dyDescent="0.3">
      <c r="A600" s="19" t="s">
        <v>596</v>
      </c>
      <c r="B600" s="19" t="s">
        <v>2164</v>
      </c>
      <c r="C600" s="21">
        <v>303.82</v>
      </c>
      <c r="D600" s="21">
        <v>1293.5</v>
      </c>
      <c r="E600" s="21">
        <v>1003.7099999999999</v>
      </c>
      <c r="F600" s="21">
        <v>1033.4100000000001</v>
      </c>
      <c r="G600" s="21">
        <v>1246.1300000000001</v>
      </c>
      <c r="H600" s="21">
        <v>1317.11</v>
      </c>
      <c r="I600" s="21">
        <v>2132.5</v>
      </c>
      <c r="J600" s="21">
        <v>607.15000000000009</v>
      </c>
      <c r="K600" s="21">
        <v>1414</v>
      </c>
      <c r="L600" s="21">
        <v>1426.5800000000002</v>
      </c>
      <c r="M600" s="21">
        <v>1296.0099999999998</v>
      </c>
      <c r="N600" s="21">
        <v>529.89999999999986</v>
      </c>
      <c r="O600" s="21">
        <v>13603.82</v>
      </c>
      <c r="P600" s="56">
        <v>0.5331695081324711</v>
      </c>
      <c r="Q600" s="37">
        <v>1</v>
      </c>
    </row>
    <row r="601" spans="1:17" ht="17.25" hidden="1" customHeight="1" x14ac:dyDescent="0.3">
      <c r="A601" s="19" t="s">
        <v>597</v>
      </c>
      <c r="B601" s="19" t="s">
        <v>2165</v>
      </c>
      <c r="C601" s="21">
        <v>0</v>
      </c>
      <c r="D601" s="21">
        <v>0</v>
      </c>
      <c r="E601" s="21">
        <v>0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56">
        <v>0</v>
      </c>
      <c r="Q601" s="37">
        <v>2</v>
      </c>
    </row>
    <row r="602" spans="1:17" ht="17.25" hidden="1" customHeight="1" x14ac:dyDescent="0.3">
      <c r="A602" s="19" t="s">
        <v>598</v>
      </c>
      <c r="B602" s="19" t="s">
        <v>2166</v>
      </c>
      <c r="C602" s="21">
        <v>0</v>
      </c>
      <c r="D602" s="21">
        <v>0</v>
      </c>
      <c r="E602" s="21">
        <v>0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56">
        <v>0</v>
      </c>
      <c r="Q602" s="37">
        <v>2</v>
      </c>
    </row>
    <row r="603" spans="1:17" ht="17.25" hidden="1" customHeight="1" x14ac:dyDescent="0.3">
      <c r="A603" s="19" t="s">
        <v>599</v>
      </c>
      <c r="B603" s="19" t="s">
        <v>2167</v>
      </c>
      <c r="C603" s="21">
        <v>0</v>
      </c>
      <c r="D603" s="21">
        <v>0</v>
      </c>
      <c r="E603" s="21">
        <v>0</v>
      </c>
      <c r="F603" s="21">
        <v>0</v>
      </c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1">
        <v>0</v>
      </c>
      <c r="M603" s="21">
        <v>0</v>
      </c>
      <c r="N603" s="21">
        <v>0</v>
      </c>
      <c r="O603" s="21">
        <v>0</v>
      </c>
      <c r="P603" s="56">
        <v>0</v>
      </c>
      <c r="Q603" s="37">
        <v>2</v>
      </c>
    </row>
    <row r="604" spans="1:17" ht="17.25" customHeight="1" x14ac:dyDescent="0.3">
      <c r="A604" s="19" t="s">
        <v>757</v>
      </c>
      <c r="B604" s="19" t="s">
        <v>1178</v>
      </c>
      <c r="C604" s="21">
        <v>0</v>
      </c>
      <c r="D604" s="21">
        <v>0</v>
      </c>
      <c r="E604" s="21">
        <v>0</v>
      </c>
      <c r="F604" s="21">
        <v>137.82</v>
      </c>
      <c r="G604" s="21">
        <v>2041.6200000000001</v>
      </c>
      <c r="H604" s="21">
        <v>946.65</v>
      </c>
      <c r="I604" s="21">
        <v>2061.7799999999997</v>
      </c>
      <c r="J604" s="21">
        <v>2421.6999999999998</v>
      </c>
      <c r="K604" s="21">
        <v>1721.6799999999994</v>
      </c>
      <c r="L604" s="21">
        <v>2120.54</v>
      </c>
      <c r="M604" s="21">
        <v>2467.04</v>
      </c>
      <c r="N604" s="21">
        <v>2030.47</v>
      </c>
      <c r="O604" s="21">
        <v>15949.300000000001</v>
      </c>
      <c r="P604" s="56">
        <v>0.62509504213207923</v>
      </c>
      <c r="Q604" s="37">
        <v>1</v>
      </c>
    </row>
    <row r="605" spans="1:17" ht="17.25" customHeight="1" x14ac:dyDescent="0.3">
      <c r="A605" s="19" t="s">
        <v>602</v>
      </c>
      <c r="B605" s="19" t="s">
        <v>2168</v>
      </c>
      <c r="C605" s="21">
        <v>-0.83</v>
      </c>
      <c r="D605" s="21">
        <v>-0.2</v>
      </c>
      <c r="E605" s="21">
        <v>-0.71</v>
      </c>
      <c r="F605" s="21">
        <v>29.03</v>
      </c>
      <c r="G605" s="21">
        <v>-40.81</v>
      </c>
      <c r="H605" s="21">
        <v>0</v>
      </c>
      <c r="I605" s="21">
        <v>23.240000000000002</v>
      </c>
      <c r="J605" s="21">
        <v>-0.09</v>
      </c>
      <c r="K605" s="21">
        <v>-0.97</v>
      </c>
      <c r="L605" s="21">
        <v>0.12000000000000011</v>
      </c>
      <c r="M605" s="21">
        <v>-6</v>
      </c>
      <c r="N605" s="21">
        <v>-4.21</v>
      </c>
      <c r="O605" s="21">
        <v>-1.4299999999999988</v>
      </c>
      <c r="P605" s="56">
        <v>-5.6045463452870817E-5</v>
      </c>
      <c r="Q605" s="37">
        <v>1</v>
      </c>
    </row>
    <row r="606" spans="1:17" ht="17.25" customHeight="1" x14ac:dyDescent="0.3">
      <c r="A606" s="19" t="s">
        <v>603</v>
      </c>
      <c r="B606" s="19" t="s">
        <v>2169</v>
      </c>
      <c r="C606" s="21">
        <v>150</v>
      </c>
      <c r="D606" s="21">
        <v>3600</v>
      </c>
      <c r="E606" s="21">
        <v>50</v>
      </c>
      <c r="F606" s="21">
        <v>0</v>
      </c>
      <c r="G606" s="21">
        <v>0</v>
      </c>
      <c r="H606" s="21">
        <v>750</v>
      </c>
      <c r="I606" s="21">
        <v>99</v>
      </c>
      <c r="J606" s="21">
        <v>330</v>
      </c>
      <c r="K606" s="21">
        <v>0</v>
      </c>
      <c r="L606" s="21">
        <v>0</v>
      </c>
      <c r="M606" s="21">
        <v>27.5</v>
      </c>
      <c r="N606" s="21">
        <v>50</v>
      </c>
      <c r="O606" s="21">
        <v>5056.5</v>
      </c>
      <c r="P606" s="56">
        <v>0.19817754262198706</v>
      </c>
      <c r="Q606" s="37">
        <v>1</v>
      </c>
    </row>
    <row r="607" spans="1:17" ht="17.25" customHeight="1" x14ac:dyDescent="0.3">
      <c r="A607" s="19" t="s">
        <v>604</v>
      </c>
      <c r="B607" s="19" t="s">
        <v>1134</v>
      </c>
      <c r="C607" s="21">
        <v>0</v>
      </c>
      <c r="D607" s="21">
        <v>0</v>
      </c>
      <c r="E607" s="21">
        <v>0</v>
      </c>
      <c r="F607" s="21">
        <v>0</v>
      </c>
      <c r="G607" s="21">
        <v>80.28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80.28</v>
      </c>
      <c r="P607" s="56">
        <v>3.1463844797178131E-3</v>
      </c>
      <c r="Q607" s="37">
        <v>1</v>
      </c>
    </row>
    <row r="608" spans="1:17" ht="17.25" customHeight="1" x14ac:dyDescent="0.3">
      <c r="A608" s="19" t="s">
        <v>605</v>
      </c>
      <c r="B608" s="19" t="s">
        <v>2170</v>
      </c>
      <c r="C608" s="21">
        <v>0</v>
      </c>
      <c r="D608" s="21">
        <v>0</v>
      </c>
      <c r="E608" s="21">
        <v>0</v>
      </c>
      <c r="F608" s="21">
        <v>163.61000000000001</v>
      </c>
      <c r="G608" s="21">
        <v>163.61000000000001</v>
      </c>
      <c r="H608" s="21">
        <v>0</v>
      </c>
      <c r="I608" s="21">
        <v>537.07000000000005</v>
      </c>
      <c r="J608" s="21">
        <v>199.10000000000008</v>
      </c>
      <c r="K608" s="21">
        <v>0</v>
      </c>
      <c r="L608" s="21">
        <v>-79.180000000000007</v>
      </c>
      <c r="M608" s="21">
        <v>0</v>
      </c>
      <c r="N608" s="21">
        <v>0</v>
      </c>
      <c r="O608" s="21">
        <v>984.21</v>
      </c>
      <c r="P608" s="56">
        <v>3.8573780129335683E-2</v>
      </c>
      <c r="Q608" s="37">
        <v>1</v>
      </c>
    </row>
    <row r="609" spans="1:17" ht="17.25" hidden="1" customHeight="1" x14ac:dyDescent="0.3">
      <c r="A609" s="19" t="s">
        <v>607</v>
      </c>
      <c r="B609" s="19" t="s">
        <v>2171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0</v>
      </c>
      <c r="I609" s="21">
        <v>0</v>
      </c>
      <c r="J609" s="21">
        <v>0</v>
      </c>
      <c r="K609" s="21">
        <v>0</v>
      </c>
      <c r="L609" s="21">
        <v>0</v>
      </c>
      <c r="M609" s="21">
        <v>0</v>
      </c>
      <c r="N609" s="21">
        <v>0</v>
      </c>
      <c r="O609" s="21">
        <v>0</v>
      </c>
      <c r="P609" s="56">
        <v>0</v>
      </c>
      <c r="Q609" s="37">
        <v>2</v>
      </c>
    </row>
    <row r="610" spans="1:17" ht="17.25" hidden="1" customHeight="1" x14ac:dyDescent="0.3">
      <c r="A610" s="19" t="s">
        <v>608</v>
      </c>
      <c r="B610" s="19" t="s">
        <v>2172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0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56">
        <v>0</v>
      </c>
      <c r="Q610" s="37">
        <v>2</v>
      </c>
    </row>
    <row r="611" spans="1:17" ht="17.25" hidden="1" customHeight="1" x14ac:dyDescent="0.3">
      <c r="A611" s="19" t="s">
        <v>609</v>
      </c>
      <c r="B611" s="19" t="s">
        <v>2173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1">
        <v>0</v>
      </c>
      <c r="M611" s="21">
        <v>0</v>
      </c>
      <c r="N611" s="21">
        <v>0</v>
      </c>
      <c r="O611" s="21">
        <v>0</v>
      </c>
      <c r="P611" s="56">
        <v>0</v>
      </c>
      <c r="Q611" s="37">
        <v>2</v>
      </c>
    </row>
    <row r="612" spans="1:17" ht="17.25" hidden="1" customHeight="1" x14ac:dyDescent="0.3">
      <c r="A612" s="19" t="s">
        <v>864</v>
      </c>
      <c r="B612" s="19" t="s">
        <v>2174</v>
      </c>
      <c r="C612" s="21">
        <v>0</v>
      </c>
      <c r="D612" s="21">
        <v>0</v>
      </c>
      <c r="E612" s="21">
        <v>0</v>
      </c>
      <c r="F612" s="21">
        <v>0</v>
      </c>
      <c r="G612" s="21">
        <v>0</v>
      </c>
      <c r="H612" s="21">
        <v>0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56">
        <v>0</v>
      </c>
      <c r="Q612" s="37">
        <v>2</v>
      </c>
    </row>
    <row r="613" spans="1:17" ht="17.25" customHeight="1" x14ac:dyDescent="0.3">
      <c r="A613" s="19" t="s">
        <v>610</v>
      </c>
      <c r="B613" s="19" t="s">
        <v>2175</v>
      </c>
      <c r="C613" s="21">
        <v>1015.9000000000001</v>
      </c>
      <c r="D613" s="21">
        <v>951.64</v>
      </c>
      <c r="E613" s="21">
        <v>0</v>
      </c>
      <c r="F613" s="21">
        <v>3898.7799999999997</v>
      </c>
      <c r="G613" s="21">
        <v>1650.63</v>
      </c>
      <c r="H613" s="21">
        <v>2571.5700000000002</v>
      </c>
      <c r="I613" s="21">
        <v>3037.5800000000004</v>
      </c>
      <c r="J613" s="21">
        <v>1625.37</v>
      </c>
      <c r="K613" s="21">
        <v>3765.1899999999996</v>
      </c>
      <c r="L613" s="21">
        <v>3227.8799999999997</v>
      </c>
      <c r="M613" s="21">
        <v>2890.75</v>
      </c>
      <c r="N613" s="21">
        <v>1748.28</v>
      </c>
      <c r="O613" s="21">
        <v>26383.57</v>
      </c>
      <c r="P613" s="56">
        <v>1.0340415441896924</v>
      </c>
      <c r="Q613" s="37">
        <v>1</v>
      </c>
    </row>
    <row r="614" spans="1:17" ht="17.25" customHeight="1" x14ac:dyDescent="0.3">
      <c r="A614" s="19" t="s">
        <v>611</v>
      </c>
      <c r="B614" s="19" t="s">
        <v>2176</v>
      </c>
      <c r="C614" s="21">
        <v>5.86</v>
      </c>
      <c r="D614" s="21">
        <v>5.58</v>
      </c>
      <c r="E614" s="21">
        <v>0</v>
      </c>
      <c r="F614" s="21">
        <v>12.51</v>
      </c>
      <c r="G614" s="21">
        <v>11.21</v>
      </c>
      <c r="H614" s="21">
        <v>40.22</v>
      </c>
      <c r="I614" s="21">
        <v>9.2200000000000006</v>
      </c>
      <c r="J614" s="21">
        <v>10.89</v>
      </c>
      <c r="K614" s="21">
        <v>8.91</v>
      </c>
      <c r="L614" s="21">
        <v>9.25</v>
      </c>
      <c r="M614" s="21">
        <v>10.130000000000001</v>
      </c>
      <c r="N614" s="21">
        <v>10.47</v>
      </c>
      <c r="O614" s="21">
        <v>134.25</v>
      </c>
      <c r="P614" s="56">
        <v>5.2616108171663727E-3</v>
      </c>
      <c r="Q614" s="37">
        <v>1</v>
      </c>
    </row>
    <row r="615" spans="1:17" ht="17.25" hidden="1" customHeight="1" x14ac:dyDescent="0.3">
      <c r="A615" s="19" t="s">
        <v>612</v>
      </c>
      <c r="B615" s="19" t="s">
        <v>2177</v>
      </c>
      <c r="C615" s="21">
        <v>0</v>
      </c>
      <c r="D615" s="21">
        <v>0</v>
      </c>
      <c r="E615" s="21">
        <v>0</v>
      </c>
      <c r="F615" s="21">
        <v>0</v>
      </c>
      <c r="G615" s="21">
        <v>0</v>
      </c>
      <c r="H615" s="21">
        <v>0</v>
      </c>
      <c r="I615" s="21">
        <v>0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56">
        <v>0</v>
      </c>
      <c r="Q615" s="37">
        <v>2</v>
      </c>
    </row>
    <row r="616" spans="1:17" ht="17.25" customHeight="1" x14ac:dyDescent="0.3">
      <c r="A616" s="19" t="s">
        <v>613</v>
      </c>
      <c r="B616" s="19" t="s">
        <v>1267</v>
      </c>
      <c r="C616" s="21">
        <v>737.04</v>
      </c>
      <c r="D616" s="21">
        <v>175</v>
      </c>
      <c r="E616" s="21">
        <v>1075.76</v>
      </c>
      <c r="F616" s="21">
        <v>2952.09</v>
      </c>
      <c r="G616" s="21">
        <v>4421.0200000000004</v>
      </c>
      <c r="H616" s="21">
        <v>2508.58</v>
      </c>
      <c r="I616" s="21">
        <v>6515.6799999999994</v>
      </c>
      <c r="J616" s="21">
        <v>7556.3399999999992</v>
      </c>
      <c r="K616" s="21">
        <v>6648.91</v>
      </c>
      <c r="L616" s="21">
        <v>5363.5999999999995</v>
      </c>
      <c r="M616" s="21">
        <v>16648.68</v>
      </c>
      <c r="N616" s="21">
        <v>6821.4800000000005</v>
      </c>
      <c r="O616" s="21">
        <v>61424.18</v>
      </c>
      <c r="P616" s="61">
        <v>2.6871066291873316E-2</v>
      </c>
      <c r="Q616" s="37">
        <v>1</v>
      </c>
    </row>
    <row r="617" spans="1:17" ht="17.25" customHeight="1" x14ac:dyDescent="0.3">
      <c r="A617" s="19" t="s">
        <v>614</v>
      </c>
      <c r="B617" s="19" t="s">
        <v>2178</v>
      </c>
      <c r="C617" s="21">
        <v>0</v>
      </c>
      <c r="D617" s="21">
        <v>2034.7199999999998</v>
      </c>
      <c r="E617" s="21">
        <v>2034.72</v>
      </c>
      <c r="F617" s="21">
        <v>2034.72</v>
      </c>
      <c r="G617" s="21">
        <v>2034.7199999999998</v>
      </c>
      <c r="H617" s="21">
        <v>2034.67</v>
      </c>
      <c r="I617" s="21">
        <v>4069.4399999999996</v>
      </c>
      <c r="J617" s="21">
        <v>2034.7199999999998</v>
      </c>
      <c r="K617" s="21">
        <v>2066.12</v>
      </c>
      <c r="L617" s="21">
        <v>2066.12</v>
      </c>
      <c r="M617" s="21">
        <v>2066.12</v>
      </c>
      <c r="N617" s="21">
        <v>2066.12</v>
      </c>
      <c r="O617" s="21">
        <v>24542.189999999995</v>
      </c>
      <c r="P617" s="56">
        <v>0.96187301587301566</v>
      </c>
      <c r="Q617" s="37">
        <v>1</v>
      </c>
    </row>
    <row r="618" spans="1:17" ht="17.25" hidden="1" customHeight="1" x14ac:dyDescent="0.3">
      <c r="A618" s="19" t="s">
        <v>2179</v>
      </c>
      <c r="B618" s="19" t="s">
        <v>2180</v>
      </c>
      <c r="C618" s="21">
        <v>0</v>
      </c>
      <c r="D618" s="21">
        <v>0</v>
      </c>
      <c r="E618" s="21">
        <v>0</v>
      </c>
      <c r="F618" s="21">
        <v>0</v>
      </c>
      <c r="G618" s="21">
        <v>0</v>
      </c>
      <c r="H618" s="21">
        <v>0</v>
      </c>
      <c r="I618" s="21">
        <v>0</v>
      </c>
      <c r="J618" s="21">
        <v>0</v>
      </c>
      <c r="K618" s="21">
        <v>0</v>
      </c>
      <c r="L618" s="21">
        <v>0</v>
      </c>
      <c r="M618" s="21">
        <v>0</v>
      </c>
      <c r="N618" s="21">
        <v>0</v>
      </c>
      <c r="O618" s="21">
        <v>0</v>
      </c>
      <c r="P618" s="61">
        <v>0</v>
      </c>
      <c r="Q618" s="37">
        <v>2</v>
      </c>
    </row>
    <row r="619" spans="1:17" ht="17.25" hidden="1" customHeight="1" x14ac:dyDescent="0.3">
      <c r="A619" s="19" t="s">
        <v>1204</v>
      </c>
      <c r="B619" s="19" t="s">
        <v>2181</v>
      </c>
      <c r="C619" s="21">
        <v>0</v>
      </c>
      <c r="D619" s="21">
        <v>0</v>
      </c>
      <c r="E619" s="21">
        <v>0</v>
      </c>
      <c r="F619" s="21">
        <v>0</v>
      </c>
      <c r="G619" s="21">
        <v>0</v>
      </c>
      <c r="H619" s="21">
        <v>0</v>
      </c>
      <c r="I619" s="21">
        <v>0</v>
      </c>
      <c r="J619" s="21">
        <v>0</v>
      </c>
      <c r="K619" s="21">
        <v>0</v>
      </c>
      <c r="L619" s="21">
        <v>0</v>
      </c>
      <c r="M619" s="21">
        <v>0</v>
      </c>
      <c r="N619" s="21">
        <v>0</v>
      </c>
      <c r="O619" s="21">
        <v>0</v>
      </c>
      <c r="P619" s="56">
        <v>0</v>
      </c>
      <c r="Q619" s="37">
        <v>2</v>
      </c>
    </row>
    <row r="620" spans="1:17" ht="17.25" hidden="1" customHeight="1" x14ac:dyDescent="0.3">
      <c r="A620" s="19" t="s">
        <v>1205</v>
      </c>
      <c r="B620" s="19" t="s">
        <v>2182</v>
      </c>
      <c r="C620" s="21">
        <v>0</v>
      </c>
      <c r="D620" s="21">
        <v>0</v>
      </c>
      <c r="E620" s="21">
        <v>0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56">
        <v>0</v>
      </c>
      <c r="Q620" s="37">
        <v>2</v>
      </c>
    </row>
    <row r="621" spans="1:17" ht="17.25" hidden="1" customHeight="1" x14ac:dyDescent="0.3">
      <c r="A621" s="19" t="s">
        <v>615</v>
      </c>
      <c r="B621" s="19" t="s">
        <v>2183</v>
      </c>
      <c r="C621" s="41">
        <v>0</v>
      </c>
      <c r="D621" s="41">
        <v>0</v>
      </c>
      <c r="E621" s="41">
        <v>0</v>
      </c>
      <c r="F621" s="41">
        <v>0</v>
      </c>
      <c r="G621" s="41">
        <v>0</v>
      </c>
      <c r="H621" s="41">
        <v>0</v>
      </c>
      <c r="I621" s="41">
        <v>0</v>
      </c>
      <c r="J621" s="41">
        <v>0</v>
      </c>
      <c r="K621" s="41">
        <v>0</v>
      </c>
      <c r="L621" s="41">
        <v>0</v>
      </c>
      <c r="M621" s="41">
        <v>0</v>
      </c>
      <c r="N621" s="41">
        <v>0</v>
      </c>
      <c r="O621" s="21">
        <v>0</v>
      </c>
      <c r="P621" s="56">
        <v>0</v>
      </c>
      <c r="Q621" s="37">
        <v>2</v>
      </c>
    </row>
    <row r="622" spans="1:17" ht="17.25" customHeight="1" x14ac:dyDescent="0.3">
      <c r="B622" s="19" t="s">
        <v>616</v>
      </c>
      <c r="C622" s="45">
        <v>2780.7299999999996</v>
      </c>
      <c r="D622" s="45">
        <v>8432.67</v>
      </c>
      <c r="E622" s="45">
        <v>5897.17</v>
      </c>
      <c r="F622" s="45">
        <v>12269.53</v>
      </c>
      <c r="G622" s="45">
        <v>13497.029999999999</v>
      </c>
      <c r="H622" s="45">
        <v>12061.33</v>
      </c>
      <c r="I622" s="45">
        <v>19855.039999999997</v>
      </c>
      <c r="J622" s="45">
        <v>16978.43</v>
      </c>
      <c r="K622" s="45">
        <v>17062.39</v>
      </c>
      <c r="L622" s="45">
        <v>15814.669999999998</v>
      </c>
      <c r="M622" s="45">
        <v>26898.59</v>
      </c>
      <c r="N622" s="45">
        <v>14154.73</v>
      </c>
      <c r="O622" s="45">
        <v>165702.31</v>
      </c>
      <c r="P622" s="56">
        <v>6.4943096217911034</v>
      </c>
      <c r="Q622" s="37">
        <v>1</v>
      </c>
    </row>
    <row r="623" spans="1:17" ht="17.25" customHeight="1" x14ac:dyDescent="0.3">
      <c r="B623" s="19" t="s">
        <v>2184</v>
      </c>
      <c r="C623" s="45">
        <v>24110.5</v>
      </c>
      <c r="D623" s="45">
        <v>27221.65</v>
      </c>
      <c r="E623" s="45">
        <v>32896.36</v>
      </c>
      <c r="F623" s="45">
        <v>46622.080000000002</v>
      </c>
      <c r="G623" s="45">
        <v>62173.39</v>
      </c>
      <c r="H623" s="45">
        <v>58428.289999999994</v>
      </c>
      <c r="I623" s="45">
        <v>78104.13</v>
      </c>
      <c r="J623" s="45">
        <v>81226.930000000008</v>
      </c>
      <c r="K623" s="45">
        <v>72726.590000000011</v>
      </c>
      <c r="L623" s="45">
        <v>66593.62</v>
      </c>
      <c r="M623" s="45">
        <v>78441.94</v>
      </c>
      <c r="N623" s="45">
        <v>72101.66</v>
      </c>
      <c r="O623" s="45">
        <v>700647.14000000013</v>
      </c>
      <c r="P623" s="56">
        <v>27.460205369390561</v>
      </c>
      <c r="Q623" s="37">
        <v>1</v>
      </c>
    </row>
    <row r="624" spans="1:17" ht="17.25" customHeight="1" x14ac:dyDescent="0.3">
      <c r="B624" s="19" t="s">
        <v>1206</v>
      </c>
      <c r="C624" s="21">
        <v>37806.03</v>
      </c>
      <c r="D624" s="21">
        <v>34936.37999999999</v>
      </c>
      <c r="E624" s="21">
        <v>58053.25</v>
      </c>
      <c r="F624" s="21">
        <v>99468.13999999997</v>
      </c>
      <c r="G624" s="21">
        <v>104081.52</v>
      </c>
      <c r="H624" s="21">
        <v>167900.72000000003</v>
      </c>
      <c r="I624" s="21">
        <v>229126.87999999995</v>
      </c>
      <c r="J624" s="21">
        <v>206349.90999999997</v>
      </c>
      <c r="K624" s="21">
        <v>196942.47999999992</v>
      </c>
      <c r="L624" s="21">
        <v>217184.52000000002</v>
      </c>
      <c r="M624" s="21">
        <v>140329.95000000001</v>
      </c>
      <c r="N624" s="21">
        <v>93058.549999999988</v>
      </c>
      <c r="O624" s="21">
        <v>1585238.33</v>
      </c>
      <c r="P624" s="61">
        <v>0.69348983175434431</v>
      </c>
      <c r="Q624" s="37">
        <v>1</v>
      </c>
    </row>
    <row r="625" spans="2:17" ht="17.25" customHeight="1" x14ac:dyDescent="0.3">
      <c r="B625" s="19" t="s">
        <v>312</v>
      </c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43"/>
      <c r="Q625" s="20">
        <v>1</v>
      </c>
    </row>
    <row r="626" spans="2:17" ht="17.25" customHeight="1" x14ac:dyDescent="0.35">
      <c r="B626" s="30" t="s">
        <v>417</v>
      </c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43"/>
      <c r="Q626" s="20">
        <v>1</v>
      </c>
    </row>
    <row r="627" spans="2:17" ht="17.25" customHeight="1" x14ac:dyDescent="0.35">
      <c r="B627" s="30" t="s">
        <v>312</v>
      </c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43"/>
      <c r="Q627" s="20">
        <v>1</v>
      </c>
    </row>
    <row r="628" spans="2:17" ht="17.25" customHeight="1" x14ac:dyDescent="0.3">
      <c r="B628" s="19" t="s">
        <v>617</v>
      </c>
      <c r="C628" s="21">
        <v>228.41000000000003</v>
      </c>
      <c r="D628" s="21">
        <v>1256.73</v>
      </c>
      <c r="E628" s="21">
        <v>1982.56</v>
      </c>
      <c r="F628" s="21">
        <v>4770.74</v>
      </c>
      <c r="G628" s="21">
        <v>4490.53</v>
      </c>
      <c r="H628" s="21">
        <v>6965.68</v>
      </c>
      <c r="I628" s="21">
        <v>6790.75</v>
      </c>
      <c r="J628" s="21">
        <v>8750.49</v>
      </c>
      <c r="K628" s="21">
        <v>9781.34</v>
      </c>
      <c r="L628" s="21">
        <v>10357.869999999999</v>
      </c>
      <c r="M628" s="21">
        <v>13515.36</v>
      </c>
      <c r="N628" s="21">
        <v>7629.3099999999995</v>
      </c>
      <c r="O628" s="21">
        <v>76519.77</v>
      </c>
      <c r="P628" s="61">
        <v>0.67313030283037545</v>
      </c>
      <c r="Q628" s="37">
        <v>1</v>
      </c>
    </row>
    <row r="629" spans="2:17" ht="17.25" customHeight="1" x14ac:dyDescent="0.3">
      <c r="B629" s="19" t="s">
        <v>618</v>
      </c>
      <c r="C629" s="21">
        <v>124</v>
      </c>
      <c r="D629" s="21">
        <v>150.12</v>
      </c>
      <c r="E629" s="21">
        <v>593.1</v>
      </c>
      <c r="F629" s="21">
        <v>468.04</v>
      </c>
      <c r="G629" s="21">
        <v>529.53</v>
      </c>
      <c r="H629" s="21">
        <v>1485.64</v>
      </c>
      <c r="I629" s="21">
        <v>590.83000000000004</v>
      </c>
      <c r="J629" s="21">
        <v>475.37</v>
      </c>
      <c r="K629" s="21">
        <v>571.09</v>
      </c>
      <c r="L629" s="21">
        <v>284.08</v>
      </c>
      <c r="M629" s="21">
        <v>2291</v>
      </c>
      <c r="N629" s="21">
        <v>136</v>
      </c>
      <c r="O629" s="21">
        <v>7698.8</v>
      </c>
      <c r="P629" s="61">
        <v>6.7724923577664881E-2</v>
      </c>
      <c r="Q629" s="37">
        <v>1</v>
      </c>
    </row>
    <row r="630" spans="2:17" ht="17.25" customHeight="1" x14ac:dyDescent="0.3">
      <c r="B630" s="19" t="s">
        <v>619</v>
      </c>
      <c r="C630" s="41">
        <v>564.37</v>
      </c>
      <c r="D630" s="41">
        <v>1191.74</v>
      </c>
      <c r="E630" s="41">
        <v>1655.87</v>
      </c>
      <c r="F630" s="41">
        <v>3514.1</v>
      </c>
      <c r="G630" s="41">
        <v>4517.08</v>
      </c>
      <c r="H630" s="41">
        <v>5150.28</v>
      </c>
      <c r="I630" s="41">
        <v>4619.66</v>
      </c>
      <c r="J630" s="41">
        <v>2475.2800000000002</v>
      </c>
      <c r="K630" s="41">
        <v>1184.3900000000001</v>
      </c>
      <c r="L630" s="41">
        <v>1184.0999999999999</v>
      </c>
      <c r="M630" s="41">
        <v>1705</v>
      </c>
      <c r="N630" s="41">
        <v>1697.06</v>
      </c>
      <c r="O630" s="41">
        <v>29458.929999999997</v>
      </c>
      <c r="P630" s="61">
        <v>0.2591447735919597</v>
      </c>
      <c r="Q630" s="37">
        <v>1</v>
      </c>
    </row>
    <row r="631" spans="2:17" ht="17.25" customHeight="1" x14ac:dyDescent="0.3">
      <c r="B631" s="19" t="s">
        <v>620</v>
      </c>
      <c r="C631" s="21">
        <v>916.78</v>
      </c>
      <c r="D631" s="21">
        <v>2598.59</v>
      </c>
      <c r="E631" s="21">
        <v>4231.53</v>
      </c>
      <c r="F631" s="21">
        <v>8752.8799999999992</v>
      </c>
      <c r="G631" s="21">
        <v>9537.14</v>
      </c>
      <c r="H631" s="21">
        <v>13601.599999999999</v>
      </c>
      <c r="I631" s="21">
        <v>12001.24</v>
      </c>
      <c r="J631" s="21">
        <v>11701.140000000001</v>
      </c>
      <c r="K631" s="21">
        <v>11536.82</v>
      </c>
      <c r="L631" s="21">
        <v>11826.05</v>
      </c>
      <c r="M631" s="21">
        <v>17511.36</v>
      </c>
      <c r="N631" s="21">
        <v>9462.369999999999</v>
      </c>
      <c r="O631" s="21">
        <v>113677.5</v>
      </c>
      <c r="P631" s="61">
        <v>1</v>
      </c>
      <c r="Q631" s="37">
        <v>1</v>
      </c>
    </row>
    <row r="632" spans="2:17" ht="17.25" customHeight="1" x14ac:dyDescent="0.3">
      <c r="B632" s="19" t="s">
        <v>312</v>
      </c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43"/>
      <c r="Q632" s="37">
        <v>1</v>
      </c>
    </row>
    <row r="633" spans="2:17" ht="17.25" customHeight="1" x14ac:dyDescent="0.3">
      <c r="B633" s="19" t="s">
        <v>621</v>
      </c>
      <c r="C633" s="21">
        <v>101.22</v>
      </c>
      <c r="D633" s="21">
        <v>472.93000000000006</v>
      </c>
      <c r="E633" s="21">
        <v>726.59000000000015</v>
      </c>
      <c r="F633" s="21">
        <v>1674.18</v>
      </c>
      <c r="G633" s="21">
        <v>2230.48</v>
      </c>
      <c r="H633" s="21">
        <v>3068.01</v>
      </c>
      <c r="I633" s="21">
        <v>3758.81</v>
      </c>
      <c r="J633" s="21">
        <v>3457.55</v>
      </c>
      <c r="K633" s="21">
        <v>2807.96</v>
      </c>
      <c r="L633" s="21">
        <v>6262.0599999999995</v>
      </c>
      <c r="M633" s="21">
        <v>4572.26</v>
      </c>
      <c r="N633" s="21">
        <v>4455.96</v>
      </c>
      <c r="O633" s="21">
        <v>33588.01</v>
      </c>
      <c r="P633" s="61">
        <v>0.39881952400759119</v>
      </c>
      <c r="Q633" s="37">
        <v>1</v>
      </c>
    </row>
    <row r="634" spans="2:17" ht="17.25" hidden="1" customHeight="1" x14ac:dyDescent="0.3">
      <c r="B634" s="19" t="s">
        <v>1299</v>
      </c>
      <c r="C634" s="41">
        <v>0</v>
      </c>
      <c r="D634" s="41">
        <v>0</v>
      </c>
      <c r="E634" s="41">
        <v>0</v>
      </c>
      <c r="F634" s="41">
        <v>0</v>
      </c>
      <c r="G634" s="41">
        <v>0</v>
      </c>
      <c r="H634" s="41">
        <v>0</v>
      </c>
      <c r="I634" s="41">
        <v>0</v>
      </c>
      <c r="J634" s="41">
        <v>0</v>
      </c>
      <c r="K634" s="41">
        <v>0</v>
      </c>
      <c r="L634" s="41">
        <v>0</v>
      </c>
      <c r="M634" s="41">
        <v>0</v>
      </c>
      <c r="N634" s="41">
        <v>0</v>
      </c>
      <c r="O634" s="41">
        <v>0</v>
      </c>
      <c r="P634" s="61">
        <v>0</v>
      </c>
      <c r="Q634" s="37">
        <v>2</v>
      </c>
    </row>
    <row r="635" spans="2:17" ht="17.25" hidden="1" customHeight="1" x14ac:dyDescent="0.3">
      <c r="B635" s="19" t="s">
        <v>1307</v>
      </c>
      <c r="C635" s="21">
        <v>101.22</v>
      </c>
      <c r="D635" s="21">
        <v>472.93000000000006</v>
      </c>
      <c r="E635" s="21">
        <v>726.59000000000015</v>
      </c>
      <c r="F635" s="21">
        <v>1674.18</v>
      </c>
      <c r="G635" s="21">
        <v>2230.48</v>
      </c>
      <c r="H635" s="21">
        <v>3068.01</v>
      </c>
      <c r="I635" s="21">
        <v>3758.81</v>
      </c>
      <c r="J635" s="21">
        <v>3457.55</v>
      </c>
      <c r="K635" s="21">
        <v>2807.96</v>
      </c>
      <c r="L635" s="21">
        <v>6262.0599999999995</v>
      </c>
      <c r="M635" s="21">
        <v>4572.26</v>
      </c>
      <c r="N635" s="21">
        <v>4455.96</v>
      </c>
      <c r="O635" s="21">
        <v>33588.01</v>
      </c>
      <c r="P635" s="61">
        <v>0.29546752875459087</v>
      </c>
      <c r="Q635" s="37">
        <v>2</v>
      </c>
    </row>
    <row r="636" spans="2:17" ht="17.25" customHeight="1" x14ac:dyDescent="0.3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61"/>
      <c r="Q636" s="37">
        <v>1</v>
      </c>
    </row>
    <row r="637" spans="2:17" ht="17.25" customHeight="1" x14ac:dyDescent="0.35">
      <c r="B637" s="30" t="s">
        <v>592</v>
      </c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43"/>
      <c r="Q637" s="37">
        <v>1</v>
      </c>
    </row>
    <row r="638" spans="2:17" ht="17.25" customHeight="1" x14ac:dyDescent="0.3">
      <c r="B638" s="19" t="s">
        <v>622</v>
      </c>
      <c r="C638" s="21">
        <v>-62.85</v>
      </c>
      <c r="D638" s="21">
        <v>-19.829999999999984</v>
      </c>
      <c r="E638" s="21">
        <v>-75.319999999999936</v>
      </c>
      <c r="F638" s="21">
        <v>659.34</v>
      </c>
      <c r="G638" s="21">
        <v>1405.1100000000001</v>
      </c>
      <c r="H638" s="21">
        <v>1081.07</v>
      </c>
      <c r="I638" s="21">
        <v>1962.68</v>
      </c>
      <c r="J638" s="21">
        <v>3170.75</v>
      </c>
      <c r="K638" s="21">
        <v>3024.94</v>
      </c>
      <c r="L638" s="21">
        <v>4420.58</v>
      </c>
      <c r="M638" s="21">
        <v>5714.4400000000005</v>
      </c>
      <c r="N638" s="21">
        <v>3685.2999999999997</v>
      </c>
      <c r="O638" s="21">
        <v>24966.210000000003</v>
      </c>
      <c r="P638" s="51">
        <v>0.22068516660944659</v>
      </c>
      <c r="Q638" s="37">
        <v>1</v>
      </c>
    </row>
    <row r="639" spans="2:17" ht="17.25" customHeight="1" x14ac:dyDescent="0.3">
      <c r="B639" s="19" t="s">
        <v>593</v>
      </c>
      <c r="C639" s="41">
        <v>302.24</v>
      </c>
      <c r="D639" s="41">
        <v>286.45</v>
      </c>
      <c r="E639" s="41">
        <v>-27.700000000000003</v>
      </c>
      <c r="F639" s="41">
        <v>182</v>
      </c>
      <c r="G639" s="41">
        <v>292.95</v>
      </c>
      <c r="H639" s="41">
        <v>302.68000000000006</v>
      </c>
      <c r="I639" s="41">
        <v>302.35000000000002</v>
      </c>
      <c r="J639" s="41">
        <v>822.58000000000015</v>
      </c>
      <c r="K639" s="41">
        <v>548.66</v>
      </c>
      <c r="L639" s="41">
        <v>645.17999999999995</v>
      </c>
      <c r="M639" s="41">
        <v>1338.9499999999998</v>
      </c>
      <c r="N639" s="41">
        <v>1220.4100000000001</v>
      </c>
      <c r="O639" s="41">
        <v>6216.7500000000009</v>
      </c>
      <c r="P639" s="61">
        <v>0.24459110096388587</v>
      </c>
      <c r="Q639" s="37">
        <v>1</v>
      </c>
    </row>
    <row r="640" spans="2:17" ht="17.25" customHeight="1" x14ac:dyDescent="0.3">
      <c r="B640" s="19" t="s">
        <v>457</v>
      </c>
      <c r="C640" s="21">
        <v>239.39000000000001</v>
      </c>
      <c r="D640" s="21">
        <v>266.62</v>
      </c>
      <c r="E640" s="21">
        <v>-103.01999999999994</v>
      </c>
      <c r="F640" s="21">
        <v>841.34</v>
      </c>
      <c r="G640" s="21">
        <v>1698.0600000000002</v>
      </c>
      <c r="H640" s="21">
        <v>1383.75</v>
      </c>
      <c r="I640" s="21">
        <v>2265.0300000000002</v>
      </c>
      <c r="J640" s="21">
        <v>3993.33</v>
      </c>
      <c r="K640" s="21">
        <v>3573.6</v>
      </c>
      <c r="L640" s="21">
        <v>5065.76</v>
      </c>
      <c r="M640" s="21">
        <v>7053.39</v>
      </c>
      <c r="N640" s="21">
        <v>4905.71</v>
      </c>
      <c r="O640" s="21">
        <v>31182.960000000003</v>
      </c>
      <c r="P640" s="61">
        <v>0.27563722018583153</v>
      </c>
      <c r="Q640" s="37">
        <v>1</v>
      </c>
    </row>
    <row r="641" spans="1:17" ht="17.25" customHeight="1" x14ac:dyDescent="0.35">
      <c r="B641" s="30" t="s">
        <v>278</v>
      </c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61"/>
      <c r="Q641" s="37">
        <v>1</v>
      </c>
    </row>
    <row r="642" spans="1:17" ht="17.25" hidden="1" customHeight="1" x14ac:dyDescent="0.3">
      <c r="A642" s="19" t="s">
        <v>623</v>
      </c>
      <c r="B642" s="19" t="s">
        <v>2185</v>
      </c>
      <c r="C642" s="21">
        <v>0</v>
      </c>
      <c r="D642" s="21">
        <v>0</v>
      </c>
      <c r="E642" s="21">
        <v>0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51">
        <v>0</v>
      </c>
      <c r="Q642" s="37">
        <v>2</v>
      </c>
    </row>
    <row r="643" spans="1:17" ht="17.25" hidden="1" customHeight="1" x14ac:dyDescent="0.3">
      <c r="A643" s="19" t="s">
        <v>624</v>
      </c>
      <c r="B643" s="19" t="s">
        <v>2186</v>
      </c>
      <c r="C643" s="21">
        <v>0</v>
      </c>
      <c r="D643" s="21">
        <v>0</v>
      </c>
      <c r="E643" s="21">
        <v>0</v>
      </c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21">
        <v>0</v>
      </c>
      <c r="O643" s="21">
        <v>0</v>
      </c>
      <c r="P643" s="51">
        <v>0</v>
      </c>
      <c r="Q643" s="37">
        <v>2</v>
      </c>
    </row>
    <row r="644" spans="1:17" ht="17.25" hidden="1" customHeight="1" x14ac:dyDescent="0.3">
      <c r="A644" s="19" t="s">
        <v>625</v>
      </c>
      <c r="B644" s="19" t="s">
        <v>2187</v>
      </c>
      <c r="C644" s="21">
        <v>0</v>
      </c>
      <c r="D644" s="21">
        <v>0</v>
      </c>
      <c r="E644" s="21">
        <v>0</v>
      </c>
      <c r="F644" s="21">
        <v>0</v>
      </c>
      <c r="G644" s="21">
        <v>0</v>
      </c>
      <c r="H644" s="21">
        <v>0</v>
      </c>
      <c r="I644" s="21">
        <v>0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51">
        <v>0</v>
      </c>
      <c r="Q644" s="37">
        <v>2</v>
      </c>
    </row>
    <row r="645" spans="1:17" ht="17.25" hidden="1" customHeight="1" x14ac:dyDescent="0.3">
      <c r="A645" s="19" t="s">
        <v>626</v>
      </c>
      <c r="B645" s="19" t="s">
        <v>2188</v>
      </c>
      <c r="C645" s="21">
        <v>0</v>
      </c>
      <c r="D645" s="21">
        <v>0</v>
      </c>
      <c r="E645" s="21">
        <v>0</v>
      </c>
      <c r="F645" s="21">
        <v>0</v>
      </c>
      <c r="G645" s="21">
        <v>0</v>
      </c>
      <c r="H645" s="21">
        <v>0</v>
      </c>
      <c r="I645" s="21">
        <v>0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51">
        <v>0</v>
      </c>
      <c r="Q645" s="37">
        <v>2</v>
      </c>
    </row>
    <row r="646" spans="1:17" ht="17.25" customHeight="1" x14ac:dyDescent="0.3">
      <c r="A646" s="19" t="s">
        <v>627</v>
      </c>
      <c r="B646" s="19" t="s">
        <v>2189</v>
      </c>
      <c r="C646" s="21">
        <v>0</v>
      </c>
      <c r="D646" s="21">
        <v>250.7</v>
      </c>
      <c r="E646" s="21">
        <v>107.10999999999999</v>
      </c>
      <c r="F646" s="21">
        <v>521.92000000000007</v>
      </c>
      <c r="G646" s="21">
        <v>404.18</v>
      </c>
      <c r="H646" s="21">
        <v>65.31</v>
      </c>
      <c r="I646" s="21">
        <v>331.1</v>
      </c>
      <c r="J646" s="21">
        <v>1239.72</v>
      </c>
      <c r="K646" s="21">
        <v>838.42</v>
      </c>
      <c r="L646" s="21">
        <v>702.34</v>
      </c>
      <c r="M646" s="21">
        <v>799.92000000000007</v>
      </c>
      <c r="N646" s="21">
        <v>247.04999999999998</v>
      </c>
      <c r="O646" s="21">
        <v>5507.77</v>
      </c>
      <c r="P646" s="51">
        <v>4.8685128423437585E-2</v>
      </c>
      <c r="Q646" s="37">
        <v>1</v>
      </c>
    </row>
    <row r="647" spans="1:17" ht="17.25" customHeight="1" x14ac:dyDescent="0.3">
      <c r="A647" s="19" t="s">
        <v>628</v>
      </c>
      <c r="B647" s="19" t="s">
        <v>2190</v>
      </c>
      <c r="C647" s="21">
        <v>1.62</v>
      </c>
      <c r="D647" s="21">
        <v>12.41</v>
      </c>
      <c r="E647" s="21">
        <v>18.34</v>
      </c>
      <c r="F647" s="21">
        <v>62.099999999999994</v>
      </c>
      <c r="G647" s="21">
        <v>122.04000000000002</v>
      </c>
      <c r="H647" s="21">
        <v>33.529999999999994</v>
      </c>
      <c r="I647" s="21">
        <v>-3.5299999999999869</v>
      </c>
      <c r="J647" s="21">
        <v>306.81</v>
      </c>
      <c r="K647" s="21">
        <v>195.66</v>
      </c>
      <c r="L647" s="21">
        <v>161.52000000000004</v>
      </c>
      <c r="M647" s="21">
        <v>436.9</v>
      </c>
      <c r="N647" s="21">
        <v>612.67000000000007</v>
      </c>
      <c r="O647" s="21">
        <v>1960.0700000000002</v>
      </c>
      <c r="P647" s="51">
        <v>1.7325752467682438E-2</v>
      </c>
      <c r="Q647" s="37">
        <v>1</v>
      </c>
    </row>
    <row r="648" spans="1:17" ht="17.25" customHeight="1" x14ac:dyDescent="0.3">
      <c r="A648" s="19" t="s">
        <v>629</v>
      </c>
      <c r="B648" s="19" t="s">
        <v>2191</v>
      </c>
      <c r="C648" s="21">
        <v>0</v>
      </c>
      <c r="D648" s="21">
        <v>0</v>
      </c>
      <c r="E648" s="21">
        <v>0</v>
      </c>
      <c r="F648" s="21">
        <v>0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1">
        <v>50</v>
      </c>
      <c r="M648" s="21">
        <v>97.03</v>
      </c>
      <c r="N648" s="21">
        <v>0</v>
      </c>
      <c r="O648" s="21">
        <v>147.03</v>
      </c>
      <c r="P648" s="51">
        <v>1.2996502090860779E-3</v>
      </c>
      <c r="Q648" s="37">
        <v>1</v>
      </c>
    </row>
    <row r="649" spans="1:17" ht="17.25" customHeight="1" x14ac:dyDescent="0.3">
      <c r="A649" s="19" t="s">
        <v>630</v>
      </c>
      <c r="B649" s="19" t="s">
        <v>2192</v>
      </c>
      <c r="C649" s="21">
        <v>0</v>
      </c>
      <c r="D649" s="21">
        <v>0</v>
      </c>
      <c r="E649" s="21">
        <v>0</v>
      </c>
      <c r="F649" s="21">
        <v>0</v>
      </c>
      <c r="G649" s="21">
        <v>0</v>
      </c>
      <c r="H649" s="21">
        <v>0</v>
      </c>
      <c r="I649" s="21">
        <v>0</v>
      </c>
      <c r="J649" s="21">
        <v>0</v>
      </c>
      <c r="K649" s="21">
        <v>237.4</v>
      </c>
      <c r="L649" s="21">
        <v>212.23</v>
      </c>
      <c r="M649" s="21">
        <v>78</v>
      </c>
      <c r="N649" s="21">
        <v>0</v>
      </c>
      <c r="O649" s="21">
        <v>527.63</v>
      </c>
      <c r="P649" s="51">
        <v>4.6639083168066881E-3</v>
      </c>
      <c r="Q649" s="37">
        <v>1</v>
      </c>
    </row>
    <row r="650" spans="1:17" ht="17.25" hidden="1" customHeight="1" x14ac:dyDescent="0.3">
      <c r="A650" s="19" t="s">
        <v>631</v>
      </c>
      <c r="B650" s="19" t="s">
        <v>2193</v>
      </c>
      <c r="C650" s="21">
        <v>0</v>
      </c>
      <c r="D650" s="21">
        <v>0</v>
      </c>
      <c r="E650" s="21">
        <v>0</v>
      </c>
      <c r="F650" s="21">
        <v>0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51">
        <v>0</v>
      </c>
      <c r="Q650" s="37">
        <v>2</v>
      </c>
    </row>
    <row r="651" spans="1:17" ht="17.25" hidden="1" customHeight="1" x14ac:dyDescent="0.3">
      <c r="A651" s="19" t="s">
        <v>632</v>
      </c>
      <c r="B651" s="19" t="s">
        <v>2194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51">
        <v>0</v>
      </c>
      <c r="Q651" s="37">
        <v>2</v>
      </c>
    </row>
    <row r="652" spans="1:17" ht="17.25" customHeight="1" x14ac:dyDescent="0.3">
      <c r="A652" s="19" t="s">
        <v>633</v>
      </c>
      <c r="B652" s="19" t="s">
        <v>2195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0</v>
      </c>
      <c r="I652" s="21">
        <v>259.83999999999997</v>
      </c>
      <c r="J652" s="21">
        <v>0</v>
      </c>
      <c r="K652" s="21">
        <v>0</v>
      </c>
      <c r="L652" s="21">
        <v>0</v>
      </c>
      <c r="M652" s="21">
        <v>0</v>
      </c>
      <c r="N652" s="21">
        <v>0</v>
      </c>
      <c r="O652" s="21">
        <v>259.83999999999997</v>
      </c>
      <c r="P652" s="51">
        <v>2.2968177265110961E-3</v>
      </c>
      <c r="Q652" s="37">
        <v>1</v>
      </c>
    </row>
    <row r="653" spans="1:17" ht="17.25" hidden="1" customHeight="1" x14ac:dyDescent="0.3">
      <c r="A653" s="19" t="s">
        <v>634</v>
      </c>
      <c r="B653" s="19" t="s">
        <v>2196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0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0</v>
      </c>
      <c r="P653" s="51">
        <v>0</v>
      </c>
      <c r="Q653" s="37">
        <v>2</v>
      </c>
    </row>
    <row r="654" spans="1:17" ht="17.25" hidden="1" customHeight="1" x14ac:dyDescent="0.3">
      <c r="A654" s="19" t="s">
        <v>635</v>
      </c>
      <c r="B654" s="19" t="s">
        <v>2197</v>
      </c>
      <c r="C654" s="21">
        <v>0</v>
      </c>
      <c r="D654" s="21">
        <v>0</v>
      </c>
      <c r="E654" s="21">
        <v>0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51">
        <v>0</v>
      </c>
      <c r="Q654" s="37">
        <v>2</v>
      </c>
    </row>
    <row r="655" spans="1:17" ht="17.25" hidden="1" customHeight="1" x14ac:dyDescent="0.3">
      <c r="A655" s="19" t="s">
        <v>1179</v>
      </c>
      <c r="B655" s="19" t="s">
        <v>2198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51">
        <v>0</v>
      </c>
      <c r="Q655" s="37">
        <v>2</v>
      </c>
    </row>
    <row r="656" spans="1:17" ht="17.25" hidden="1" customHeight="1" x14ac:dyDescent="0.3">
      <c r="A656" s="19" t="s">
        <v>636</v>
      </c>
      <c r="B656" s="19" t="s">
        <v>2199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0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21">
        <v>0</v>
      </c>
      <c r="O656" s="21">
        <v>0</v>
      </c>
      <c r="P656" s="51">
        <v>0</v>
      </c>
      <c r="Q656" s="37">
        <v>2</v>
      </c>
    </row>
    <row r="657" spans="1:18" ht="17.25" customHeight="1" x14ac:dyDescent="0.3">
      <c r="A657" s="19" t="s">
        <v>637</v>
      </c>
      <c r="B657" s="19" t="s">
        <v>2200</v>
      </c>
      <c r="C657" s="21">
        <v>169.56</v>
      </c>
      <c r="D657" s="21">
        <v>175.51</v>
      </c>
      <c r="E657" s="21">
        <v>184.31</v>
      </c>
      <c r="F657" s="21">
        <v>203.59</v>
      </c>
      <c r="G657" s="21">
        <v>229.07</v>
      </c>
      <c r="H657" s="21">
        <v>220.67</v>
      </c>
      <c r="I657" s="21">
        <v>255.93</v>
      </c>
      <c r="J657" s="21">
        <v>252.22</v>
      </c>
      <c r="K657" s="21">
        <v>299.27999999999997</v>
      </c>
      <c r="L657" s="21">
        <v>295.2</v>
      </c>
      <c r="M657" s="21">
        <v>309.70999999999998</v>
      </c>
      <c r="N657" s="21">
        <v>361.97</v>
      </c>
      <c r="O657" s="21">
        <v>2957.0200000000004</v>
      </c>
      <c r="P657" s="51">
        <v>2.6138146373336835E-2</v>
      </c>
      <c r="Q657" s="37">
        <v>1</v>
      </c>
    </row>
    <row r="658" spans="1:18" ht="17.25" hidden="1" customHeight="1" x14ac:dyDescent="0.3">
      <c r="A658" s="19" t="s">
        <v>638</v>
      </c>
      <c r="B658" s="19" t="s">
        <v>2201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51">
        <v>0</v>
      </c>
      <c r="Q658" s="37">
        <v>2</v>
      </c>
    </row>
    <row r="659" spans="1:18" ht="17.25" hidden="1" customHeight="1" x14ac:dyDescent="0.3">
      <c r="A659" s="19" t="s">
        <v>639</v>
      </c>
      <c r="B659" s="19" t="s">
        <v>2202</v>
      </c>
      <c r="C659" s="21">
        <v>0</v>
      </c>
      <c r="D659" s="21">
        <v>0</v>
      </c>
      <c r="E659" s="21">
        <v>0</v>
      </c>
      <c r="F659" s="21">
        <v>0</v>
      </c>
      <c r="G659" s="21">
        <v>0</v>
      </c>
      <c r="H659" s="21">
        <v>0</v>
      </c>
      <c r="I659" s="21">
        <v>0</v>
      </c>
      <c r="J659" s="21">
        <v>0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51">
        <v>0</v>
      </c>
      <c r="Q659" s="37">
        <v>2</v>
      </c>
    </row>
    <row r="660" spans="1:18" ht="17.25" hidden="1" customHeight="1" x14ac:dyDescent="0.3">
      <c r="A660" s="19" t="s">
        <v>640</v>
      </c>
      <c r="B660" s="19" t="s">
        <v>2203</v>
      </c>
      <c r="C660" s="21">
        <v>0</v>
      </c>
      <c r="D660" s="21">
        <v>0</v>
      </c>
      <c r="E660" s="21">
        <v>0</v>
      </c>
      <c r="F660" s="21">
        <v>516</v>
      </c>
      <c r="G660" s="21">
        <v>0</v>
      </c>
      <c r="H660" s="21">
        <v>-516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51">
        <v>0</v>
      </c>
      <c r="Q660" s="37">
        <v>2</v>
      </c>
    </row>
    <row r="661" spans="1:18" ht="17.25" hidden="1" customHeight="1" x14ac:dyDescent="0.3">
      <c r="A661" s="19" t="s">
        <v>641</v>
      </c>
      <c r="B661" s="19" t="s">
        <v>2204</v>
      </c>
      <c r="C661" s="21">
        <v>0</v>
      </c>
      <c r="D661" s="21">
        <v>0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51">
        <v>0</v>
      </c>
      <c r="Q661" s="37">
        <v>2</v>
      </c>
    </row>
    <row r="662" spans="1:18" ht="17.25" hidden="1" customHeight="1" x14ac:dyDescent="0.3">
      <c r="A662" s="19" t="s">
        <v>642</v>
      </c>
      <c r="B662" s="19" t="s">
        <v>2205</v>
      </c>
      <c r="C662" s="21">
        <v>0</v>
      </c>
      <c r="D662" s="21">
        <v>0</v>
      </c>
      <c r="E662" s="21">
        <v>0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51">
        <v>0</v>
      </c>
      <c r="Q662" s="37">
        <v>2</v>
      </c>
    </row>
    <row r="663" spans="1:18" ht="17.25" hidden="1" customHeight="1" x14ac:dyDescent="0.3">
      <c r="A663" s="19" t="s">
        <v>643</v>
      </c>
      <c r="B663" s="19" t="s">
        <v>2206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51">
        <v>0</v>
      </c>
      <c r="Q663" s="37">
        <v>2</v>
      </c>
    </row>
    <row r="664" spans="1:18" ht="17.25" hidden="1" customHeight="1" x14ac:dyDescent="0.3">
      <c r="A664" s="19" t="s">
        <v>644</v>
      </c>
      <c r="B664" s="19" t="s">
        <v>2207</v>
      </c>
      <c r="C664" s="21">
        <v>0</v>
      </c>
      <c r="D664" s="21">
        <v>0</v>
      </c>
      <c r="E664" s="21">
        <v>0</v>
      </c>
      <c r="F664" s="21">
        <v>0</v>
      </c>
      <c r="G664" s="21">
        <v>0</v>
      </c>
      <c r="H664" s="21">
        <v>0</v>
      </c>
      <c r="I664" s="21">
        <v>0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51">
        <v>0</v>
      </c>
      <c r="Q664" s="37">
        <v>2</v>
      </c>
    </row>
    <row r="665" spans="1:18" ht="17.25" hidden="1" customHeight="1" x14ac:dyDescent="0.3">
      <c r="A665" s="19" t="s">
        <v>1073</v>
      </c>
      <c r="B665" s="19" t="s">
        <v>2208</v>
      </c>
      <c r="C665" s="41">
        <v>0</v>
      </c>
      <c r="D665" s="41">
        <v>0</v>
      </c>
      <c r="E665" s="41">
        <v>0</v>
      </c>
      <c r="F665" s="41">
        <v>0</v>
      </c>
      <c r="G665" s="41">
        <v>0</v>
      </c>
      <c r="H665" s="41">
        <v>0</v>
      </c>
      <c r="I665" s="41">
        <v>0</v>
      </c>
      <c r="J665" s="41">
        <v>0</v>
      </c>
      <c r="K665" s="41">
        <v>0</v>
      </c>
      <c r="L665" s="41">
        <v>0</v>
      </c>
      <c r="M665" s="41">
        <v>0</v>
      </c>
      <c r="N665" s="41">
        <v>0</v>
      </c>
      <c r="O665" s="41">
        <v>0</v>
      </c>
      <c r="P665" s="51">
        <v>0</v>
      </c>
      <c r="Q665" s="37">
        <v>2</v>
      </c>
    </row>
    <row r="666" spans="1:18" ht="17.25" customHeight="1" x14ac:dyDescent="0.3">
      <c r="B666" s="19" t="s">
        <v>645</v>
      </c>
      <c r="C666" s="45">
        <v>171.18</v>
      </c>
      <c r="D666" s="45">
        <v>438.62</v>
      </c>
      <c r="E666" s="45">
        <v>309.76</v>
      </c>
      <c r="F666" s="45">
        <v>1303.6100000000001</v>
      </c>
      <c r="G666" s="45">
        <v>755.29</v>
      </c>
      <c r="H666" s="45">
        <v>-196.49</v>
      </c>
      <c r="I666" s="45">
        <v>843.34000000000015</v>
      </c>
      <c r="J666" s="45">
        <v>1798.75</v>
      </c>
      <c r="K666" s="45">
        <v>1570.76</v>
      </c>
      <c r="L666" s="45">
        <v>1421.2900000000002</v>
      </c>
      <c r="M666" s="45">
        <v>1721.5600000000002</v>
      </c>
      <c r="N666" s="45">
        <v>1221.69</v>
      </c>
      <c r="O666" s="45">
        <v>11359.36</v>
      </c>
      <c r="P666" s="51">
        <v>0.10040940351686072</v>
      </c>
      <c r="Q666" s="37">
        <v>1</v>
      </c>
    </row>
    <row r="667" spans="1:18" ht="17.25" customHeight="1" x14ac:dyDescent="0.3">
      <c r="B667" s="19" t="s">
        <v>646</v>
      </c>
      <c r="C667" s="45">
        <v>511.79000000000008</v>
      </c>
      <c r="D667" s="45">
        <v>1178.17</v>
      </c>
      <c r="E667" s="45">
        <v>933.33000000000015</v>
      </c>
      <c r="F667" s="45">
        <v>3819.13</v>
      </c>
      <c r="G667" s="45">
        <v>4683.83</v>
      </c>
      <c r="H667" s="45">
        <v>4255.2700000000004</v>
      </c>
      <c r="I667" s="45">
        <v>6867.18</v>
      </c>
      <c r="J667" s="45">
        <v>9249.630000000001</v>
      </c>
      <c r="K667" s="45">
        <v>7952.32</v>
      </c>
      <c r="L667" s="45">
        <v>12749.11</v>
      </c>
      <c r="M667" s="45">
        <v>13347.210000000001</v>
      </c>
      <c r="N667" s="45">
        <v>10583.36</v>
      </c>
      <c r="O667" s="45">
        <v>76130.330000000016</v>
      </c>
      <c r="P667" s="61">
        <v>0.66970447098150487</v>
      </c>
      <c r="Q667" s="37">
        <v>1</v>
      </c>
    </row>
    <row r="668" spans="1:18" ht="17.25" customHeight="1" x14ac:dyDescent="0.3">
      <c r="B668" s="19" t="s">
        <v>647</v>
      </c>
      <c r="C668" s="21">
        <v>404.9899999999999</v>
      </c>
      <c r="D668" s="21">
        <v>1420.42</v>
      </c>
      <c r="E668" s="21">
        <v>3298.2</v>
      </c>
      <c r="F668" s="21">
        <v>4933.7499999999991</v>
      </c>
      <c r="G668" s="21">
        <v>4853.3099999999995</v>
      </c>
      <c r="H668" s="21">
        <v>9346.3299999999981</v>
      </c>
      <c r="I668" s="21">
        <v>5134.0599999999995</v>
      </c>
      <c r="J668" s="21">
        <v>2451.5100000000002</v>
      </c>
      <c r="K668" s="21">
        <v>3584.5</v>
      </c>
      <c r="L668" s="21">
        <v>-923.06000000000131</v>
      </c>
      <c r="M668" s="21">
        <v>4164.1499999999996</v>
      </c>
      <c r="N668" s="21">
        <v>-1120.9900000000016</v>
      </c>
      <c r="O668" s="21">
        <v>37547.169999999984</v>
      </c>
      <c r="P668" s="61">
        <v>0.33029552901849518</v>
      </c>
      <c r="Q668" s="37">
        <v>1</v>
      </c>
    </row>
    <row r="669" spans="1:18" ht="17.25" customHeight="1" x14ac:dyDescent="0.3">
      <c r="B669" s="19" t="s">
        <v>312</v>
      </c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43"/>
      <c r="Q669" s="37">
        <v>1</v>
      </c>
    </row>
    <row r="670" spans="1:18" ht="17.25" customHeight="1" x14ac:dyDescent="0.35">
      <c r="B670" s="30" t="s">
        <v>458</v>
      </c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43"/>
      <c r="Q670" s="37">
        <v>1</v>
      </c>
      <c r="R670" s="134">
        <v>0</v>
      </c>
    </row>
    <row r="671" spans="1:18" ht="17.25" customHeight="1" x14ac:dyDescent="0.35">
      <c r="B671" s="30" t="s">
        <v>312</v>
      </c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43"/>
      <c r="Q671" s="37">
        <v>1</v>
      </c>
    </row>
    <row r="672" spans="1:18" ht="17.25" customHeight="1" x14ac:dyDescent="0.3">
      <c r="B672" s="19" t="s">
        <v>648</v>
      </c>
      <c r="C672" s="21">
        <v>0</v>
      </c>
      <c r="D672" s="21">
        <v>735.4</v>
      </c>
      <c r="E672" s="21">
        <v>2594</v>
      </c>
      <c r="F672" s="21">
        <v>2611.04</v>
      </c>
      <c r="G672" s="21">
        <v>838</v>
      </c>
      <c r="H672" s="21">
        <v>2157.4700000000003</v>
      </c>
      <c r="I672" s="21">
        <v>2159.2600000000002</v>
      </c>
      <c r="J672" s="21">
        <v>4662.8099999999995</v>
      </c>
      <c r="K672" s="21">
        <v>4527.2</v>
      </c>
      <c r="L672" s="21">
        <v>4310.54</v>
      </c>
      <c r="M672" s="21">
        <v>5630.77</v>
      </c>
      <c r="N672" s="21">
        <v>3443.15</v>
      </c>
      <c r="O672" s="21">
        <v>33669.64</v>
      </c>
      <c r="P672" s="61">
        <v>1</v>
      </c>
      <c r="Q672" s="37">
        <v>1</v>
      </c>
    </row>
    <row r="673" spans="1:17" ht="17.25" hidden="1" customHeight="1" x14ac:dyDescent="0.3">
      <c r="B673" s="19" t="s">
        <v>649</v>
      </c>
      <c r="C673" s="21">
        <v>0</v>
      </c>
      <c r="D673" s="21">
        <v>0</v>
      </c>
      <c r="E673" s="21">
        <v>0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21">
        <v>0</v>
      </c>
      <c r="L673" s="21">
        <v>0</v>
      </c>
      <c r="M673" s="21">
        <v>0</v>
      </c>
      <c r="N673" s="21">
        <v>0</v>
      </c>
      <c r="O673" s="21">
        <v>0</v>
      </c>
      <c r="P673" s="61">
        <v>0</v>
      </c>
      <c r="Q673" s="37">
        <v>2</v>
      </c>
    </row>
    <row r="674" spans="1:17" ht="17.25" hidden="1" customHeight="1" x14ac:dyDescent="0.3">
      <c r="B674" s="19" t="s">
        <v>650</v>
      </c>
      <c r="C674" s="41">
        <v>0</v>
      </c>
      <c r="D674" s="41">
        <v>0</v>
      </c>
      <c r="E674" s="41">
        <v>0</v>
      </c>
      <c r="F674" s="41">
        <v>0</v>
      </c>
      <c r="G674" s="41">
        <v>0</v>
      </c>
      <c r="H674" s="41">
        <v>0</v>
      </c>
      <c r="I674" s="41">
        <v>0</v>
      </c>
      <c r="J674" s="41">
        <v>0</v>
      </c>
      <c r="K674" s="41">
        <v>0</v>
      </c>
      <c r="L674" s="41">
        <v>0</v>
      </c>
      <c r="M674" s="41">
        <v>0</v>
      </c>
      <c r="N674" s="41">
        <v>0</v>
      </c>
      <c r="O674" s="41">
        <v>0</v>
      </c>
      <c r="P674" s="61">
        <v>0</v>
      </c>
      <c r="Q674" s="37">
        <v>2</v>
      </c>
    </row>
    <row r="675" spans="1:17" ht="17.25" customHeight="1" x14ac:dyDescent="0.3">
      <c r="B675" s="19" t="s">
        <v>648</v>
      </c>
      <c r="C675" s="45">
        <v>0</v>
      </c>
      <c r="D675" s="45">
        <v>735.4</v>
      </c>
      <c r="E675" s="45">
        <v>2594</v>
      </c>
      <c r="F675" s="45">
        <v>2611.04</v>
      </c>
      <c r="G675" s="45">
        <v>838</v>
      </c>
      <c r="H675" s="45">
        <v>2157.4700000000003</v>
      </c>
      <c r="I675" s="45">
        <v>2159.2600000000002</v>
      </c>
      <c r="J675" s="45">
        <v>4662.8099999999995</v>
      </c>
      <c r="K675" s="45">
        <v>4527.2</v>
      </c>
      <c r="L675" s="45">
        <v>4310.54</v>
      </c>
      <c r="M675" s="45">
        <v>5630.77</v>
      </c>
      <c r="N675" s="45">
        <v>3443.15</v>
      </c>
      <c r="O675" s="45">
        <v>33669.64</v>
      </c>
      <c r="P675" s="61">
        <v>1</v>
      </c>
      <c r="Q675" s="37">
        <v>1</v>
      </c>
    </row>
    <row r="676" spans="1:17" ht="17.25" customHeight="1" x14ac:dyDescent="0.3">
      <c r="B676" s="19" t="s">
        <v>651</v>
      </c>
      <c r="C676" s="45">
        <v>0</v>
      </c>
      <c r="D676" s="45">
        <v>143.72</v>
      </c>
      <c r="E676" s="45">
        <v>876.50999999999988</v>
      </c>
      <c r="F676" s="45">
        <v>651.77</v>
      </c>
      <c r="G676" s="45">
        <v>1280.1400000000001</v>
      </c>
      <c r="H676" s="45">
        <v>409.82</v>
      </c>
      <c r="I676" s="45">
        <v>929.71</v>
      </c>
      <c r="J676" s="45">
        <v>1114.5899999999999</v>
      </c>
      <c r="K676" s="45">
        <v>1270.1400000000001</v>
      </c>
      <c r="L676" s="45">
        <v>869.5</v>
      </c>
      <c r="M676" s="45">
        <v>1258.8100000000002</v>
      </c>
      <c r="N676" s="45">
        <v>1488.68</v>
      </c>
      <c r="O676" s="45">
        <v>10293.390000000001</v>
      </c>
      <c r="P676" s="61">
        <v>0.30571725744617412</v>
      </c>
      <c r="Q676" s="37">
        <v>1</v>
      </c>
    </row>
    <row r="677" spans="1:17" ht="17.25" customHeight="1" x14ac:dyDescent="0.3">
      <c r="B677" s="19" t="s">
        <v>652</v>
      </c>
      <c r="C677" s="21">
        <v>0</v>
      </c>
      <c r="D677" s="21">
        <v>591.67999999999995</v>
      </c>
      <c r="E677" s="21">
        <v>1717.4900000000002</v>
      </c>
      <c r="F677" s="21">
        <v>1959.27</v>
      </c>
      <c r="G677" s="21">
        <v>-442.1400000000001</v>
      </c>
      <c r="H677" s="21">
        <v>1747.6500000000003</v>
      </c>
      <c r="I677" s="21">
        <v>1229.5500000000002</v>
      </c>
      <c r="J677" s="21">
        <v>3548.2199999999993</v>
      </c>
      <c r="K677" s="21">
        <v>3257.0599999999995</v>
      </c>
      <c r="L677" s="21">
        <v>3441.04</v>
      </c>
      <c r="M677" s="21">
        <v>4371.96</v>
      </c>
      <c r="N677" s="21">
        <v>1954.47</v>
      </c>
      <c r="O677" s="21">
        <v>23376.25</v>
      </c>
      <c r="P677" s="61">
        <v>0.69428274255382594</v>
      </c>
      <c r="Q677" s="37">
        <v>1</v>
      </c>
    </row>
    <row r="678" spans="1:17" ht="17.25" customHeight="1" x14ac:dyDescent="0.3">
      <c r="B678" s="19" t="s">
        <v>312</v>
      </c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43"/>
      <c r="Q678" s="37">
        <v>1</v>
      </c>
    </row>
    <row r="679" spans="1:17" ht="17.25" customHeight="1" x14ac:dyDescent="0.35">
      <c r="B679" s="30" t="s">
        <v>592</v>
      </c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43"/>
      <c r="Q679" s="37">
        <v>1</v>
      </c>
    </row>
    <row r="680" spans="1:17" ht="17.25" customHeight="1" x14ac:dyDescent="0.3">
      <c r="B680" s="19" t="s">
        <v>653</v>
      </c>
      <c r="C680" s="21">
        <v>0</v>
      </c>
      <c r="D680" s="21">
        <v>0</v>
      </c>
      <c r="E680" s="21">
        <v>0</v>
      </c>
      <c r="F680" s="21">
        <v>1409.31</v>
      </c>
      <c r="G680" s="21">
        <v>362.90000000000003</v>
      </c>
      <c r="H680" s="21">
        <v>2274.1999999999998</v>
      </c>
      <c r="I680" s="21">
        <v>1211.33</v>
      </c>
      <c r="J680" s="21">
        <v>1792.41</v>
      </c>
      <c r="K680" s="21">
        <v>2330.62</v>
      </c>
      <c r="L680" s="21">
        <v>2470.6200000000003</v>
      </c>
      <c r="M680" s="21">
        <v>2728.02</v>
      </c>
      <c r="N680" s="21">
        <v>1608.4599999999998</v>
      </c>
      <c r="O680" s="21">
        <v>16187.869999999999</v>
      </c>
      <c r="P680" s="61">
        <v>0.48078536034243308</v>
      </c>
      <c r="Q680" s="37">
        <v>1</v>
      </c>
    </row>
    <row r="681" spans="1:17" ht="17.25" customHeight="1" x14ac:dyDescent="0.3">
      <c r="B681" s="19" t="s">
        <v>593</v>
      </c>
      <c r="C681" s="41">
        <v>0</v>
      </c>
      <c r="D681" s="41">
        <v>0</v>
      </c>
      <c r="E681" s="41">
        <v>0</v>
      </c>
      <c r="F681" s="41">
        <v>236</v>
      </c>
      <c r="G681" s="41">
        <v>258.48</v>
      </c>
      <c r="H681" s="41">
        <v>283.27000000000004</v>
      </c>
      <c r="I681" s="41">
        <v>254.28000000000003</v>
      </c>
      <c r="J681" s="41">
        <v>340.1</v>
      </c>
      <c r="K681" s="41">
        <v>425.28999999999996</v>
      </c>
      <c r="L681" s="41">
        <v>507.15999999999997</v>
      </c>
      <c r="M681" s="41">
        <v>512.20999999999992</v>
      </c>
      <c r="N681" s="41">
        <v>340.88</v>
      </c>
      <c r="O681" s="41">
        <v>3157.67</v>
      </c>
      <c r="P681" s="61">
        <v>9.3783895521306435E-2</v>
      </c>
      <c r="Q681" s="37">
        <v>1</v>
      </c>
    </row>
    <row r="682" spans="1:17" ht="17.25" customHeight="1" x14ac:dyDescent="0.3">
      <c r="B682" s="19" t="s">
        <v>457</v>
      </c>
      <c r="C682" s="21">
        <v>0</v>
      </c>
      <c r="D682" s="21">
        <v>0</v>
      </c>
      <c r="E682" s="21">
        <v>0</v>
      </c>
      <c r="F682" s="21">
        <v>1645.31</v>
      </c>
      <c r="G682" s="21">
        <v>621.38000000000011</v>
      </c>
      <c r="H682" s="21">
        <v>2557.4699999999998</v>
      </c>
      <c r="I682" s="21">
        <v>1465.61</v>
      </c>
      <c r="J682" s="21">
        <v>2132.5100000000002</v>
      </c>
      <c r="K682" s="21">
        <v>2755.91</v>
      </c>
      <c r="L682" s="21">
        <v>2977.78</v>
      </c>
      <c r="M682" s="21">
        <v>3240.23</v>
      </c>
      <c r="N682" s="21">
        <v>1949.3399999999997</v>
      </c>
      <c r="O682" s="21">
        <v>19345.54</v>
      </c>
      <c r="P682" s="61">
        <v>0.57456925586373964</v>
      </c>
      <c r="Q682" s="37">
        <v>1</v>
      </c>
    </row>
    <row r="683" spans="1:17" ht="17.25" customHeight="1" x14ac:dyDescent="0.35">
      <c r="B683" s="30" t="s">
        <v>278</v>
      </c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61"/>
      <c r="Q683" s="37">
        <v>1</v>
      </c>
    </row>
    <row r="684" spans="1:17" ht="17.25" hidden="1" customHeight="1" x14ac:dyDescent="0.3">
      <c r="A684" s="19" t="s">
        <v>654</v>
      </c>
      <c r="B684" s="19" t="s">
        <v>2209</v>
      </c>
      <c r="C684" s="21">
        <v>0</v>
      </c>
      <c r="D684" s="21">
        <v>0</v>
      </c>
      <c r="E684" s="21">
        <v>0</v>
      </c>
      <c r="F684" s="21">
        <v>0</v>
      </c>
      <c r="G684" s="21">
        <v>0</v>
      </c>
      <c r="H684" s="21">
        <v>0</v>
      </c>
      <c r="I684" s="21">
        <v>0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61">
        <v>0</v>
      </c>
      <c r="Q684" s="37">
        <v>2</v>
      </c>
    </row>
    <row r="685" spans="1:17" ht="17.25" hidden="1" customHeight="1" x14ac:dyDescent="0.3">
      <c r="A685" s="19" t="s">
        <v>655</v>
      </c>
      <c r="B685" s="19" t="s">
        <v>2210</v>
      </c>
      <c r="C685" s="21">
        <v>0</v>
      </c>
      <c r="D685" s="21">
        <v>0</v>
      </c>
      <c r="E685" s="21">
        <v>0</v>
      </c>
      <c r="F685" s="21">
        <v>0</v>
      </c>
      <c r="G685" s="21">
        <v>0</v>
      </c>
      <c r="H685" s="21">
        <v>0</v>
      </c>
      <c r="I685" s="21">
        <v>0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61">
        <v>0</v>
      </c>
      <c r="Q685" s="37">
        <v>2</v>
      </c>
    </row>
    <row r="686" spans="1:17" ht="17.25" hidden="1" customHeight="1" x14ac:dyDescent="0.3">
      <c r="A686" s="19" t="s">
        <v>656</v>
      </c>
      <c r="B686" s="19" t="s">
        <v>2211</v>
      </c>
      <c r="C686" s="21">
        <v>0</v>
      </c>
      <c r="D686" s="21">
        <v>0</v>
      </c>
      <c r="E686" s="21">
        <v>0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61">
        <v>0</v>
      </c>
      <c r="Q686" s="37">
        <v>2</v>
      </c>
    </row>
    <row r="687" spans="1:17" ht="17.25" hidden="1" customHeight="1" x14ac:dyDescent="0.3">
      <c r="A687" s="19" t="s">
        <v>657</v>
      </c>
      <c r="B687" s="19" t="s">
        <v>2212</v>
      </c>
      <c r="C687" s="21">
        <v>0</v>
      </c>
      <c r="D687" s="21">
        <v>0</v>
      </c>
      <c r="E687" s="21">
        <v>0</v>
      </c>
      <c r="F687" s="21">
        <v>0</v>
      </c>
      <c r="G687" s="21">
        <v>0</v>
      </c>
      <c r="H687" s="21">
        <v>0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  <c r="P687" s="61">
        <v>0</v>
      </c>
      <c r="Q687" s="37">
        <v>2</v>
      </c>
    </row>
    <row r="688" spans="1:17" ht="17.25" hidden="1" customHeight="1" x14ac:dyDescent="0.3">
      <c r="A688" s="19" t="s">
        <v>658</v>
      </c>
      <c r="B688" s="19" t="s">
        <v>2213</v>
      </c>
      <c r="C688" s="21">
        <v>0</v>
      </c>
      <c r="D688" s="21">
        <v>0</v>
      </c>
      <c r="E688" s="21">
        <v>0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  <c r="K688" s="21">
        <v>0</v>
      </c>
      <c r="L688" s="21">
        <v>0</v>
      </c>
      <c r="M688" s="21">
        <v>0</v>
      </c>
      <c r="N688" s="21">
        <v>0</v>
      </c>
      <c r="O688" s="21">
        <v>0</v>
      </c>
      <c r="P688" s="61">
        <v>0</v>
      </c>
      <c r="Q688" s="37">
        <v>2</v>
      </c>
    </row>
    <row r="689" spans="1:17" ht="17.25" hidden="1" customHeight="1" x14ac:dyDescent="0.3">
      <c r="A689" s="19" t="s">
        <v>1065</v>
      </c>
      <c r="B689" s="19" t="s">
        <v>2214</v>
      </c>
      <c r="C689" s="21">
        <v>0</v>
      </c>
      <c r="D689" s="21">
        <v>0</v>
      </c>
      <c r="E689" s="21">
        <v>0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v>0</v>
      </c>
      <c r="L689" s="21">
        <v>0</v>
      </c>
      <c r="M689" s="21">
        <v>0</v>
      </c>
      <c r="N689" s="21">
        <v>0</v>
      </c>
      <c r="O689" s="21">
        <v>0</v>
      </c>
      <c r="P689" s="61">
        <v>0</v>
      </c>
      <c r="Q689" s="37">
        <v>2</v>
      </c>
    </row>
    <row r="690" spans="1:17" ht="17.25" hidden="1" customHeight="1" x14ac:dyDescent="0.3">
      <c r="A690" s="19" t="s">
        <v>659</v>
      </c>
      <c r="B690" s="19" t="s">
        <v>2215</v>
      </c>
      <c r="C690" s="21">
        <v>0</v>
      </c>
      <c r="D690" s="21">
        <v>0</v>
      </c>
      <c r="E690" s="21">
        <v>0</v>
      </c>
      <c r="F690" s="21">
        <v>0</v>
      </c>
      <c r="G690" s="21">
        <v>0</v>
      </c>
      <c r="H690" s="21">
        <v>0</v>
      </c>
      <c r="I690" s="21">
        <v>0</v>
      </c>
      <c r="J690" s="21">
        <v>0</v>
      </c>
      <c r="K690" s="21">
        <v>0</v>
      </c>
      <c r="L690" s="21">
        <v>0</v>
      </c>
      <c r="M690" s="21">
        <v>0</v>
      </c>
      <c r="N690" s="21">
        <v>0</v>
      </c>
      <c r="O690" s="21">
        <v>0</v>
      </c>
      <c r="P690" s="61">
        <v>0</v>
      </c>
      <c r="Q690" s="37">
        <v>2</v>
      </c>
    </row>
    <row r="691" spans="1:17" ht="17.25" customHeight="1" x14ac:dyDescent="0.3">
      <c r="A691" s="19" t="s">
        <v>660</v>
      </c>
      <c r="B691" s="19" t="s">
        <v>2216</v>
      </c>
      <c r="C691" s="21">
        <v>0</v>
      </c>
      <c r="D691" s="21">
        <v>0</v>
      </c>
      <c r="E691" s="21">
        <v>0</v>
      </c>
      <c r="F691" s="21">
        <v>0</v>
      </c>
      <c r="G691" s="21">
        <v>4.33</v>
      </c>
      <c r="H691" s="21">
        <v>0</v>
      </c>
      <c r="I691" s="21">
        <v>0</v>
      </c>
      <c r="J691" s="21">
        <v>19.96</v>
      </c>
      <c r="K691" s="21">
        <v>0</v>
      </c>
      <c r="L691" s="21">
        <v>123</v>
      </c>
      <c r="M691" s="21">
        <v>0</v>
      </c>
      <c r="N691" s="21">
        <v>0</v>
      </c>
      <c r="O691" s="21">
        <v>147.29</v>
      </c>
      <c r="P691" s="61">
        <v>4.3745641474040109E-3</v>
      </c>
      <c r="Q691" s="37">
        <v>1</v>
      </c>
    </row>
    <row r="692" spans="1:17" ht="17.25" hidden="1" customHeight="1" x14ac:dyDescent="0.3">
      <c r="A692" s="19" t="s">
        <v>661</v>
      </c>
      <c r="B692" s="19" t="s">
        <v>2217</v>
      </c>
      <c r="C692" s="21">
        <v>0</v>
      </c>
      <c r="D692" s="21">
        <v>0</v>
      </c>
      <c r="E692" s="21"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61">
        <v>0</v>
      </c>
      <c r="Q692" s="37">
        <v>2</v>
      </c>
    </row>
    <row r="693" spans="1:17" ht="17.25" hidden="1" customHeight="1" x14ac:dyDescent="0.3">
      <c r="A693" s="19" t="s">
        <v>662</v>
      </c>
      <c r="B693" s="19" t="s">
        <v>2218</v>
      </c>
      <c r="C693" s="21">
        <v>0</v>
      </c>
      <c r="D693" s="21">
        <v>0</v>
      </c>
      <c r="E693" s="21">
        <v>0</v>
      </c>
      <c r="F693" s="21">
        <v>0</v>
      </c>
      <c r="G693" s="21">
        <v>0</v>
      </c>
      <c r="H693" s="21">
        <v>0</v>
      </c>
      <c r="I693" s="21">
        <v>0</v>
      </c>
      <c r="J693" s="21">
        <v>0</v>
      </c>
      <c r="K693" s="21">
        <v>0</v>
      </c>
      <c r="L693" s="21">
        <v>0</v>
      </c>
      <c r="M693" s="21">
        <v>0</v>
      </c>
      <c r="N693" s="21">
        <v>0</v>
      </c>
      <c r="O693" s="21">
        <v>0</v>
      </c>
      <c r="P693" s="61">
        <v>0</v>
      </c>
      <c r="Q693" s="37">
        <v>2</v>
      </c>
    </row>
    <row r="694" spans="1:17" ht="17.25" hidden="1" customHeight="1" x14ac:dyDescent="0.3">
      <c r="A694" s="19" t="s">
        <v>663</v>
      </c>
      <c r="B694" s="19" t="s">
        <v>2219</v>
      </c>
      <c r="C694" s="21">
        <v>0</v>
      </c>
      <c r="D694" s="21">
        <v>0</v>
      </c>
      <c r="E694" s="21">
        <v>0</v>
      </c>
      <c r="F694" s="21">
        <v>0</v>
      </c>
      <c r="G694" s="21">
        <v>0</v>
      </c>
      <c r="H694" s="21">
        <v>0</v>
      </c>
      <c r="I694" s="21">
        <v>0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61">
        <v>0</v>
      </c>
      <c r="Q694" s="37">
        <v>2</v>
      </c>
    </row>
    <row r="695" spans="1:17" ht="17.25" hidden="1" customHeight="1" x14ac:dyDescent="0.3">
      <c r="A695" s="19" t="s">
        <v>664</v>
      </c>
      <c r="B695" s="19" t="s">
        <v>2220</v>
      </c>
      <c r="C695" s="21">
        <v>0</v>
      </c>
      <c r="D695" s="21">
        <v>0</v>
      </c>
      <c r="E695" s="21">
        <v>0</v>
      </c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61">
        <v>0</v>
      </c>
      <c r="Q695" s="37">
        <v>2</v>
      </c>
    </row>
    <row r="696" spans="1:17" ht="17.25" hidden="1" customHeight="1" x14ac:dyDescent="0.3">
      <c r="A696" s="19" t="s">
        <v>665</v>
      </c>
      <c r="B696" s="19" t="s">
        <v>2221</v>
      </c>
      <c r="C696" s="21">
        <v>0</v>
      </c>
      <c r="D696" s="21">
        <v>0</v>
      </c>
      <c r="E696" s="21">
        <v>0</v>
      </c>
      <c r="F696" s="21">
        <v>0</v>
      </c>
      <c r="G696" s="21">
        <v>0</v>
      </c>
      <c r="H696" s="21">
        <v>0</v>
      </c>
      <c r="I696" s="21">
        <v>0</v>
      </c>
      <c r="J696" s="21">
        <v>0</v>
      </c>
      <c r="K696" s="21">
        <v>0</v>
      </c>
      <c r="L696" s="21">
        <v>0</v>
      </c>
      <c r="M696" s="21">
        <v>0</v>
      </c>
      <c r="N696" s="21">
        <v>0</v>
      </c>
      <c r="O696" s="21">
        <v>0</v>
      </c>
      <c r="P696" s="61">
        <v>0</v>
      </c>
      <c r="Q696" s="37">
        <v>2</v>
      </c>
    </row>
    <row r="697" spans="1:17" ht="17.25" hidden="1" customHeight="1" x14ac:dyDescent="0.3">
      <c r="A697" s="19" t="s">
        <v>666</v>
      </c>
      <c r="B697" s="19" t="s">
        <v>2222</v>
      </c>
      <c r="C697" s="21">
        <v>0</v>
      </c>
      <c r="D697" s="21">
        <v>0</v>
      </c>
      <c r="E697" s="21">
        <v>0</v>
      </c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61">
        <v>0</v>
      </c>
      <c r="Q697" s="37">
        <v>2</v>
      </c>
    </row>
    <row r="698" spans="1:17" ht="17.25" hidden="1" customHeight="1" x14ac:dyDescent="0.3">
      <c r="A698" s="19" t="s">
        <v>667</v>
      </c>
      <c r="B698" s="19" t="s">
        <v>2223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0</v>
      </c>
      <c r="I698" s="21">
        <v>0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61">
        <v>0</v>
      </c>
      <c r="Q698" s="37">
        <v>2</v>
      </c>
    </row>
    <row r="699" spans="1:17" ht="17.25" hidden="1" customHeight="1" x14ac:dyDescent="0.3">
      <c r="A699" s="19" t="s">
        <v>668</v>
      </c>
      <c r="B699" s="19" t="s">
        <v>2224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21">
        <v>0</v>
      </c>
      <c r="L699" s="21">
        <v>0</v>
      </c>
      <c r="M699" s="21">
        <v>0</v>
      </c>
      <c r="N699" s="21">
        <v>0</v>
      </c>
      <c r="O699" s="21">
        <v>0</v>
      </c>
      <c r="P699" s="61">
        <v>0</v>
      </c>
      <c r="Q699" s="37">
        <v>2</v>
      </c>
    </row>
    <row r="700" spans="1:17" ht="17.25" hidden="1" customHeight="1" x14ac:dyDescent="0.3">
      <c r="A700" s="19" t="s">
        <v>669</v>
      </c>
      <c r="B700" s="19" t="s">
        <v>2225</v>
      </c>
      <c r="C700" s="21">
        <v>0</v>
      </c>
      <c r="D700" s="21">
        <v>0</v>
      </c>
      <c r="E700" s="21">
        <v>0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61">
        <v>0</v>
      </c>
      <c r="Q700" s="37">
        <v>2</v>
      </c>
    </row>
    <row r="701" spans="1:17" ht="17.25" hidden="1" customHeight="1" x14ac:dyDescent="0.3">
      <c r="A701" s="19" t="s">
        <v>670</v>
      </c>
      <c r="B701" s="19" t="s">
        <v>2226</v>
      </c>
      <c r="C701" s="21">
        <v>0</v>
      </c>
      <c r="D701" s="21">
        <v>0</v>
      </c>
      <c r="E701" s="21">
        <v>0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61">
        <v>0</v>
      </c>
      <c r="Q701" s="37">
        <v>2</v>
      </c>
    </row>
    <row r="702" spans="1:17" ht="17.25" hidden="1" customHeight="1" x14ac:dyDescent="0.3">
      <c r="A702" s="19" t="s">
        <v>671</v>
      </c>
      <c r="B702" s="19" t="s">
        <v>2227</v>
      </c>
      <c r="C702" s="21">
        <v>0</v>
      </c>
      <c r="D702" s="21">
        <v>0</v>
      </c>
      <c r="E702" s="21">
        <v>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61">
        <v>0</v>
      </c>
      <c r="Q702" s="37">
        <v>2</v>
      </c>
    </row>
    <row r="703" spans="1:17" ht="17.25" hidden="1" customHeight="1" x14ac:dyDescent="0.3">
      <c r="A703" s="19" t="s">
        <v>672</v>
      </c>
      <c r="B703" s="19" t="s">
        <v>2228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61">
        <v>0</v>
      </c>
      <c r="Q703" s="37">
        <v>2</v>
      </c>
    </row>
    <row r="704" spans="1:17" ht="17.25" hidden="1" customHeight="1" x14ac:dyDescent="0.3">
      <c r="A704" s="19" t="s">
        <v>673</v>
      </c>
      <c r="B704" s="19" t="s">
        <v>2229</v>
      </c>
      <c r="C704" s="41">
        <v>0</v>
      </c>
      <c r="D704" s="41">
        <v>0</v>
      </c>
      <c r="E704" s="41">
        <v>0</v>
      </c>
      <c r="F704" s="41">
        <v>0</v>
      </c>
      <c r="G704" s="41">
        <v>0</v>
      </c>
      <c r="H704" s="41">
        <v>0</v>
      </c>
      <c r="I704" s="41">
        <v>0</v>
      </c>
      <c r="J704" s="41">
        <v>0</v>
      </c>
      <c r="K704" s="41">
        <v>0</v>
      </c>
      <c r="L704" s="41">
        <v>0</v>
      </c>
      <c r="M704" s="41">
        <v>0</v>
      </c>
      <c r="N704" s="41">
        <v>0</v>
      </c>
      <c r="O704" s="41">
        <v>0</v>
      </c>
      <c r="P704" s="61">
        <v>0</v>
      </c>
      <c r="Q704" s="37">
        <v>2</v>
      </c>
    </row>
    <row r="705" spans="1:18" ht="17.25" customHeight="1" x14ac:dyDescent="0.3">
      <c r="B705" s="19" t="s">
        <v>674</v>
      </c>
      <c r="C705" s="45">
        <v>0</v>
      </c>
      <c r="D705" s="45">
        <v>0</v>
      </c>
      <c r="E705" s="45">
        <v>0</v>
      </c>
      <c r="F705" s="45">
        <v>0</v>
      </c>
      <c r="G705" s="45">
        <v>4.33</v>
      </c>
      <c r="H705" s="45">
        <v>0</v>
      </c>
      <c r="I705" s="45">
        <v>0</v>
      </c>
      <c r="J705" s="45">
        <v>19.96</v>
      </c>
      <c r="K705" s="45">
        <v>0</v>
      </c>
      <c r="L705" s="45">
        <v>123</v>
      </c>
      <c r="M705" s="45">
        <v>0</v>
      </c>
      <c r="N705" s="45">
        <v>0</v>
      </c>
      <c r="O705" s="45">
        <v>147.29</v>
      </c>
      <c r="P705" s="61">
        <v>4.3745641474040109E-3</v>
      </c>
      <c r="Q705" s="37">
        <v>1</v>
      </c>
    </row>
    <row r="706" spans="1:18" ht="17.25" customHeight="1" x14ac:dyDescent="0.3">
      <c r="B706" s="19" t="s">
        <v>675</v>
      </c>
      <c r="C706" s="45">
        <v>0</v>
      </c>
      <c r="D706" s="45">
        <v>143.72</v>
      </c>
      <c r="E706" s="45">
        <v>876.50999999999988</v>
      </c>
      <c r="F706" s="45">
        <v>2297.08</v>
      </c>
      <c r="G706" s="45">
        <v>1905.8500000000001</v>
      </c>
      <c r="H706" s="45">
        <v>2967.29</v>
      </c>
      <c r="I706" s="45">
        <v>2395.3199999999997</v>
      </c>
      <c r="J706" s="45">
        <v>3267.0600000000004</v>
      </c>
      <c r="K706" s="45">
        <v>4026.05</v>
      </c>
      <c r="L706" s="45">
        <v>3970.28</v>
      </c>
      <c r="M706" s="45">
        <v>4499.04</v>
      </c>
      <c r="N706" s="45">
        <v>3438.0199999999995</v>
      </c>
      <c r="O706" s="45">
        <v>29786.22</v>
      </c>
      <c r="P706" s="61">
        <v>0.8846610774573177</v>
      </c>
      <c r="Q706" s="37">
        <v>1</v>
      </c>
    </row>
    <row r="707" spans="1:18" ht="17.25" customHeight="1" x14ac:dyDescent="0.3">
      <c r="B707" s="19" t="s">
        <v>676</v>
      </c>
      <c r="C707" s="45">
        <v>0</v>
      </c>
      <c r="D707" s="45">
        <v>591.67999999999995</v>
      </c>
      <c r="E707" s="45">
        <v>1717.4900000000002</v>
      </c>
      <c r="F707" s="45">
        <v>313.96000000000004</v>
      </c>
      <c r="G707" s="45">
        <v>-1067.8500000000001</v>
      </c>
      <c r="H707" s="45">
        <v>-809.81999999999971</v>
      </c>
      <c r="I707" s="45">
        <v>-236.05999999999949</v>
      </c>
      <c r="J707" s="45">
        <v>1395.7499999999991</v>
      </c>
      <c r="K707" s="45">
        <v>501.14999999999964</v>
      </c>
      <c r="L707" s="45">
        <v>340.25999999999976</v>
      </c>
      <c r="M707" s="45">
        <v>1131.7300000000005</v>
      </c>
      <c r="N707" s="45">
        <v>5.1300000000005639</v>
      </c>
      <c r="O707" s="45">
        <v>3883.4199999999983</v>
      </c>
      <c r="P707" s="61">
        <v>0.11533892254268231</v>
      </c>
      <c r="Q707" s="37">
        <v>1</v>
      </c>
    </row>
    <row r="708" spans="1:18" ht="17.25" customHeight="1" x14ac:dyDescent="0.3">
      <c r="B708" s="19" t="s">
        <v>677</v>
      </c>
      <c r="C708" s="21">
        <v>404.9899999999999</v>
      </c>
      <c r="D708" s="21">
        <v>2012.1</v>
      </c>
      <c r="E708" s="21">
        <v>5015.6900000000005</v>
      </c>
      <c r="F708" s="21">
        <v>5247.7099999999991</v>
      </c>
      <c r="G708" s="21">
        <v>3785.4599999999991</v>
      </c>
      <c r="H708" s="21">
        <v>8536.5099999999984</v>
      </c>
      <c r="I708" s="21">
        <v>4898</v>
      </c>
      <c r="J708" s="21">
        <v>3847.2599999999993</v>
      </c>
      <c r="K708" s="21">
        <v>4085.6499999999996</v>
      </c>
      <c r="L708" s="21">
        <v>-582.80000000000155</v>
      </c>
      <c r="M708" s="21">
        <v>5295.88</v>
      </c>
      <c r="N708" s="21">
        <v>-1115.860000000001</v>
      </c>
      <c r="O708" s="21">
        <v>41430.589999999982</v>
      </c>
      <c r="P708" s="61">
        <v>0.28117675035972861</v>
      </c>
      <c r="Q708" s="37">
        <v>1</v>
      </c>
    </row>
    <row r="709" spans="1:18" ht="17.25" customHeight="1" x14ac:dyDescent="0.3">
      <c r="B709" s="19" t="s">
        <v>312</v>
      </c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43"/>
      <c r="Q709" s="37">
        <v>1</v>
      </c>
    </row>
    <row r="710" spans="1:18" ht="17.25" hidden="1" customHeight="1" x14ac:dyDescent="0.35">
      <c r="B710" s="30" t="s">
        <v>360</v>
      </c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43"/>
      <c r="Q710" s="37">
        <v>2</v>
      </c>
      <c r="R710" s="134">
        <v>0</v>
      </c>
    </row>
    <row r="711" spans="1:18" ht="17.25" hidden="1" customHeight="1" x14ac:dyDescent="0.3">
      <c r="B711" s="19" t="s">
        <v>360</v>
      </c>
      <c r="C711" s="21">
        <v>0</v>
      </c>
      <c r="D711" s="21">
        <v>0</v>
      </c>
      <c r="E711" s="21">
        <v>0</v>
      </c>
      <c r="F711" s="21">
        <v>0</v>
      </c>
      <c r="G711" s="21">
        <v>0</v>
      </c>
      <c r="H711" s="21">
        <v>0</v>
      </c>
      <c r="I711" s="21">
        <v>0</v>
      </c>
      <c r="J711" s="21">
        <v>0</v>
      </c>
      <c r="K711" s="21">
        <v>0</v>
      </c>
      <c r="L711" s="21">
        <v>0</v>
      </c>
      <c r="M711" s="21">
        <v>0</v>
      </c>
      <c r="N711" s="21">
        <v>0</v>
      </c>
      <c r="O711" s="21">
        <v>0</v>
      </c>
      <c r="P711" s="38">
        <v>0</v>
      </c>
      <c r="Q711" s="37">
        <v>2</v>
      </c>
    </row>
    <row r="712" spans="1:18" ht="17.25" hidden="1" customHeight="1" x14ac:dyDescent="0.3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56"/>
      <c r="Q712" s="37">
        <v>2</v>
      </c>
    </row>
    <row r="713" spans="1:18" ht="17.25" hidden="1" customHeight="1" x14ac:dyDescent="0.3">
      <c r="B713" s="19" t="s">
        <v>592</v>
      </c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56"/>
      <c r="Q713" s="37">
        <v>2</v>
      </c>
    </row>
    <row r="714" spans="1:18" ht="17.25" hidden="1" customHeight="1" x14ac:dyDescent="0.3">
      <c r="B714" s="19" t="s">
        <v>683</v>
      </c>
      <c r="C714" s="21">
        <v>0</v>
      </c>
      <c r="D714" s="21">
        <v>0</v>
      </c>
      <c r="E714" s="21">
        <v>0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38">
        <v>0</v>
      </c>
      <c r="Q714" s="37">
        <v>2</v>
      </c>
    </row>
    <row r="715" spans="1:18" ht="17.25" hidden="1" customHeight="1" x14ac:dyDescent="0.3">
      <c r="B715" s="19" t="s">
        <v>684</v>
      </c>
      <c r="C715" s="41">
        <v>0</v>
      </c>
      <c r="D715" s="41">
        <v>0</v>
      </c>
      <c r="E715" s="41">
        <v>0</v>
      </c>
      <c r="F715" s="41">
        <v>0</v>
      </c>
      <c r="G715" s="41">
        <v>0</v>
      </c>
      <c r="H715" s="41">
        <v>0</v>
      </c>
      <c r="I715" s="41">
        <v>0</v>
      </c>
      <c r="J715" s="41">
        <v>0</v>
      </c>
      <c r="K715" s="41">
        <v>0</v>
      </c>
      <c r="L715" s="41">
        <v>0</v>
      </c>
      <c r="M715" s="41">
        <v>0</v>
      </c>
      <c r="N715" s="41">
        <v>0</v>
      </c>
      <c r="O715" s="41">
        <v>0</v>
      </c>
      <c r="P715" s="38" t="s">
        <v>2230</v>
      </c>
      <c r="Q715" s="37">
        <v>2</v>
      </c>
    </row>
    <row r="716" spans="1:18" ht="17.25" hidden="1" customHeight="1" x14ac:dyDescent="0.3">
      <c r="B716" s="19" t="s">
        <v>457</v>
      </c>
      <c r="C716" s="21">
        <v>0</v>
      </c>
      <c r="D716" s="21">
        <v>0</v>
      </c>
      <c r="E716" s="21">
        <v>0</v>
      </c>
      <c r="F716" s="21">
        <v>0</v>
      </c>
      <c r="G716" s="21">
        <v>0</v>
      </c>
      <c r="H716" s="21">
        <v>0</v>
      </c>
      <c r="I716" s="21">
        <v>0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38" t="s">
        <v>2230</v>
      </c>
      <c r="Q716" s="37">
        <v>2</v>
      </c>
    </row>
    <row r="717" spans="1:18" ht="17.25" hidden="1" customHeight="1" x14ac:dyDescent="0.3">
      <c r="B717" s="19" t="s">
        <v>278</v>
      </c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38"/>
      <c r="Q717" s="37">
        <v>2</v>
      </c>
    </row>
    <row r="718" spans="1:18" ht="17.25" hidden="1" customHeight="1" x14ac:dyDescent="0.3">
      <c r="A718" s="19" t="s">
        <v>679</v>
      </c>
      <c r="B718" s="19" t="s">
        <v>2231</v>
      </c>
      <c r="C718" s="21">
        <v>0</v>
      </c>
      <c r="D718" s="21">
        <v>0</v>
      </c>
      <c r="E718" s="21">
        <v>0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38" t="s">
        <v>2230</v>
      </c>
      <c r="Q718" s="37">
        <v>2</v>
      </c>
    </row>
    <row r="719" spans="1:18" ht="17.25" hidden="1" customHeight="1" x14ac:dyDescent="0.3">
      <c r="A719" s="19" t="s">
        <v>680</v>
      </c>
      <c r="B719" s="19" t="s">
        <v>2232</v>
      </c>
      <c r="C719" s="41">
        <v>0</v>
      </c>
      <c r="D719" s="41">
        <v>0</v>
      </c>
      <c r="E719" s="41">
        <v>0</v>
      </c>
      <c r="F719" s="41">
        <v>0</v>
      </c>
      <c r="G719" s="41">
        <v>0</v>
      </c>
      <c r="H719" s="41">
        <v>0</v>
      </c>
      <c r="I719" s="41">
        <v>0</v>
      </c>
      <c r="J719" s="41">
        <v>0</v>
      </c>
      <c r="K719" s="41">
        <v>0</v>
      </c>
      <c r="L719" s="41">
        <v>0</v>
      </c>
      <c r="M719" s="41">
        <v>0</v>
      </c>
      <c r="N719" s="41">
        <v>0</v>
      </c>
      <c r="O719" s="41">
        <v>0</v>
      </c>
      <c r="P719" s="38" t="s">
        <v>2230</v>
      </c>
      <c r="Q719" s="37">
        <v>2</v>
      </c>
    </row>
    <row r="720" spans="1:18" ht="17.25" hidden="1" customHeight="1" x14ac:dyDescent="0.3">
      <c r="B720" s="19" t="s">
        <v>874</v>
      </c>
      <c r="C720" s="41">
        <v>0</v>
      </c>
      <c r="D720" s="41">
        <v>0</v>
      </c>
      <c r="E720" s="41">
        <v>0</v>
      </c>
      <c r="F720" s="41">
        <v>0</v>
      </c>
      <c r="G720" s="41">
        <v>0</v>
      </c>
      <c r="H720" s="41">
        <v>0</v>
      </c>
      <c r="I720" s="41">
        <v>0</v>
      </c>
      <c r="J720" s="41">
        <v>0</v>
      </c>
      <c r="K720" s="41">
        <v>0</v>
      </c>
      <c r="L720" s="41">
        <v>0</v>
      </c>
      <c r="M720" s="41">
        <v>0</v>
      </c>
      <c r="N720" s="41">
        <v>0</v>
      </c>
      <c r="O720" s="41">
        <v>0</v>
      </c>
      <c r="P720" s="38" t="s">
        <v>2230</v>
      </c>
      <c r="Q720" s="37">
        <v>2</v>
      </c>
    </row>
    <row r="721" spans="1:17" ht="17.25" hidden="1" customHeight="1" x14ac:dyDescent="0.3">
      <c r="B721" s="19" t="s">
        <v>875</v>
      </c>
      <c r="C721" s="45">
        <v>0</v>
      </c>
      <c r="D721" s="45">
        <v>0</v>
      </c>
      <c r="E721" s="45">
        <v>0</v>
      </c>
      <c r="F721" s="45">
        <v>0</v>
      </c>
      <c r="G721" s="45">
        <v>0</v>
      </c>
      <c r="H721" s="45">
        <v>0</v>
      </c>
      <c r="I721" s="45">
        <v>0</v>
      </c>
      <c r="J721" s="45">
        <v>0</v>
      </c>
      <c r="K721" s="45">
        <v>0</v>
      </c>
      <c r="L721" s="45">
        <v>0</v>
      </c>
      <c r="M721" s="45">
        <v>0</v>
      </c>
      <c r="N721" s="45">
        <v>0</v>
      </c>
      <c r="O721" s="45">
        <v>0</v>
      </c>
      <c r="P721" s="38" t="s">
        <v>2230</v>
      </c>
      <c r="Q721" s="37">
        <v>2</v>
      </c>
    </row>
    <row r="722" spans="1:17" ht="17.25" hidden="1" customHeight="1" x14ac:dyDescent="0.3">
      <c r="B722" s="19" t="s">
        <v>876</v>
      </c>
      <c r="C722" s="45">
        <v>0</v>
      </c>
      <c r="D722" s="45">
        <v>0</v>
      </c>
      <c r="E722" s="45">
        <v>0</v>
      </c>
      <c r="F722" s="45">
        <v>0</v>
      </c>
      <c r="G722" s="45">
        <v>0</v>
      </c>
      <c r="H722" s="45">
        <v>0</v>
      </c>
      <c r="I722" s="45">
        <v>0</v>
      </c>
      <c r="J722" s="45">
        <v>0</v>
      </c>
      <c r="K722" s="45">
        <v>0</v>
      </c>
      <c r="L722" s="45">
        <v>0</v>
      </c>
      <c r="M722" s="45">
        <v>0</v>
      </c>
      <c r="N722" s="45">
        <v>0</v>
      </c>
      <c r="O722" s="45">
        <v>0</v>
      </c>
      <c r="P722" s="38" t="s">
        <v>2230</v>
      </c>
      <c r="Q722" s="37">
        <v>2</v>
      </c>
    </row>
    <row r="723" spans="1:17" ht="17.25" hidden="1" customHeight="1" x14ac:dyDescent="0.3"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38"/>
      <c r="Q723" s="37">
        <v>2</v>
      </c>
    </row>
    <row r="724" spans="1:17" ht="17.25" hidden="1" customHeight="1" x14ac:dyDescent="0.35">
      <c r="B724" s="30" t="s">
        <v>2233</v>
      </c>
      <c r="C724" s="21">
        <v>0</v>
      </c>
      <c r="D724" s="21">
        <v>0</v>
      </c>
      <c r="E724" s="21">
        <v>0</v>
      </c>
      <c r="F724" s="21">
        <v>0</v>
      </c>
      <c r="G724" s="21">
        <v>0</v>
      </c>
      <c r="H724" s="21">
        <v>0</v>
      </c>
      <c r="I724" s="21">
        <v>0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61">
        <v>0</v>
      </c>
      <c r="Q724" s="37">
        <v>2</v>
      </c>
    </row>
    <row r="725" spans="1:17" ht="17.25" hidden="1" customHeight="1" x14ac:dyDescent="0.3">
      <c r="B725" s="19" t="s">
        <v>685</v>
      </c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56"/>
      <c r="Q725" s="37">
        <v>2</v>
      </c>
    </row>
    <row r="726" spans="1:17" ht="17.25" hidden="1" customHeight="1" x14ac:dyDescent="0.3">
      <c r="A726" s="19" t="s">
        <v>686</v>
      </c>
      <c r="B726" s="19" t="s">
        <v>2234</v>
      </c>
      <c r="C726" s="21">
        <v>0</v>
      </c>
      <c r="D726" s="21">
        <v>0</v>
      </c>
      <c r="E726" s="21">
        <v>0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61">
        <v>0</v>
      </c>
      <c r="Q726" s="37">
        <v>2</v>
      </c>
    </row>
    <row r="727" spans="1:17" ht="17.25" hidden="1" customHeight="1" x14ac:dyDescent="0.3">
      <c r="A727" s="19" t="s">
        <v>687</v>
      </c>
      <c r="B727" s="19" t="s">
        <v>2235</v>
      </c>
      <c r="C727" s="21">
        <v>0</v>
      </c>
      <c r="D727" s="21">
        <v>0</v>
      </c>
      <c r="E727" s="21">
        <v>0</v>
      </c>
      <c r="F727" s="21">
        <v>0</v>
      </c>
      <c r="G727" s="21">
        <v>0</v>
      </c>
      <c r="H727" s="21">
        <v>0</v>
      </c>
      <c r="I727" s="21">
        <v>0</v>
      </c>
      <c r="J727" s="21">
        <v>0</v>
      </c>
      <c r="K727" s="21">
        <v>0</v>
      </c>
      <c r="L727" s="21">
        <v>0</v>
      </c>
      <c r="M727" s="21">
        <v>0</v>
      </c>
      <c r="N727" s="21">
        <v>0</v>
      </c>
      <c r="O727" s="21">
        <v>0</v>
      </c>
      <c r="P727" s="61">
        <v>0</v>
      </c>
      <c r="Q727" s="37">
        <v>2</v>
      </c>
    </row>
    <row r="728" spans="1:17" ht="17.25" hidden="1" customHeight="1" x14ac:dyDescent="0.3">
      <c r="A728" s="19" t="s">
        <v>688</v>
      </c>
      <c r="B728" s="19" t="s">
        <v>2236</v>
      </c>
      <c r="C728" s="21">
        <v>0</v>
      </c>
      <c r="D728" s="21">
        <v>0</v>
      </c>
      <c r="E728" s="21">
        <v>0</v>
      </c>
      <c r="F728" s="21">
        <v>0</v>
      </c>
      <c r="G728" s="21">
        <v>0</v>
      </c>
      <c r="H728" s="21">
        <v>0</v>
      </c>
      <c r="I728" s="21">
        <v>0</v>
      </c>
      <c r="J728" s="21">
        <v>0</v>
      </c>
      <c r="K728" s="21">
        <v>0</v>
      </c>
      <c r="L728" s="21">
        <v>0</v>
      </c>
      <c r="M728" s="21">
        <v>0</v>
      </c>
      <c r="N728" s="21">
        <v>0</v>
      </c>
      <c r="O728" s="21">
        <v>0</v>
      </c>
      <c r="P728" s="61">
        <v>0</v>
      </c>
      <c r="Q728" s="37">
        <v>2</v>
      </c>
    </row>
    <row r="729" spans="1:17" ht="17.25" hidden="1" customHeight="1" x14ac:dyDescent="0.3">
      <c r="A729" s="19" t="s">
        <v>689</v>
      </c>
      <c r="B729" s="19" t="s">
        <v>2237</v>
      </c>
      <c r="C729" s="41">
        <v>0</v>
      </c>
      <c r="D729" s="41">
        <v>0</v>
      </c>
      <c r="E729" s="41">
        <v>0</v>
      </c>
      <c r="F729" s="41">
        <v>0</v>
      </c>
      <c r="G729" s="41">
        <v>0</v>
      </c>
      <c r="H729" s="41">
        <v>0</v>
      </c>
      <c r="I729" s="41">
        <v>0</v>
      </c>
      <c r="J729" s="41">
        <v>0</v>
      </c>
      <c r="K729" s="41">
        <v>0</v>
      </c>
      <c r="L729" s="41">
        <v>0</v>
      </c>
      <c r="M729" s="41">
        <v>0</v>
      </c>
      <c r="N729" s="41">
        <v>0</v>
      </c>
      <c r="O729" s="41">
        <v>0</v>
      </c>
      <c r="P729" s="61">
        <v>0</v>
      </c>
      <c r="Q729" s="37">
        <v>2</v>
      </c>
    </row>
    <row r="730" spans="1:17" ht="17.25" hidden="1" customHeight="1" x14ac:dyDescent="0.3">
      <c r="B730" s="19" t="s">
        <v>652</v>
      </c>
      <c r="C730" s="41">
        <v>0</v>
      </c>
      <c r="D730" s="41">
        <v>0</v>
      </c>
      <c r="E730" s="41">
        <v>0</v>
      </c>
      <c r="F730" s="41">
        <v>0</v>
      </c>
      <c r="G730" s="41">
        <v>0</v>
      </c>
      <c r="H730" s="41">
        <v>0</v>
      </c>
      <c r="I730" s="41">
        <v>0</v>
      </c>
      <c r="J730" s="41">
        <v>0</v>
      </c>
      <c r="K730" s="41">
        <v>0</v>
      </c>
      <c r="L730" s="41">
        <v>0</v>
      </c>
      <c r="M730" s="41">
        <v>0</v>
      </c>
      <c r="N730" s="41">
        <v>0</v>
      </c>
      <c r="O730" s="41">
        <v>0</v>
      </c>
      <c r="P730" s="61">
        <v>0</v>
      </c>
      <c r="Q730" s="37">
        <v>2</v>
      </c>
    </row>
    <row r="731" spans="1:17" ht="17.25" hidden="1" customHeight="1" x14ac:dyDescent="0.3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61"/>
      <c r="Q731" s="37">
        <v>2</v>
      </c>
    </row>
    <row r="732" spans="1:17" ht="17.25" hidden="1" customHeight="1" x14ac:dyDescent="0.3">
      <c r="B732" s="19" t="s">
        <v>592</v>
      </c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61"/>
      <c r="Q732" s="37">
        <v>2</v>
      </c>
    </row>
    <row r="733" spans="1:17" ht="17.25" hidden="1" customHeight="1" x14ac:dyDescent="0.3">
      <c r="B733" s="19" t="s">
        <v>683</v>
      </c>
      <c r="C733" s="21">
        <v>0</v>
      </c>
      <c r="D733" s="21">
        <v>0</v>
      </c>
      <c r="E733" s="21">
        <v>0</v>
      </c>
      <c r="F733" s="21">
        <v>0</v>
      </c>
      <c r="G733" s="21">
        <v>0</v>
      </c>
      <c r="H733" s="21">
        <v>0</v>
      </c>
      <c r="I733" s="21">
        <v>0</v>
      </c>
      <c r="J733" s="21">
        <v>0</v>
      </c>
      <c r="K733" s="21">
        <v>0</v>
      </c>
      <c r="L733" s="21">
        <v>0</v>
      </c>
      <c r="M733" s="21">
        <v>0</v>
      </c>
      <c r="N733" s="21">
        <v>0</v>
      </c>
      <c r="O733" s="21">
        <v>0</v>
      </c>
      <c r="P733" s="61">
        <v>0</v>
      </c>
      <c r="Q733" s="37">
        <v>2</v>
      </c>
    </row>
    <row r="734" spans="1:17" ht="17.25" hidden="1" customHeight="1" x14ac:dyDescent="0.3">
      <c r="B734" s="19" t="s">
        <v>684</v>
      </c>
      <c r="C734" s="21">
        <v>0</v>
      </c>
      <c r="D734" s="21">
        <v>0</v>
      </c>
      <c r="E734" s="21">
        <v>0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61">
        <v>0</v>
      </c>
      <c r="Q734" s="37">
        <v>2</v>
      </c>
    </row>
    <row r="735" spans="1:17" ht="17.25" hidden="1" customHeight="1" x14ac:dyDescent="0.3">
      <c r="B735" s="19" t="s">
        <v>457</v>
      </c>
      <c r="C735" s="45">
        <v>0</v>
      </c>
      <c r="D735" s="45">
        <v>0</v>
      </c>
      <c r="E735" s="45">
        <v>0</v>
      </c>
      <c r="F735" s="45">
        <v>0</v>
      </c>
      <c r="G735" s="45">
        <v>0</v>
      </c>
      <c r="H735" s="45">
        <v>0</v>
      </c>
      <c r="I735" s="45">
        <v>0</v>
      </c>
      <c r="J735" s="45">
        <v>0</v>
      </c>
      <c r="K735" s="45">
        <v>0</v>
      </c>
      <c r="L735" s="45">
        <v>0</v>
      </c>
      <c r="M735" s="45">
        <v>0</v>
      </c>
      <c r="N735" s="45">
        <v>0</v>
      </c>
      <c r="O735" s="45">
        <v>0</v>
      </c>
      <c r="P735" s="61">
        <v>0</v>
      </c>
      <c r="Q735" s="37">
        <v>2</v>
      </c>
    </row>
    <row r="736" spans="1:17" ht="17.25" hidden="1" customHeight="1" x14ac:dyDescent="0.3">
      <c r="B736" s="19" t="s">
        <v>594</v>
      </c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61"/>
      <c r="Q736" s="37">
        <v>2</v>
      </c>
    </row>
    <row r="737" spans="1:17" ht="17.25" hidden="1" customHeight="1" x14ac:dyDescent="0.3">
      <c r="A737" s="19" t="s">
        <v>1246</v>
      </c>
      <c r="B737" s="19" t="s">
        <v>2238</v>
      </c>
      <c r="C737" s="21">
        <v>0</v>
      </c>
      <c r="D737" s="21">
        <v>0</v>
      </c>
      <c r="E737" s="21">
        <v>0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61">
        <v>0</v>
      </c>
      <c r="Q737" s="37">
        <v>2</v>
      </c>
    </row>
    <row r="738" spans="1:17" ht="17.25" hidden="1" customHeight="1" x14ac:dyDescent="0.3">
      <c r="A738" s="19" t="s">
        <v>1247</v>
      </c>
      <c r="B738" s="19" t="s">
        <v>2239</v>
      </c>
      <c r="C738" s="21">
        <v>0</v>
      </c>
      <c r="D738" s="21">
        <v>0</v>
      </c>
      <c r="E738" s="21">
        <v>0</v>
      </c>
      <c r="F738" s="21">
        <v>0</v>
      </c>
      <c r="G738" s="21">
        <v>0</v>
      </c>
      <c r="H738" s="21">
        <v>0</v>
      </c>
      <c r="I738" s="21">
        <v>0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61">
        <v>0</v>
      </c>
      <c r="Q738" s="37">
        <v>2</v>
      </c>
    </row>
    <row r="739" spans="1:17" ht="17.25" hidden="1" customHeight="1" x14ac:dyDescent="0.3">
      <c r="A739" s="19" t="s">
        <v>1248</v>
      </c>
      <c r="B739" s="19" t="s">
        <v>2240</v>
      </c>
      <c r="C739" s="21">
        <v>0</v>
      </c>
      <c r="D739" s="21">
        <v>0</v>
      </c>
      <c r="E739" s="21">
        <v>0</v>
      </c>
      <c r="F739" s="21">
        <v>0</v>
      </c>
      <c r="G739" s="21">
        <v>0</v>
      </c>
      <c r="H739" s="21">
        <v>0</v>
      </c>
      <c r="I739" s="21">
        <v>0</v>
      </c>
      <c r="J739" s="21">
        <v>0</v>
      </c>
      <c r="K739" s="21">
        <v>0</v>
      </c>
      <c r="L739" s="21">
        <v>0</v>
      </c>
      <c r="M739" s="21">
        <v>0</v>
      </c>
      <c r="N739" s="21">
        <v>0</v>
      </c>
      <c r="O739" s="21">
        <v>0</v>
      </c>
      <c r="P739" s="61">
        <v>0</v>
      </c>
      <c r="Q739" s="37">
        <v>2</v>
      </c>
    </row>
    <row r="740" spans="1:17" ht="17.25" hidden="1" customHeight="1" x14ac:dyDescent="0.3">
      <c r="A740" s="19" t="s">
        <v>690</v>
      </c>
      <c r="B740" s="19" t="s">
        <v>2241</v>
      </c>
      <c r="C740" s="21">
        <v>0</v>
      </c>
      <c r="D740" s="21">
        <v>0</v>
      </c>
      <c r="E740" s="21">
        <v>0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61">
        <v>0</v>
      </c>
      <c r="Q740" s="37">
        <v>2</v>
      </c>
    </row>
    <row r="741" spans="1:17" ht="17.25" hidden="1" customHeight="1" x14ac:dyDescent="0.3">
      <c r="A741" s="19" t="s">
        <v>1249</v>
      </c>
      <c r="B741" s="19" t="s">
        <v>2242</v>
      </c>
      <c r="C741" s="21">
        <v>0</v>
      </c>
      <c r="D741" s="21">
        <v>0</v>
      </c>
      <c r="E741" s="21">
        <v>0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61">
        <v>0</v>
      </c>
      <c r="Q741" s="37">
        <v>2</v>
      </c>
    </row>
    <row r="742" spans="1:17" ht="17.25" hidden="1" customHeight="1" x14ac:dyDescent="0.3">
      <c r="A742" s="19" t="s">
        <v>1250</v>
      </c>
      <c r="B742" s="19" t="s">
        <v>2243</v>
      </c>
      <c r="C742" s="21">
        <v>0</v>
      </c>
      <c r="D742" s="21">
        <v>0</v>
      </c>
      <c r="E742" s="21">
        <v>0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61">
        <v>0</v>
      </c>
      <c r="Q742" s="37">
        <v>2</v>
      </c>
    </row>
    <row r="743" spans="1:17" ht="17.25" hidden="1" customHeight="1" x14ac:dyDescent="0.3">
      <c r="A743" s="19" t="s">
        <v>691</v>
      </c>
      <c r="B743" s="19" t="s">
        <v>2244</v>
      </c>
      <c r="C743" s="21">
        <v>0</v>
      </c>
      <c r="D743" s="21">
        <v>0</v>
      </c>
      <c r="E743" s="21">
        <v>0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>
        <v>0</v>
      </c>
      <c r="M743" s="21">
        <v>0</v>
      </c>
      <c r="N743" s="21">
        <v>0</v>
      </c>
      <c r="O743" s="21">
        <v>0</v>
      </c>
      <c r="P743" s="61">
        <v>0</v>
      </c>
      <c r="Q743" s="37">
        <v>2</v>
      </c>
    </row>
    <row r="744" spans="1:17" ht="17.25" hidden="1" customHeight="1" x14ac:dyDescent="0.3">
      <c r="A744" s="19" t="s">
        <v>1251</v>
      </c>
      <c r="B744" s="19" t="s">
        <v>2245</v>
      </c>
      <c r="C744" s="21">
        <v>0</v>
      </c>
      <c r="D744" s="21">
        <v>0</v>
      </c>
      <c r="E744" s="21">
        <v>0</v>
      </c>
      <c r="F744" s="21">
        <v>0</v>
      </c>
      <c r="G744" s="21">
        <v>0</v>
      </c>
      <c r="H744" s="21">
        <v>0</v>
      </c>
      <c r="I744" s="21">
        <v>0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61">
        <v>0</v>
      </c>
      <c r="Q744" s="37">
        <v>2</v>
      </c>
    </row>
    <row r="745" spans="1:17" ht="17.25" hidden="1" customHeight="1" x14ac:dyDescent="0.3">
      <c r="A745" s="19" t="s">
        <v>692</v>
      </c>
      <c r="B745" s="19" t="s">
        <v>2246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61">
        <v>0</v>
      </c>
      <c r="Q745" s="37">
        <v>2</v>
      </c>
    </row>
    <row r="746" spans="1:17" ht="17.25" hidden="1" customHeight="1" x14ac:dyDescent="0.3">
      <c r="A746" s="19" t="s">
        <v>693</v>
      </c>
      <c r="B746" s="19" t="s">
        <v>2247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61">
        <v>0</v>
      </c>
      <c r="Q746" s="37">
        <v>2</v>
      </c>
    </row>
    <row r="747" spans="1:17" ht="17.25" hidden="1" customHeight="1" x14ac:dyDescent="0.3">
      <c r="A747" s="19" t="s">
        <v>694</v>
      </c>
      <c r="B747" s="19" t="s">
        <v>2248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61">
        <v>0</v>
      </c>
      <c r="Q747" s="37">
        <v>2</v>
      </c>
    </row>
    <row r="748" spans="1:17" ht="17.25" hidden="1" customHeight="1" x14ac:dyDescent="0.3">
      <c r="A748" s="19" t="s">
        <v>1252</v>
      </c>
      <c r="B748" s="19" t="s">
        <v>2249</v>
      </c>
      <c r="C748" s="21">
        <v>0</v>
      </c>
      <c r="D748" s="21">
        <v>0</v>
      </c>
      <c r="E748" s="21">
        <v>0</v>
      </c>
      <c r="F748" s="21">
        <v>0</v>
      </c>
      <c r="G748" s="21">
        <v>0</v>
      </c>
      <c r="H748" s="21">
        <v>0</v>
      </c>
      <c r="I748" s="21">
        <v>0</v>
      </c>
      <c r="J748" s="21">
        <v>0</v>
      </c>
      <c r="K748" s="21">
        <v>0</v>
      </c>
      <c r="L748" s="21">
        <v>0</v>
      </c>
      <c r="M748" s="21">
        <v>0</v>
      </c>
      <c r="N748" s="21">
        <v>0</v>
      </c>
      <c r="O748" s="21">
        <v>0</v>
      </c>
      <c r="P748" s="61">
        <v>0</v>
      </c>
      <c r="Q748" s="37">
        <v>2</v>
      </c>
    </row>
    <row r="749" spans="1:17" ht="17.25" hidden="1" customHeight="1" x14ac:dyDescent="0.3">
      <c r="A749" s="19" t="s">
        <v>1253</v>
      </c>
      <c r="B749" s="19" t="s">
        <v>2250</v>
      </c>
      <c r="C749" s="21">
        <v>0</v>
      </c>
      <c r="D749" s="21">
        <v>0</v>
      </c>
      <c r="E749" s="21">
        <v>0</v>
      </c>
      <c r="F749" s="21">
        <v>0</v>
      </c>
      <c r="G749" s="21">
        <v>0</v>
      </c>
      <c r="H749" s="21">
        <v>0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61">
        <v>0</v>
      </c>
      <c r="Q749" s="37">
        <v>2</v>
      </c>
    </row>
    <row r="750" spans="1:17" ht="17.25" hidden="1" customHeight="1" x14ac:dyDescent="0.3">
      <c r="A750" s="19" t="s">
        <v>1624</v>
      </c>
      <c r="B750" s="19" t="s">
        <v>2251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61">
        <v>0</v>
      </c>
      <c r="Q750" s="37">
        <v>2</v>
      </c>
    </row>
    <row r="751" spans="1:17" ht="17.25" hidden="1" customHeight="1" x14ac:dyDescent="0.3">
      <c r="A751" s="19" t="s">
        <v>695</v>
      </c>
      <c r="B751" s="19" t="s">
        <v>2252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61">
        <v>0</v>
      </c>
      <c r="Q751" s="37">
        <v>2</v>
      </c>
    </row>
    <row r="752" spans="1:17" ht="17.25" hidden="1" customHeight="1" x14ac:dyDescent="0.3">
      <c r="A752" s="19" t="s">
        <v>696</v>
      </c>
      <c r="B752" s="19" t="s">
        <v>2253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61">
        <v>0</v>
      </c>
      <c r="Q752" s="37">
        <v>2</v>
      </c>
    </row>
    <row r="753" spans="1:18" ht="17.25" hidden="1" customHeight="1" x14ac:dyDescent="0.3">
      <c r="A753" s="19" t="s">
        <v>697</v>
      </c>
      <c r="B753" s="19" t="s">
        <v>2254</v>
      </c>
      <c r="C753" s="21">
        <v>0</v>
      </c>
      <c r="D753" s="21">
        <v>0</v>
      </c>
      <c r="E753" s="21">
        <v>0</v>
      </c>
      <c r="F753" s="21">
        <v>0</v>
      </c>
      <c r="G753" s="21">
        <v>0</v>
      </c>
      <c r="H753" s="21">
        <v>0</v>
      </c>
      <c r="I753" s="21">
        <v>0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61">
        <v>0</v>
      </c>
      <c r="Q753" s="37">
        <v>2</v>
      </c>
    </row>
    <row r="754" spans="1:18" ht="17.25" hidden="1" customHeight="1" x14ac:dyDescent="0.3">
      <c r="A754" s="19" t="s">
        <v>1254</v>
      </c>
      <c r="B754" s="19" t="s">
        <v>2255</v>
      </c>
      <c r="C754" s="41">
        <v>0</v>
      </c>
      <c r="D754" s="41">
        <v>0</v>
      </c>
      <c r="E754" s="41">
        <v>0</v>
      </c>
      <c r="F754" s="41">
        <v>0</v>
      </c>
      <c r="G754" s="41">
        <v>0</v>
      </c>
      <c r="H754" s="41">
        <v>0</v>
      </c>
      <c r="I754" s="41">
        <v>0</v>
      </c>
      <c r="J754" s="41">
        <v>0</v>
      </c>
      <c r="K754" s="41">
        <v>0</v>
      </c>
      <c r="L754" s="41">
        <v>0</v>
      </c>
      <c r="M754" s="41">
        <v>0</v>
      </c>
      <c r="N754" s="41">
        <v>0</v>
      </c>
      <c r="O754" s="41">
        <v>0</v>
      </c>
      <c r="P754" s="61">
        <v>0</v>
      </c>
      <c r="Q754" s="37">
        <v>2</v>
      </c>
    </row>
    <row r="755" spans="1:18" ht="17.25" hidden="1" customHeight="1" x14ac:dyDescent="0.3">
      <c r="B755" s="19" t="s">
        <v>698</v>
      </c>
      <c r="C755" s="41">
        <v>0</v>
      </c>
      <c r="D755" s="41">
        <v>0</v>
      </c>
      <c r="E755" s="41">
        <v>0</v>
      </c>
      <c r="F755" s="41">
        <v>0</v>
      </c>
      <c r="G755" s="41">
        <v>0</v>
      </c>
      <c r="H755" s="41">
        <v>0</v>
      </c>
      <c r="I755" s="41">
        <v>0</v>
      </c>
      <c r="J755" s="41">
        <v>0</v>
      </c>
      <c r="K755" s="41">
        <v>0</v>
      </c>
      <c r="L755" s="41">
        <v>0</v>
      </c>
      <c r="M755" s="41">
        <v>0</v>
      </c>
      <c r="N755" s="41">
        <v>0</v>
      </c>
      <c r="O755" s="41">
        <v>0</v>
      </c>
      <c r="P755" s="61">
        <v>0</v>
      </c>
      <c r="Q755" s="37">
        <v>2</v>
      </c>
    </row>
    <row r="756" spans="1:18" ht="17.25" hidden="1" customHeight="1" x14ac:dyDescent="0.3">
      <c r="B756" s="19" t="s">
        <v>699</v>
      </c>
      <c r="C756" s="41">
        <v>0</v>
      </c>
      <c r="D756" s="41">
        <v>0</v>
      </c>
      <c r="E756" s="41">
        <v>0</v>
      </c>
      <c r="F756" s="41">
        <v>0</v>
      </c>
      <c r="G756" s="41">
        <v>0</v>
      </c>
      <c r="H756" s="41">
        <v>0</v>
      </c>
      <c r="I756" s="41">
        <v>0</v>
      </c>
      <c r="J756" s="41">
        <v>0</v>
      </c>
      <c r="K756" s="41">
        <v>0</v>
      </c>
      <c r="L756" s="41">
        <v>0</v>
      </c>
      <c r="M756" s="41">
        <v>0</v>
      </c>
      <c r="N756" s="41">
        <v>0</v>
      </c>
      <c r="O756" s="41">
        <v>0</v>
      </c>
      <c r="P756" s="61">
        <v>0</v>
      </c>
      <c r="Q756" s="37">
        <v>2</v>
      </c>
    </row>
    <row r="757" spans="1:18" ht="17.25" hidden="1" customHeight="1" x14ac:dyDescent="0.3">
      <c r="B757" s="19" t="s">
        <v>2256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61">
        <v>0</v>
      </c>
      <c r="Q757" s="37">
        <v>2</v>
      </c>
    </row>
    <row r="758" spans="1:18" ht="17.25" hidden="1" customHeight="1" x14ac:dyDescent="0.3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61"/>
      <c r="Q758" s="37">
        <v>2</v>
      </c>
    </row>
    <row r="759" spans="1:18" ht="17.25" hidden="1" customHeight="1" x14ac:dyDescent="0.35">
      <c r="B759" s="30" t="s">
        <v>1453</v>
      </c>
      <c r="C759" s="21">
        <v>0</v>
      </c>
      <c r="D759" s="21">
        <v>0</v>
      </c>
      <c r="E759" s="21">
        <v>0</v>
      </c>
      <c r="F759" s="21">
        <v>0</v>
      </c>
      <c r="G759" s="21">
        <v>0</v>
      </c>
      <c r="H759" s="21">
        <v>0</v>
      </c>
      <c r="I759" s="21">
        <v>0</v>
      </c>
      <c r="J759" s="21">
        <v>0</v>
      </c>
      <c r="K759" s="21">
        <v>0</v>
      </c>
      <c r="L759" s="21">
        <v>0</v>
      </c>
      <c r="M759" s="21">
        <v>0</v>
      </c>
      <c r="N759" s="21">
        <v>0</v>
      </c>
      <c r="O759" s="21">
        <v>0</v>
      </c>
      <c r="P759" s="61">
        <v>0</v>
      </c>
      <c r="Q759" s="37">
        <v>2</v>
      </c>
      <c r="R759" s="134">
        <v>0</v>
      </c>
    </row>
    <row r="760" spans="1:18" ht="17.25" hidden="1" customHeight="1" x14ac:dyDescent="0.3">
      <c r="B760" s="19" t="s">
        <v>685</v>
      </c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56"/>
      <c r="Q760" s="37">
        <v>2</v>
      </c>
    </row>
    <row r="761" spans="1:18" ht="17.25" hidden="1" customHeight="1" x14ac:dyDescent="0.3">
      <c r="A761" s="19" t="s">
        <v>1508</v>
      </c>
      <c r="B761" s="19" t="s">
        <v>2257</v>
      </c>
      <c r="C761" s="21">
        <v>0</v>
      </c>
      <c r="D761" s="21">
        <v>0</v>
      </c>
      <c r="E761" s="21">
        <v>0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61">
        <v>0</v>
      </c>
      <c r="Q761" s="37">
        <v>2</v>
      </c>
    </row>
    <row r="762" spans="1:18" ht="17.25" hidden="1" customHeight="1" x14ac:dyDescent="0.3">
      <c r="A762" s="19" t="s">
        <v>1509</v>
      </c>
      <c r="B762" s="19" t="s">
        <v>2258</v>
      </c>
      <c r="C762" s="21">
        <v>0</v>
      </c>
      <c r="D762" s="21">
        <v>0</v>
      </c>
      <c r="E762" s="21">
        <v>0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61">
        <v>0</v>
      </c>
      <c r="Q762" s="37">
        <v>2</v>
      </c>
    </row>
    <row r="763" spans="1:18" ht="17.25" hidden="1" customHeight="1" x14ac:dyDescent="0.3">
      <c r="A763" s="19" t="s">
        <v>1510</v>
      </c>
      <c r="B763" s="19" t="s">
        <v>2259</v>
      </c>
      <c r="C763" s="21">
        <v>0</v>
      </c>
      <c r="D763" s="21">
        <v>0</v>
      </c>
      <c r="E763" s="21">
        <v>0</v>
      </c>
      <c r="F763" s="21">
        <v>0</v>
      </c>
      <c r="G763" s="21">
        <v>0</v>
      </c>
      <c r="H763" s="21">
        <v>0</v>
      </c>
      <c r="I763" s="21">
        <v>0</v>
      </c>
      <c r="J763" s="21">
        <v>0</v>
      </c>
      <c r="K763" s="21">
        <v>0</v>
      </c>
      <c r="L763" s="21">
        <v>0</v>
      </c>
      <c r="M763" s="21">
        <v>0</v>
      </c>
      <c r="N763" s="21">
        <v>0</v>
      </c>
      <c r="O763" s="21">
        <v>0</v>
      </c>
      <c r="P763" s="61">
        <v>0</v>
      </c>
      <c r="Q763" s="37">
        <v>2</v>
      </c>
    </row>
    <row r="764" spans="1:18" ht="17.25" hidden="1" customHeight="1" x14ac:dyDescent="0.3">
      <c r="A764" s="19" t="s">
        <v>1511</v>
      </c>
      <c r="B764" s="19" t="s">
        <v>2260</v>
      </c>
      <c r="C764" s="41">
        <v>0</v>
      </c>
      <c r="D764" s="41">
        <v>0</v>
      </c>
      <c r="E764" s="41">
        <v>0</v>
      </c>
      <c r="F764" s="41">
        <v>0</v>
      </c>
      <c r="G764" s="41">
        <v>0</v>
      </c>
      <c r="H764" s="41">
        <v>0</v>
      </c>
      <c r="I764" s="41">
        <v>0</v>
      </c>
      <c r="J764" s="41">
        <v>0</v>
      </c>
      <c r="K764" s="41">
        <v>0</v>
      </c>
      <c r="L764" s="41">
        <v>0</v>
      </c>
      <c r="M764" s="41">
        <v>0</v>
      </c>
      <c r="N764" s="41">
        <v>0</v>
      </c>
      <c r="O764" s="41">
        <v>0</v>
      </c>
      <c r="P764" s="61">
        <v>0</v>
      </c>
      <c r="Q764" s="37">
        <v>2</v>
      </c>
    </row>
    <row r="765" spans="1:18" ht="17.25" hidden="1" customHeight="1" x14ac:dyDescent="0.3">
      <c r="B765" s="19" t="s">
        <v>652</v>
      </c>
      <c r="C765" s="41">
        <v>0</v>
      </c>
      <c r="D765" s="41">
        <v>0</v>
      </c>
      <c r="E765" s="41">
        <v>0</v>
      </c>
      <c r="F765" s="41">
        <v>0</v>
      </c>
      <c r="G765" s="41">
        <v>0</v>
      </c>
      <c r="H765" s="41">
        <v>0</v>
      </c>
      <c r="I765" s="41">
        <v>0</v>
      </c>
      <c r="J765" s="41">
        <v>0</v>
      </c>
      <c r="K765" s="41">
        <v>0</v>
      </c>
      <c r="L765" s="41">
        <v>0</v>
      </c>
      <c r="M765" s="41">
        <v>0</v>
      </c>
      <c r="N765" s="41">
        <v>0</v>
      </c>
      <c r="O765" s="41">
        <v>0</v>
      </c>
      <c r="P765" s="61">
        <v>0</v>
      </c>
      <c r="Q765" s="37">
        <v>2</v>
      </c>
    </row>
    <row r="766" spans="1:18" ht="17.25" hidden="1" customHeight="1" x14ac:dyDescent="0.3"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61"/>
      <c r="Q766" s="37">
        <v>2</v>
      </c>
    </row>
    <row r="767" spans="1:18" ht="17.25" hidden="1" customHeight="1" x14ac:dyDescent="0.3">
      <c r="B767" s="19" t="s">
        <v>592</v>
      </c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61"/>
      <c r="Q767" s="37">
        <v>2</v>
      </c>
    </row>
    <row r="768" spans="1:18" ht="17.25" hidden="1" customHeight="1" x14ac:dyDescent="0.3">
      <c r="B768" s="19" t="s">
        <v>683</v>
      </c>
      <c r="C768" s="21">
        <v>0</v>
      </c>
      <c r="D768" s="21">
        <v>0</v>
      </c>
      <c r="E768" s="21">
        <v>0</v>
      </c>
      <c r="F768" s="21">
        <v>0</v>
      </c>
      <c r="G768" s="21">
        <v>0</v>
      </c>
      <c r="H768" s="21">
        <v>0</v>
      </c>
      <c r="I768" s="21">
        <v>0</v>
      </c>
      <c r="J768" s="21">
        <v>0</v>
      </c>
      <c r="K768" s="21">
        <v>0</v>
      </c>
      <c r="L768" s="21">
        <v>0</v>
      </c>
      <c r="M768" s="21">
        <v>0</v>
      </c>
      <c r="N768" s="21">
        <v>0</v>
      </c>
      <c r="O768" s="21">
        <v>0</v>
      </c>
      <c r="P768" s="61">
        <v>0</v>
      </c>
      <c r="Q768" s="37">
        <v>2</v>
      </c>
    </row>
    <row r="769" spans="1:17" ht="17.25" hidden="1" customHeight="1" x14ac:dyDescent="0.3">
      <c r="B769" s="19" t="s">
        <v>684</v>
      </c>
      <c r="C769" s="21">
        <v>0</v>
      </c>
      <c r="D769" s="21">
        <v>0</v>
      </c>
      <c r="E769" s="21">
        <v>0</v>
      </c>
      <c r="F769" s="21">
        <v>0</v>
      </c>
      <c r="G769" s="21">
        <v>0</v>
      </c>
      <c r="H769" s="21">
        <v>0</v>
      </c>
      <c r="I769" s="21">
        <v>0</v>
      </c>
      <c r="J769" s="21">
        <v>0</v>
      </c>
      <c r="K769" s="21">
        <v>0</v>
      </c>
      <c r="L769" s="21">
        <v>0</v>
      </c>
      <c r="M769" s="21">
        <v>0</v>
      </c>
      <c r="N769" s="21">
        <v>0</v>
      </c>
      <c r="O769" s="21">
        <v>0</v>
      </c>
      <c r="P769" s="61">
        <v>0</v>
      </c>
      <c r="Q769" s="37">
        <v>2</v>
      </c>
    </row>
    <row r="770" spans="1:17" ht="17.25" hidden="1" customHeight="1" x14ac:dyDescent="0.3">
      <c r="B770" s="19" t="s">
        <v>457</v>
      </c>
      <c r="C770" s="45">
        <v>0</v>
      </c>
      <c r="D770" s="45">
        <v>0</v>
      </c>
      <c r="E770" s="45">
        <v>0</v>
      </c>
      <c r="F770" s="45">
        <v>0</v>
      </c>
      <c r="G770" s="45">
        <v>0</v>
      </c>
      <c r="H770" s="45">
        <v>0</v>
      </c>
      <c r="I770" s="45">
        <v>0</v>
      </c>
      <c r="J770" s="45">
        <v>0</v>
      </c>
      <c r="K770" s="45">
        <v>0</v>
      </c>
      <c r="L770" s="45">
        <v>0</v>
      </c>
      <c r="M770" s="45">
        <v>0</v>
      </c>
      <c r="N770" s="45">
        <v>0</v>
      </c>
      <c r="O770" s="45">
        <v>0</v>
      </c>
      <c r="P770" s="61">
        <v>0</v>
      </c>
      <c r="Q770" s="37">
        <v>2</v>
      </c>
    </row>
    <row r="771" spans="1:17" ht="17.25" hidden="1" customHeight="1" x14ac:dyDescent="0.3">
      <c r="B771" s="19" t="s">
        <v>594</v>
      </c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61"/>
      <c r="Q771" s="37">
        <v>2</v>
      </c>
    </row>
    <row r="772" spans="1:17" ht="17.25" hidden="1" customHeight="1" x14ac:dyDescent="0.3">
      <c r="A772" s="19" t="s">
        <v>1512</v>
      </c>
      <c r="B772" s="19" t="s">
        <v>2261</v>
      </c>
      <c r="C772" s="21">
        <v>0</v>
      </c>
      <c r="D772" s="21">
        <v>0</v>
      </c>
      <c r="E772" s="21">
        <v>0</v>
      </c>
      <c r="F772" s="21">
        <v>0</v>
      </c>
      <c r="G772" s="21">
        <v>0</v>
      </c>
      <c r="H772" s="21">
        <v>0</v>
      </c>
      <c r="I772" s="21">
        <v>0</v>
      </c>
      <c r="J772" s="21">
        <v>0</v>
      </c>
      <c r="K772" s="21">
        <v>0</v>
      </c>
      <c r="L772" s="21">
        <v>0</v>
      </c>
      <c r="M772" s="21">
        <v>0</v>
      </c>
      <c r="N772" s="21">
        <v>0</v>
      </c>
      <c r="O772" s="21">
        <v>0</v>
      </c>
      <c r="P772" s="61">
        <v>0</v>
      </c>
      <c r="Q772" s="37">
        <v>2</v>
      </c>
    </row>
    <row r="773" spans="1:17" ht="17.25" hidden="1" customHeight="1" x14ac:dyDescent="0.3">
      <c r="A773" s="19" t="s">
        <v>1513</v>
      </c>
      <c r="B773" s="19" t="s">
        <v>2262</v>
      </c>
      <c r="C773" s="21">
        <v>0</v>
      </c>
      <c r="D773" s="21">
        <v>0</v>
      </c>
      <c r="E773" s="21">
        <v>0</v>
      </c>
      <c r="F773" s="21">
        <v>0</v>
      </c>
      <c r="G773" s="21">
        <v>0</v>
      </c>
      <c r="H773" s="21">
        <v>0</v>
      </c>
      <c r="I773" s="21">
        <v>0</v>
      </c>
      <c r="J773" s="21">
        <v>0</v>
      </c>
      <c r="K773" s="21">
        <v>0</v>
      </c>
      <c r="L773" s="21">
        <v>0</v>
      </c>
      <c r="M773" s="21">
        <v>0</v>
      </c>
      <c r="N773" s="21">
        <v>0</v>
      </c>
      <c r="O773" s="21">
        <v>0</v>
      </c>
      <c r="P773" s="61">
        <v>0</v>
      </c>
      <c r="Q773" s="37">
        <v>2</v>
      </c>
    </row>
    <row r="774" spans="1:17" ht="17.25" hidden="1" customHeight="1" x14ac:dyDescent="0.3">
      <c r="A774" s="19" t="s">
        <v>1514</v>
      </c>
      <c r="B774" s="19" t="s">
        <v>2263</v>
      </c>
      <c r="C774" s="21">
        <v>0</v>
      </c>
      <c r="D774" s="21">
        <v>0</v>
      </c>
      <c r="E774" s="21">
        <v>0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61">
        <v>0</v>
      </c>
      <c r="Q774" s="37">
        <v>2</v>
      </c>
    </row>
    <row r="775" spans="1:17" ht="17.25" hidden="1" customHeight="1" x14ac:dyDescent="0.3">
      <c r="A775" s="19" t="s">
        <v>1515</v>
      </c>
      <c r="B775" s="19" t="s">
        <v>2264</v>
      </c>
      <c r="C775" s="21">
        <v>0</v>
      </c>
      <c r="D775" s="21">
        <v>0</v>
      </c>
      <c r="E775" s="21">
        <v>0</v>
      </c>
      <c r="F775" s="21">
        <v>0</v>
      </c>
      <c r="G775" s="21">
        <v>0</v>
      </c>
      <c r="H775" s="21">
        <v>0</v>
      </c>
      <c r="I775" s="21">
        <v>0</v>
      </c>
      <c r="J775" s="21">
        <v>0</v>
      </c>
      <c r="K775" s="21">
        <v>0</v>
      </c>
      <c r="L775" s="21">
        <v>0</v>
      </c>
      <c r="M775" s="21">
        <v>0</v>
      </c>
      <c r="N775" s="21">
        <v>0</v>
      </c>
      <c r="O775" s="21">
        <v>0</v>
      </c>
      <c r="P775" s="61">
        <v>0</v>
      </c>
      <c r="Q775" s="37">
        <v>2</v>
      </c>
    </row>
    <row r="776" spans="1:17" ht="17.25" hidden="1" customHeight="1" x14ac:dyDescent="0.3">
      <c r="A776" s="19" t="s">
        <v>1516</v>
      </c>
      <c r="B776" s="19" t="s">
        <v>2265</v>
      </c>
      <c r="C776" s="21">
        <v>0</v>
      </c>
      <c r="D776" s="21">
        <v>0</v>
      </c>
      <c r="E776" s="21">
        <v>0</v>
      </c>
      <c r="F776" s="21">
        <v>0</v>
      </c>
      <c r="G776" s="21">
        <v>0</v>
      </c>
      <c r="H776" s="21">
        <v>0</v>
      </c>
      <c r="I776" s="21">
        <v>0</v>
      </c>
      <c r="J776" s="21">
        <v>0</v>
      </c>
      <c r="K776" s="21">
        <v>0</v>
      </c>
      <c r="L776" s="21">
        <v>0</v>
      </c>
      <c r="M776" s="21">
        <v>0</v>
      </c>
      <c r="N776" s="21">
        <v>0</v>
      </c>
      <c r="O776" s="21">
        <v>0</v>
      </c>
      <c r="P776" s="61">
        <v>0</v>
      </c>
      <c r="Q776" s="37">
        <v>2</v>
      </c>
    </row>
    <row r="777" spans="1:17" ht="17.25" hidden="1" customHeight="1" x14ac:dyDescent="0.3">
      <c r="A777" s="19" t="s">
        <v>1517</v>
      </c>
      <c r="B777" s="19" t="s">
        <v>2266</v>
      </c>
      <c r="C777" s="21">
        <v>0</v>
      </c>
      <c r="D777" s="21">
        <v>0</v>
      </c>
      <c r="E777" s="21">
        <v>0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61">
        <v>0</v>
      </c>
      <c r="Q777" s="37">
        <v>2</v>
      </c>
    </row>
    <row r="778" spans="1:17" ht="17.25" hidden="1" customHeight="1" x14ac:dyDescent="0.3">
      <c r="A778" s="19" t="s">
        <v>1518</v>
      </c>
      <c r="B778" s="19" t="s">
        <v>2267</v>
      </c>
      <c r="C778" s="21">
        <v>0</v>
      </c>
      <c r="D778" s="21">
        <v>0</v>
      </c>
      <c r="E778" s="21">
        <v>0</v>
      </c>
      <c r="F778" s="21">
        <v>0</v>
      </c>
      <c r="G778" s="21">
        <v>0</v>
      </c>
      <c r="H778" s="21">
        <v>0</v>
      </c>
      <c r="I778" s="21">
        <v>0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0</v>
      </c>
      <c r="P778" s="61">
        <v>0</v>
      </c>
      <c r="Q778" s="37">
        <v>2</v>
      </c>
    </row>
    <row r="779" spans="1:17" ht="17.25" hidden="1" customHeight="1" x14ac:dyDescent="0.3">
      <c r="A779" s="19" t="s">
        <v>1519</v>
      </c>
      <c r="B779" s="19" t="s">
        <v>2268</v>
      </c>
      <c r="C779" s="21">
        <v>0</v>
      </c>
      <c r="D779" s="21">
        <v>0</v>
      </c>
      <c r="E779" s="21">
        <v>0</v>
      </c>
      <c r="F779" s="21">
        <v>0</v>
      </c>
      <c r="G779" s="21">
        <v>0</v>
      </c>
      <c r="H779" s="21">
        <v>0</v>
      </c>
      <c r="I779" s="21">
        <v>0</v>
      </c>
      <c r="J779" s="21">
        <v>0</v>
      </c>
      <c r="K779" s="21">
        <v>0</v>
      </c>
      <c r="L779" s="21">
        <v>0</v>
      </c>
      <c r="M779" s="21">
        <v>0</v>
      </c>
      <c r="N779" s="21">
        <v>0</v>
      </c>
      <c r="O779" s="21">
        <v>0</v>
      </c>
      <c r="P779" s="61">
        <v>0</v>
      </c>
      <c r="Q779" s="37">
        <v>2</v>
      </c>
    </row>
    <row r="780" spans="1:17" ht="17.25" hidden="1" customHeight="1" x14ac:dyDescent="0.3">
      <c r="A780" s="19" t="s">
        <v>1520</v>
      </c>
      <c r="B780" s="19" t="s">
        <v>2269</v>
      </c>
      <c r="C780" s="21">
        <v>0</v>
      </c>
      <c r="D780" s="21">
        <v>0</v>
      </c>
      <c r="E780" s="21">
        <v>0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61">
        <v>0</v>
      </c>
      <c r="Q780" s="37">
        <v>2</v>
      </c>
    </row>
    <row r="781" spans="1:17" ht="17.25" hidden="1" customHeight="1" x14ac:dyDescent="0.3">
      <c r="A781" s="19" t="s">
        <v>1521</v>
      </c>
      <c r="B781" s="19" t="s">
        <v>2270</v>
      </c>
      <c r="C781" s="21">
        <v>0</v>
      </c>
      <c r="D781" s="21">
        <v>0</v>
      </c>
      <c r="E781" s="21">
        <v>0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61">
        <v>0</v>
      </c>
      <c r="Q781" s="37">
        <v>2</v>
      </c>
    </row>
    <row r="782" spans="1:17" ht="17.25" hidden="1" customHeight="1" x14ac:dyDescent="0.3">
      <c r="A782" s="19" t="s">
        <v>1522</v>
      </c>
      <c r="B782" s="19" t="s">
        <v>2271</v>
      </c>
      <c r="C782" s="21">
        <v>0</v>
      </c>
      <c r="D782" s="21">
        <v>0</v>
      </c>
      <c r="E782" s="21">
        <v>0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61">
        <v>0</v>
      </c>
      <c r="Q782" s="37">
        <v>2</v>
      </c>
    </row>
    <row r="783" spans="1:17" ht="17.25" hidden="1" customHeight="1" x14ac:dyDescent="0.3">
      <c r="A783" s="19" t="s">
        <v>1523</v>
      </c>
      <c r="B783" s="19" t="s">
        <v>2272</v>
      </c>
      <c r="C783" s="21">
        <v>0</v>
      </c>
      <c r="D783" s="21">
        <v>0</v>
      </c>
      <c r="E783" s="21">
        <v>0</v>
      </c>
      <c r="F783" s="21">
        <v>0</v>
      </c>
      <c r="G783" s="21">
        <v>0</v>
      </c>
      <c r="H783" s="21">
        <v>0</v>
      </c>
      <c r="I783" s="21">
        <v>0</v>
      </c>
      <c r="J783" s="21">
        <v>0</v>
      </c>
      <c r="K783" s="21">
        <v>0</v>
      </c>
      <c r="L783" s="21">
        <v>0</v>
      </c>
      <c r="M783" s="21">
        <v>0</v>
      </c>
      <c r="N783" s="21">
        <v>0</v>
      </c>
      <c r="O783" s="21">
        <v>0</v>
      </c>
      <c r="P783" s="61">
        <v>0</v>
      </c>
      <c r="Q783" s="37">
        <v>2</v>
      </c>
    </row>
    <row r="784" spans="1:17" ht="17.25" hidden="1" customHeight="1" x14ac:dyDescent="0.3">
      <c r="A784" s="19" t="s">
        <v>1524</v>
      </c>
      <c r="B784" s="19" t="s">
        <v>2273</v>
      </c>
      <c r="C784" s="21">
        <v>0</v>
      </c>
      <c r="D784" s="21">
        <v>0</v>
      </c>
      <c r="E784" s="21">
        <v>0</v>
      </c>
      <c r="F784" s="21">
        <v>0</v>
      </c>
      <c r="G784" s="21">
        <v>0</v>
      </c>
      <c r="H784" s="21">
        <v>0</v>
      </c>
      <c r="I784" s="21">
        <v>0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61">
        <v>0</v>
      </c>
      <c r="Q784" s="37">
        <v>2</v>
      </c>
    </row>
    <row r="785" spans="1:17" ht="17.25" hidden="1" customHeight="1" x14ac:dyDescent="0.3">
      <c r="A785" s="19" t="s">
        <v>1525</v>
      </c>
      <c r="B785" s="19" t="s">
        <v>2274</v>
      </c>
      <c r="C785" s="21">
        <v>0</v>
      </c>
      <c r="D785" s="21">
        <v>0</v>
      </c>
      <c r="E785" s="21">
        <v>0</v>
      </c>
      <c r="F785" s="21">
        <v>0</v>
      </c>
      <c r="G785" s="21">
        <v>0</v>
      </c>
      <c r="H785" s="21">
        <v>0</v>
      </c>
      <c r="I785" s="21">
        <v>0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61">
        <v>0</v>
      </c>
      <c r="Q785" s="37">
        <v>2</v>
      </c>
    </row>
    <row r="786" spans="1:17" ht="17.25" hidden="1" customHeight="1" x14ac:dyDescent="0.3">
      <c r="A786" s="19" t="s">
        <v>1526</v>
      </c>
      <c r="B786" s="19" t="s">
        <v>2275</v>
      </c>
      <c r="C786" s="21">
        <v>0</v>
      </c>
      <c r="D786" s="21">
        <v>0</v>
      </c>
      <c r="E786" s="21">
        <v>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61">
        <v>0</v>
      </c>
      <c r="Q786" s="37">
        <v>2</v>
      </c>
    </row>
    <row r="787" spans="1:17" ht="17.25" hidden="1" customHeight="1" x14ac:dyDescent="0.3">
      <c r="A787" s="19" t="s">
        <v>1527</v>
      </c>
      <c r="B787" s="19" t="s">
        <v>2276</v>
      </c>
      <c r="C787" s="21">
        <v>0</v>
      </c>
      <c r="D787" s="21">
        <v>0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21">
        <v>0</v>
      </c>
      <c r="L787" s="21">
        <v>0</v>
      </c>
      <c r="M787" s="21">
        <v>0</v>
      </c>
      <c r="N787" s="21">
        <v>0</v>
      </c>
      <c r="O787" s="21">
        <v>0</v>
      </c>
      <c r="P787" s="61">
        <v>0</v>
      </c>
      <c r="Q787" s="37">
        <v>2</v>
      </c>
    </row>
    <row r="788" spans="1:17" ht="17.25" hidden="1" customHeight="1" x14ac:dyDescent="0.3">
      <c r="A788" s="19" t="s">
        <v>1528</v>
      </c>
      <c r="B788" s="19" t="s">
        <v>2277</v>
      </c>
      <c r="C788" s="21">
        <v>0</v>
      </c>
      <c r="D788" s="21">
        <v>0</v>
      </c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0</v>
      </c>
      <c r="K788" s="21">
        <v>0</v>
      </c>
      <c r="L788" s="21">
        <v>0</v>
      </c>
      <c r="M788" s="21">
        <v>0</v>
      </c>
      <c r="N788" s="21">
        <v>0</v>
      </c>
      <c r="O788" s="21">
        <v>0</v>
      </c>
      <c r="P788" s="61">
        <v>0</v>
      </c>
      <c r="Q788" s="37">
        <v>2</v>
      </c>
    </row>
    <row r="789" spans="1:17" ht="17.25" hidden="1" customHeight="1" x14ac:dyDescent="0.3">
      <c r="A789" s="19" t="s">
        <v>1529</v>
      </c>
      <c r="B789" s="19" t="s">
        <v>2278</v>
      </c>
      <c r="C789" s="41">
        <v>0</v>
      </c>
      <c r="D789" s="41">
        <v>0</v>
      </c>
      <c r="E789" s="41">
        <v>0</v>
      </c>
      <c r="F789" s="41">
        <v>0</v>
      </c>
      <c r="G789" s="41">
        <v>0</v>
      </c>
      <c r="H789" s="41">
        <v>0</v>
      </c>
      <c r="I789" s="41">
        <v>0</v>
      </c>
      <c r="J789" s="41">
        <v>0</v>
      </c>
      <c r="K789" s="41">
        <v>0</v>
      </c>
      <c r="L789" s="41">
        <v>0</v>
      </c>
      <c r="M789" s="41">
        <v>0</v>
      </c>
      <c r="N789" s="41">
        <v>0</v>
      </c>
      <c r="O789" s="41">
        <v>0</v>
      </c>
      <c r="P789" s="61">
        <v>0</v>
      </c>
      <c r="Q789" s="37">
        <v>2</v>
      </c>
    </row>
    <row r="790" spans="1:17" ht="17.25" hidden="1" customHeight="1" x14ac:dyDescent="0.3">
      <c r="B790" s="19" t="s">
        <v>698</v>
      </c>
      <c r="C790" s="41">
        <v>0</v>
      </c>
      <c r="D790" s="41">
        <v>0</v>
      </c>
      <c r="E790" s="41">
        <v>0</v>
      </c>
      <c r="F790" s="41">
        <v>0</v>
      </c>
      <c r="G790" s="41">
        <v>0</v>
      </c>
      <c r="H790" s="41">
        <v>0</v>
      </c>
      <c r="I790" s="41">
        <v>0</v>
      </c>
      <c r="J790" s="41">
        <v>0</v>
      </c>
      <c r="K790" s="41">
        <v>0</v>
      </c>
      <c r="L790" s="41">
        <v>0</v>
      </c>
      <c r="M790" s="41">
        <v>0</v>
      </c>
      <c r="N790" s="41">
        <v>0</v>
      </c>
      <c r="O790" s="41">
        <v>0</v>
      </c>
      <c r="P790" s="61">
        <v>0</v>
      </c>
      <c r="Q790" s="37">
        <v>2</v>
      </c>
    </row>
    <row r="791" spans="1:17" ht="17.25" hidden="1" customHeight="1" x14ac:dyDescent="0.3">
      <c r="B791" s="19" t="s">
        <v>699</v>
      </c>
      <c r="C791" s="41">
        <v>0</v>
      </c>
      <c r="D791" s="41">
        <v>0</v>
      </c>
      <c r="E791" s="41">
        <v>0</v>
      </c>
      <c r="F791" s="41">
        <v>0</v>
      </c>
      <c r="G791" s="41">
        <v>0</v>
      </c>
      <c r="H791" s="41">
        <v>0</v>
      </c>
      <c r="I791" s="41">
        <v>0</v>
      </c>
      <c r="J791" s="41">
        <v>0</v>
      </c>
      <c r="K791" s="41">
        <v>0</v>
      </c>
      <c r="L791" s="41">
        <v>0</v>
      </c>
      <c r="M791" s="41">
        <v>0</v>
      </c>
      <c r="N791" s="41">
        <v>0</v>
      </c>
      <c r="O791" s="41">
        <v>0</v>
      </c>
      <c r="P791" s="61">
        <v>0</v>
      </c>
      <c r="Q791" s="37">
        <v>2</v>
      </c>
    </row>
    <row r="792" spans="1:17" ht="17.25" hidden="1" customHeight="1" x14ac:dyDescent="0.3">
      <c r="B792" s="19" t="s">
        <v>1452</v>
      </c>
      <c r="C792" s="21">
        <v>0</v>
      </c>
      <c r="D792" s="21">
        <v>0</v>
      </c>
      <c r="E792" s="21">
        <v>0</v>
      </c>
      <c r="F792" s="21">
        <v>0</v>
      </c>
      <c r="G792" s="21">
        <v>0</v>
      </c>
      <c r="H792" s="21">
        <v>0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  <c r="P792" s="61">
        <v>0</v>
      </c>
      <c r="Q792" s="37">
        <v>2</v>
      </c>
    </row>
    <row r="793" spans="1:17" ht="17.25" hidden="1" customHeight="1" x14ac:dyDescent="0.3"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61"/>
      <c r="Q793" s="37">
        <v>2</v>
      </c>
    </row>
    <row r="794" spans="1:17" ht="17.25" customHeight="1" x14ac:dyDescent="0.35">
      <c r="B794" s="30" t="s">
        <v>702</v>
      </c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43"/>
      <c r="Q794" s="37">
        <v>1</v>
      </c>
    </row>
    <row r="795" spans="1:17" ht="17.25" hidden="1" customHeight="1" x14ac:dyDescent="0.3">
      <c r="A795" s="19" t="s">
        <v>703</v>
      </c>
      <c r="B795" s="19" t="s">
        <v>2279</v>
      </c>
      <c r="C795" s="21">
        <v>0</v>
      </c>
      <c r="D795" s="21">
        <v>0</v>
      </c>
      <c r="E795" s="21">
        <v>0</v>
      </c>
      <c r="F795" s="21">
        <v>0</v>
      </c>
      <c r="G795" s="21">
        <v>0</v>
      </c>
      <c r="H795" s="21">
        <v>0</v>
      </c>
      <c r="I795" s="21">
        <v>0</v>
      </c>
      <c r="J795" s="21">
        <v>0</v>
      </c>
      <c r="K795" s="21">
        <v>0</v>
      </c>
      <c r="L795" s="21">
        <v>0</v>
      </c>
      <c r="M795" s="21">
        <v>0</v>
      </c>
      <c r="N795" s="21">
        <v>0</v>
      </c>
      <c r="O795" s="21">
        <v>0</v>
      </c>
      <c r="P795" s="55">
        <v>0</v>
      </c>
      <c r="Q795" s="37">
        <v>2</v>
      </c>
    </row>
    <row r="796" spans="1:17" ht="17.25" hidden="1" customHeight="1" x14ac:dyDescent="0.3">
      <c r="A796" s="19" t="s">
        <v>704</v>
      </c>
      <c r="B796" s="19" t="s">
        <v>2280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55">
        <v>0</v>
      </c>
      <c r="Q796" s="37">
        <v>2</v>
      </c>
    </row>
    <row r="797" spans="1:17" ht="17.25" customHeight="1" x14ac:dyDescent="0.3">
      <c r="A797" s="19" t="s">
        <v>705</v>
      </c>
      <c r="B797" s="19" t="s">
        <v>2281</v>
      </c>
      <c r="C797" s="21">
        <v>0</v>
      </c>
      <c r="D797" s="21">
        <v>0</v>
      </c>
      <c r="E797" s="21">
        <v>0</v>
      </c>
      <c r="F797" s="21">
        <v>0</v>
      </c>
      <c r="G797" s="21">
        <v>200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200</v>
      </c>
      <c r="P797" s="55">
        <v>7.8385263570448747E-3</v>
      </c>
      <c r="Q797" s="37">
        <v>1</v>
      </c>
    </row>
    <row r="798" spans="1:17" ht="17.25" customHeight="1" x14ac:dyDescent="0.3">
      <c r="A798" s="19" t="s">
        <v>706</v>
      </c>
      <c r="B798" s="19" t="s">
        <v>2282</v>
      </c>
      <c r="C798" s="21">
        <v>748.66</v>
      </c>
      <c r="D798" s="21">
        <v>2058.6999999999998</v>
      </c>
      <c r="E798" s="21">
        <v>1886.79</v>
      </c>
      <c r="F798" s="21">
        <v>1252.81</v>
      </c>
      <c r="G798" s="21">
        <v>2128</v>
      </c>
      <c r="H798" s="21">
        <v>994.71</v>
      </c>
      <c r="I798" s="21">
        <v>1935.59</v>
      </c>
      <c r="J798" s="21">
        <v>1825.09</v>
      </c>
      <c r="K798" s="21">
        <v>1130</v>
      </c>
      <c r="L798" s="21">
        <v>712.89</v>
      </c>
      <c r="M798" s="21">
        <v>3849.71</v>
      </c>
      <c r="N798" s="21">
        <v>677.58</v>
      </c>
      <c r="O798" s="21">
        <v>19200.53</v>
      </c>
      <c r="P798" s="55">
        <v>0.75251930237115416</v>
      </c>
      <c r="Q798" s="37">
        <v>1</v>
      </c>
    </row>
    <row r="799" spans="1:17" ht="17.25" hidden="1" customHeight="1" x14ac:dyDescent="0.3">
      <c r="A799" s="19" t="s">
        <v>2283</v>
      </c>
      <c r="B799" s="19" t="s">
        <v>2284</v>
      </c>
      <c r="C799" s="21">
        <v>0</v>
      </c>
      <c r="D799" s="21">
        <v>0</v>
      </c>
      <c r="E799" s="21">
        <v>0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55">
        <v>0</v>
      </c>
      <c r="Q799" s="37">
        <v>2</v>
      </c>
    </row>
    <row r="800" spans="1:17" ht="17.25" customHeight="1" x14ac:dyDescent="0.3">
      <c r="A800" s="19" t="s">
        <v>707</v>
      </c>
      <c r="B800" s="19" t="s">
        <v>2285</v>
      </c>
      <c r="C800" s="21">
        <v>2717.59</v>
      </c>
      <c r="D800" s="21">
        <v>1782.87</v>
      </c>
      <c r="E800" s="21">
        <v>2368.87</v>
      </c>
      <c r="F800" s="21">
        <v>2894.96</v>
      </c>
      <c r="G800" s="21">
        <v>3391.55</v>
      </c>
      <c r="H800" s="21">
        <v>3891.6699999999996</v>
      </c>
      <c r="I800" s="21">
        <v>5858.09</v>
      </c>
      <c r="J800" s="21">
        <v>4930.75</v>
      </c>
      <c r="K800" s="21">
        <v>4582.3200000000006</v>
      </c>
      <c r="L800" s="21">
        <v>4475.3500000000004</v>
      </c>
      <c r="M800" s="21">
        <v>4178.8500000000004</v>
      </c>
      <c r="N800" s="21">
        <v>4141.66</v>
      </c>
      <c r="O800" s="21">
        <v>45214.53</v>
      </c>
      <c r="P800" s="55">
        <v>1.7720764256319812</v>
      </c>
      <c r="Q800" s="37">
        <v>1</v>
      </c>
    </row>
    <row r="801" spans="1:17" ht="17.25" customHeight="1" x14ac:dyDescent="0.3">
      <c r="A801" s="19" t="s">
        <v>708</v>
      </c>
      <c r="B801" s="19" t="s">
        <v>2286</v>
      </c>
      <c r="C801" s="21">
        <v>96</v>
      </c>
      <c r="D801" s="21">
        <v>35</v>
      </c>
      <c r="E801" s="21">
        <v>57.75</v>
      </c>
      <c r="F801" s="21">
        <v>3</v>
      </c>
      <c r="G801" s="21">
        <v>193</v>
      </c>
      <c r="H801" s="21">
        <v>498.5</v>
      </c>
      <c r="I801" s="21">
        <v>237</v>
      </c>
      <c r="J801" s="21">
        <v>112</v>
      </c>
      <c r="K801" s="21">
        <v>292.5</v>
      </c>
      <c r="L801" s="21">
        <v>398</v>
      </c>
      <c r="M801" s="21">
        <v>236</v>
      </c>
      <c r="N801" s="21">
        <v>103</v>
      </c>
      <c r="O801" s="21">
        <v>2261.75</v>
      </c>
      <c r="P801" s="55">
        <v>8.8643934940231234E-2</v>
      </c>
      <c r="Q801" s="37">
        <v>1</v>
      </c>
    </row>
    <row r="802" spans="1:17" ht="17.25" hidden="1" customHeight="1" x14ac:dyDescent="0.3">
      <c r="A802" s="19" t="s">
        <v>709</v>
      </c>
      <c r="B802" s="19" t="s">
        <v>2287</v>
      </c>
      <c r="C802" s="21">
        <v>0</v>
      </c>
      <c r="D802" s="21">
        <v>0</v>
      </c>
      <c r="E802" s="21">
        <v>0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55">
        <v>0</v>
      </c>
      <c r="Q802" s="37">
        <v>2</v>
      </c>
    </row>
    <row r="803" spans="1:17" ht="17.25" hidden="1" customHeight="1" x14ac:dyDescent="0.3">
      <c r="A803" s="19" t="s">
        <v>710</v>
      </c>
      <c r="B803" s="19" t="s">
        <v>2288</v>
      </c>
      <c r="C803" s="21">
        <v>0</v>
      </c>
      <c r="D803" s="21">
        <v>0</v>
      </c>
      <c r="E803" s="21">
        <v>0</v>
      </c>
      <c r="F803" s="21">
        <v>0</v>
      </c>
      <c r="G803" s="21">
        <v>0</v>
      </c>
      <c r="H803" s="21">
        <v>0</v>
      </c>
      <c r="I803" s="21">
        <v>0</v>
      </c>
      <c r="J803" s="21">
        <v>0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55">
        <v>0</v>
      </c>
      <c r="Q803" s="37">
        <v>2</v>
      </c>
    </row>
    <row r="804" spans="1:17" ht="17.25" customHeight="1" x14ac:dyDescent="0.3">
      <c r="A804" s="19" t="s">
        <v>711</v>
      </c>
      <c r="B804" s="19" t="s">
        <v>2289</v>
      </c>
      <c r="C804" s="21">
        <v>54.45</v>
      </c>
      <c r="D804" s="21">
        <v>57.4</v>
      </c>
      <c r="E804" s="21">
        <v>108.9</v>
      </c>
      <c r="F804" s="21">
        <v>190.65</v>
      </c>
      <c r="G804" s="21">
        <v>361.35</v>
      </c>
      <c r="H804" s="21">
        <v>222.75</v>
      </c>
      <c r="I804" s="21">
        <v>316.8</v>
      </c>
      <c r="J804" s="21">
        <v>232.65</v>
      </c>
      <c r="K804" s="21">
        <v>336.6</v>
      </c>
      <c r="L804" s="21">
        <v>168.62</v>
      </c>
      <c r="M804" s="21">
        <v>188.1</v>
      </c>
      <c r="N804" s="21">
        <v>103.95</v>
      </c>
      <c r="O804" s="21">
        <v>2342.2199999999998</v>
      </c>
      <c r="P804" s="55">
        <v>9.1797766019988236E-2</v>
      </c>
      <c r="Q804" s="37">
        <v>1</v>
      </c>
    </row>
    <row r="805" spans="1:17" ht="17.25" customHeight="1" x14ac:dyDescent="0.3">
      <c r="A805" s="19" t="s">
        <v>712</v>
      </c>
      <c r="B805" s="19" t="s">
        <v>2290</v>
      </c>
      <c r="C805" s="21">
        <v>67</v>
      </c>
      <c r="D805" s="21">
        <v>0</v>
      </c>
      <c r="E805" s="21">
        <v>0</v>
      </c>
      <c r="F805" s="21">
        <v>50</v>
      </c>
      <c r="G805" s="21">
        <v>0</v>
      </c>
      <c r="H805" s="21">
        <v>0</v>
      </c>
      <c r="I805" s="21">
        <v>0</v>
      </c>
      <c r="J805" s="21">
        <v>0</v>
      </c>
      <c r="K805" s="21">
        <v>0</v>
      </c>
      <c r="L805" s="21">
        <v>118</v>
      </c>
      <c r="M805" s="21">
        <v>0</v>
      </c>
      <c r="N805" s="21">
        <v>0</v>
      </c>
      <c r="O805" s="21">
        <v>235</v>
      </c>
      <c r="P805" s="55">
        <v>9.2102684695277281E-3</v>
      </c>
      <c r="Q805" s="37">
        <v>1</v>
      </c>
    </row>
    <row r="806" spans="1:17" ht="17.25" hidden="1" customHeight="1" x14ac:dyDescent="0.3">
      <c r="A806" s="19" t="s">
        <v>713</v>
      </c>
      <c r="B806" s="19" t="s">
        <v>2291</v>
      </c>
      <c r="C806" s="21">
        <v>0</v>
      </c>
      <c r="D806" s="21">
        <v>0</v>
      </c>
      <c r="E806" s="21">
        <v>0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55">
        <v>0</v>
      </c>
      <c r="Q806" s="37">
        <v>2</v>
      </c>
    </row>
    <row r="807" spans="1:17" ht="17.25" hidden="1" customHeight="1" x14ac:dyDescent="0.3">
      <c r="A807" s="19" t="s">
        <v>714</v>
      </c>
      <c r="B807" s="19" t="s">
        <v>2292</v>
      </c>
      <c r="C807" s="21">
        <v>0</v>
      </c>
      <c r="D807" s="21">
        <v>0</v>
      </c>
      <c r="E807" s="21">
        <v>0</v>
      </c>
      <c r="F807" s="21">
        <v>0</v>
      </c>
      <c r="G807" s="21">
        <v>0</v>
      </c>
      <c r="H807" s="21">
        <v>0</v>
      </c>
      <c r="I807" s="21">
        <v>0</v>
      </c>
      <c r="J807" s="21">
        <v>0</v>
      </c>
      <c r="K807" s="21">
        <v>0</v>
      </c>
      <c r="L807" s="21">
        <v>0</v>
      </c>
      <c r="M807" s="21">
        <v>0</v>
      </c>
      <c r="N807" s="21">
        <v>0</v>
      </c>
      <c r="O807" s="21">
        <v>0</v>
      </c>
      <c r="P807" s="55">
        <v>0</v>
      </c>
      <c r="Q807" s="37">
        <v>2</v>
      </c>
    </row>
    <row r="808" spans="1:17" ht="17.25" customHeight="1" x14ac:dyDescent="0.3">
      <c r="A808" s="19" t="s">
        <v>715</v>
      </c>
      <c r="B808" s="19" t="s">
        <v>1783</v>
      </c>
      <c r="C808" s="21">
        <v>70</v>
      </c>
      <c r="D808" s="21">
        <v>0</v>
      </c>
      <c r="E808" s="21">
        <v>1611.39</v>
      </c>
      <c r="F808" s="21">
        <v>777.88</v>
      </c>
      <c r="G808" s="21">
        <v>8380.64</v>
      </c>
      <c r="H808" s="21">
        <v>11180.76</v>
      </c>
      <c r="I808" s="21">
        <v>9627.73</v>
      </c>
      <c r="J808" s="21">
        <v>9764.0400000000009</v>
      </c>
      <c r="K808" s="21">
        <v>6433.5099999999984</v>
      </c>
      <c r="L808" s="21">
        <v>8129.35</v>
      </c>
      <c r="M808" s="21">
        <v>8214.66</v>
      </c>
      <c r="N808" s="21">
        <v>11097.56</v>
      </c>
      <c r="O808" s="21">
        <v>75287.51999999999</v>
      </c>
      <c r="P808" s="55">
        <v>2.9507160493827156</v>
      </c>
      <c r="Q808" s="37">
        <v>1</v>
      </c>
    </row>
    <row r="809" spans="1:17" ht="17.25" hidden="1" customHeight="1" x14ac:dyDescent="0.3">
      <c r="A809" s="19" t="s">
        <v>716</v>
      </c>
      <c r="B809" s="19" t="s">
        <v>2293</v>
      </c>
      <c r="C809" s="21">
        <v>0</v>
      </c>
      <c r="D809" s="21">
        <v>0</v>
      </c>
      <c r="E809" s="21">
        <v>0</v>
      </c>
      <c r="F809" s="21">
        <v>0</v>
      </c>
      <c r="G809" s="21">
        <v>0</v>
      </c>
      <c r="H809" s="21">
        <v>0</v>
      </c>
      <c r="I809" s="21">
        <v>0</v>
      </c>
      <c r="J809" s="21">
        <v>0</v>
      </c>
      <c r="K809" s="21">
        <v>0</v>
      </c>
      <c r="L809" s="21">
        <v>0</v>
      </c>
      <c r="M809" s="21">
        <v>0</v>
      </c>
      <c r="N809" s="21">
        <v>0</v>
      </c>
      <c r="O809" s="21">
        <v>0</v>
      </c>
      <c r="P809" s="55">
        <v>0</v>
      </c>
      <c r="Q809" s="37">
        <v>2</v>
      </c>
    </row>
    <row r="810" spans="1:17" ht="17.25" hidden="1" customHeight="1" x14ac:dyDescent="0.3">
      <c r="A810" s="19" t="s">
        <v>717</v>
      </c>
      <c r="B810" s="19" t="s">
        <v>1784</v>
      </c>
      <c r="C810" s="21">
        <v>0</v>
      </c>
      <c r="D810" s="21">
        <v>0</v>
      </c>
      <c r="E810" s="21">
        <v>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55">
        <v>0</v>
      </c>
      <c r="Q810" s="37">
        <v>2</v>
      </c>
    </row>
    <row r="811" spans="1:17" ht="17.25" hidden="1" customHeight="1" x14ac:dyDescent="0.3">
      <c r="A811" s="19" t="s">
        <v>718</v>
      </c>
      <c r="B811" s="19" t="s">
        <v>2294</v>
      </c>
      <c r="C811" s="21">
        <v>0</v>
      </c>
      <c r="D811" s="21">
        <v>0</v>
      </c>
      <c r="E811" s="21">
        <v>0</v>
      </c>
      <c r="F811" s="21">
        <v>0</v>
      </c>
      <c r="G811" s="21">
        <v>0</v>
      </c>
      <c r="H811" s="21">
        <v>0</v>
      </c>
      <c r="I811" s="21">
        <v>0</v>
      </c>
      <c r="J811" s="21">
        <v>0</v>
      </c>
      <c r="K811" s="21">
        <v>0</v>
      </c>
      <c r="L811" s="21">
        <v>0</v>
      </c>
      <c r="M811" s="21">
        <v>0</v>
      </c>
      <c r="N811" s="21">
        <v>0</v>
      </c>
      <c r="O811" s="21">
        <v>0</v>
      </c>
      <c r="P811" s="55">
        <v>0</v>
      </c>
      <c r="Q811" s="37">
        <v>2</v>
      </c>
    </row>
    <row r="812" spans="1:17" ht="17.25" hidden="1" customHeight="1" x14ac:dyDescent="0.3">
      <c r="A812" s="19" t="s">
        <v>719</v>
      </c>
      <c r="B812" s="19" t="s">
        <v>2295</v>
      </c>
      <c r="C812" s="21">
        <v>0</v>
      </c>
      <c r="D812" s="21">
        <v>0</v>
      </c>
      <c r="E812" s="21">
        <v>0</v>
      </c>
      <c r="F812" s="21">
        <v>0</v>
      </c>
      <c r="G812" s="21">
        <v>0</v>
      </c>
      <c r="H812" s="21">
        <v>0</v>
      </c>
      <c r="I812" s="21">
        <v>0</v>
      </c>
      <c r="J812" s="21">
        <v>0</v>
      </c>
      <c r="K812" s="21">
        <v>0</v>
      </c>
      <c r="L812" s="21">
        <v>0</v>
      </c>
      <c r="M812" s="21">
        <v>0</v>
      </c>
      <c r="N812" s="21">
        <v>0</v>
      </c>
      <c r="O812" s="21">
        <v>0</v>
      </c>
      <c r="P812" s="55">
        <v>0</v>
      </c>
      <c r="Q812" s="37">
        <v>2</v>
      </c>
    </row>
    <row r="813" spans="1:17" ht="17.25" hidden="1" customHeight="1" x14ac:dyDescent="0.3">
      <c r="A813" s="19" t="s">
        <v>720</v>
      </c>
      <c r="B813" s="19" t="s">
        <v>2296</v>
      </c>
      <c r="C813" s="21">
        <v>0</v>
      </c>
      <c r="D813" s="21">
        <v>0</v>
      </c>
      <c r="E813" s="21">
        <v>0</v>
      </c>
      <c r="F813" s="21">
        <v>0</v>
      </c>
      <c r="G813" s="21">
        <v>0</v>
      </c>
      <c r="H813" s="21">
        <v>0</v>
      </c>
      <c r="I813" s="21">
        <v>0</v>
      </c>
      <c r="J813" s="21">
        <v>0</v>
      </c>
      <c r="K813" s="21">
        <v>0</v>
      </c>
      <c r="L813" s="21">
        <v>0</v>
      </c>
      <c r="M813" s="21">
        <v>0</v>
      </c>
      <c r="N813" s="21">
        <v>0</v>
      </c>
      <c r="O813" s="21">
        <v>0</v>
      </c>
      <c r="P813" s="55">
        <v>0</v>
      </c>
      <c r="Q813" s="37">
        <v>2</v>
      </c>
    </row>
    <row r="814" spans="1:17" ht="17.25" hidden="1" customHeight="1" x14ac:dyDescent="0.3">
      <c r="A814" s="19" t="s">
        <v>1601</v>
      </c>
      <c r="B814" s="19" t="s">
        <v>2297</v>
      </c>
      <c r="C814" s="21">
        <v>0</v>
      </c>
      <c r="D814" s="21">
        <v>0</v>
      </c>
      <c r="E814" s="21">
        <v>0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55">
        <v>0</v>
      </c>
      <c r="Q814" s="37">
        <v>2</v>
      </c>
    </row>
    <row r="815" spans="1:17" ht="17.25" hidden="1" customHeight="1" x14ac:dyDescent="0.3">
      <c r="A815" s="19" t="s">
        <v>1644</v>
      </c>
      <c r="B815" s="19" t="s">
        <v>2298</v>
      </c>
      <c r="C815" s="41">
        <v>0</v>
      </c>
      <c r="D815" s="41">
        <v>0</v>
      </c>
      <c r="E815" s="41">
        <v>0</v>
      </c>
      <c r="F815" s="41">
        <v>0</v>
      </c>
      <c r="G815" s="41">
        <v>0</v>
      </c>
      <c r="H815" s="41">
        <v>0</v>
      </c>
      <c r="I815" s="41">
        <v>0</v>
      </c>
      <c r="J815" s="41">
        <v>0</v>
      </c>
      <c r="K815" s="41">
        <v>0</v>
      </c>
      <c r="L815" s="41">
        <v>0</v>
      </c>
      <c r="M815" s="41">
        <v>0</v>
      </c>
      <c r="N815" s="41">
        <v>0</v>
      </c>
      <c r="O815" s="41">
        <v>0</v>
      </c>
      <c r="P815" s="55">
        <v>0</v>
      </c>
      <c r="Q815" s="37">
        <v>2</v>
      </c>
    </row>
    <row r="816" spans="1:17" ht="17.25" customHeight="1" x14ac:dyDescent="0.3">
      <c r="B816" s="19" t="s">
        <v>722</v>
      </c>
      <c r="C816" s="21">
        <v>3753.7</v>
      </c>
      <c r="D816" s="21">
        <v>3933.97</v>
      </c>
      <c r="E816" s="21">
        <v>6033.7</v>
      </c>
      <c r="F816" s="21">
        <v>5169.3</v>
      </c>
      <c r="G816" s="21">
        <v>14654.54</v>
      </c>
      <c r="H816" s="21">
        <v>16788.39</v>
      </c>
      <c r="I816" s="21">
        <v>17975.21</v>
      </c>
      <c r="J816" s="21">
        <v>16864.53</v>
      </c>
      <c r="K816" s="21">
        <v>12774.93</v>
      </c>
      <c r="L816" s="21">
        <v>14002.210000000001</v>
      </c>
      <c r="M816" s="21">
        <v>16667.32</v>
      </c>
      <c r="N816" s="21">
        <v>16123.75</v>
      </c>
      <c r="O816" s="21">
        <v>144741.54999999999</v>
      </c>
      <c r="P816" s="55">
        <v>5.6728022731726435</v>
      </c>
      <c r="Q816" s="37">
        <v>1</v>
      </c>
    </row>
    <row r="817" spans="1:17" ht="17.25" customHeight="1" x14ac:dyDescent="0.3"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56"/>
      <c r="Q817" s="37">
        <v>1</v>
      </c>
    </row>
    <row r="818" spans="1:17" ht="17.25" customHeight="1" x14ac:dyDescent="0.35">
      <c r="B818" s="30" t="s">
        <v>723</v>
      </c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43"/>
      <c r="Q818" s="37">
        <v>1</v>
      </c>
    </row>
    <row r="819" spans="1:17" ht="17.25" hidden="1" customHeight="1" x14ac:dyDescent="0.3">
      <c r="A819" s="19" t="s">
        <v>724</v>
      </c>
      <c r="B819" s="19" t="s">
        <v>2299</v>
      </c>
      <c r="C819" s="21">
        <v>0</v>
      </c>
      <c r="D819" s="21">
        <v>0</v>
      </c>
      <c r="E819" s="21">
        <v>0</v>
      </c>
      <c r="F819" s="21">
        <v>0</v>
      </c>
      <c r="G819" s="21">
        <v>0</v>
      </c>
      <c r="H819" s="21">
        <v>0</v>
      </c>
      <c r="I819" s="21">
        <v>0</v>
      </c>
      <c r="J819" s="21">
        <v>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  <c r="P819" s="55">
        <v>0</v>
      </c>
      <c r="Q819" s="37">
        <v>2</v>
      </c>
    </row>
    <row r="820" spans="1:17" ht="17.25" hidden="1" customHeight="1" x14ac:dyDescent="0.3">
      <c r="A820" s="19" t="s">
        <v>725</v>
      </c>
      <c r="B820" s="19" t="s">
        <v>2300</v>
      </c>
      <c r="C820" s="21">
        <v>0</v>
      </c>
      <c r="D820" s="21">
        <v>0</v>
      </c>
      <c r="E820" s="21">
        <v>0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55">
        <v>0</v>
      </c>
      <c r="Q820" s="37">
        <v>2</v>
      </c>
    </row>
    <row r="821" spans="1:17" ht="17.25" hidden="1" customHeight="1" x14ac:dyDescent="0.3">
      <c r="A821" s="19" t="s">
        <v>835</v>
      </c>
      <c r="B821" s="19" t="s">
        <v>2303</v>
      </c>
      <c r="C821" s="21">
        <v>0</v>
      </c>
      <c r="D821" s="21">
        <v>0</v>
      </c>
      <c r="E821" s="21">
        <v>0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55">
        <v>0</v>
      </c>
      <c r="Q821" s="37">
        <v>2</v>
      </c>
    </row>
    <row r="822" spans="1:17" ht="17.25" hidden="1" customHeight="1" x14ac:dyDescent="0.3">
      <c r="A822" s="19" t="s">
        <v>726</v>
      </c>
      <c r="B822" s="19" t="s">
        <v>1786</v>
      </c>
      <c r="C822" s="21">
        <v>0</v>
      </c>
      <c r="D822" s="21">
        <v>0</v>
      </c>
      <c r="E822" s="21">
        <v>0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55">
        <v>0</v>
      </c>
      <c r="Q822" s="37">
        <v>2</v>
      </c>
    </row>
    <row r="823" spans="1:17" ht="17.25" hidden="1" customHeight="1" x14ac:dyDescent="0.3">
      <c r="A823" s="19" t="s">
        <v>728</v>
      </c>
      <c r="B823" s="19" t="s">
        <v>2301</v>
      </c>
      <c r="C823" s="21">
        <v>0</v>
      </c>
      <c r="D823" s="21">
        <v>0</v>
      </c>
      <c r="E823" s="21">
        <v>0</v>
      </c>
      <c r="F823" s="21">
        <v>0</v>
      </c>
      <c r="G823" s="21">
        <v>0</v>
      </c>
      <c r="H823" s="21">
        <v>0</v>
      </c>
      <c r="I823" s="21">
        <v>0</v>
      </c>
      <c r="J823" s="21">
        <v>0</v>
      </c>
      <c r="K823" s="21">
        <v>0</v>
      </c>
      <c r="L823" s="21">
        <v>0</v>
      </c>
      <c r="M823" s="21">
        <v>0</v>
      </c>
      <c r="N823" s="21">
        <v>0</v>
      </c>
      <c r="O823" s="21">
        <v>0</v>
      </c>
      <c r="P823" s="55">
        <v>0</v>
      </c>
      <c r="Q823" s="37">
        <v>2</v>
      </c>
    </row>
    <row r="824" spans="1:17" ht="17.25" hidden="1" customHeight="1" x14ac:dyDescent="0.3">
      <c r="A824" s="19" t="s">
        <v>729</v>
      </c>
      <c r="B824" s="19" t="s">
        <v>2302</v>
      </c>
      <c r="C824" s="21">
        <v>0</v>
      </c>
      <c r="D824" s="21">
        <v>0</v>
      </c>
      <c r="E824" s="21">
        <v>0</v>
      </c>
      <c r="F824" s="21">
        <v>0</v>
      </c>
      <c r="G824" s="21">
        <v>0</v>
      </c>
      <c r="H824" s="21">
        <v>0</v>
      </c>
      <c r="I824" s="21">
        <v>0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55">
        <v>0</v>
      </c>
      <c r="Q824" s="37">
        <v>2</v>
      </c>
    </row>
    <row r="825" spans="1:17" ht="17.25" hidden="1" customHeight="1" x14ac:dyDescent="0.3">
      <c r="A825" s="19" t="s">
        <v>2283</v>
      </c>
      <c r="B825" s="19" t="s">
        <v>2284</v>
      </c>
      <c r="C825" s="21">
        <v>0</v>
      </c>
      <c r="D825" s="21">
        <v>0</v>
      </c>
      <c r="E825" s="21">
        <v>0</v>
      </c>
      <c r="F825" s="21">
        <v>0</v>
      </c>
      <c r="G825" s="21">
        <v>0</v>
      </c>
      <c r="H825" s="21">
        <v>0</v>
      </c>
      <c r="I825" s="21">
        <v>0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55">
        <v>0</v>
      </c>
      <c r="Q825" s="37">
        <v>2</v>
      </c>
    </row>
    <row r="826" spans="1:17" ht="17.25" hidden="1" customHeight="1" x14ac:dyDescent="0.3">
      <c r="A826" s="19" t="s">
        <v>730</v>
      </c>
      <c r="B826" s="19" t="s">
        <v>2304</v>
      </c>
      <c r="C826" s="21">
        <v>0</v>
      </c>
      <c r="D826" s="21">
        <v>0</v>
      </c>
      <c r="E826" s="21">
        <v>0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55">
        <v>0</v>
      </c>
      <c r="Q826" s="37">
        <v>2</v>
      </c>
    </row>
    <row r="827" spans="1:17" ht="17.25" hidden="1" customHeight="1" x14ac:dyDescent="0.3">
      <c r="A827" s="19" t="s">
        <v>731</v>
      </c>
      <c r="B827" s="19" t="s">
        <v>2305</v>
      </c>
      <c r="C827" s="21">
        <v>0</v>
      </c>
      <c r="D827" s="21">
        <v>0</v>
      </c>
      <c r="E827" s="21">
        <v>0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1">
        <v>0</v>
      </c>
      <c r="L827" s="21">
        <v>0</v>
      </c>
      <c r="M827" s="21">
        <v>0</v>
      </c>
      <c r="N827" s="21">
        <v>0</v>
      </c>
      <c r="O827" s="21">
        <v>0</v>
      </c>
      <c r="P827" s="55">
        <v>0</v>
      </c>
      <c r="Q827" s="37">
        <v>2</v>
      </c>
    </row>
    <row r="828" spans="1:17" ht="17.25" customHeight="1" x14ac:dyDescent="0.3">
      <c r="A828" s="19" t="s">
        <v>732</v>
      </c>
      <c r="B828" s="19" t="s">
        <v>2307</v>
      </c>
      <c r="C828" s="21">
        <v>0</v>
      </c>
      <c r="D828" s="21">
        <v>0</v>
      </c>
      <c r="E828" s="21">
        <v>0</v>
      </c>
      <c r="F828" s="21">
        <v>0</v>
      </c>
      <c r="G828" s="21">
        <v>123.3</v>
      </c>
      <c r="H828" s="21">
        <v>0</v>
      </c>
      <c r="I828" s="21">
        <v>0</v>
      </c>
      <c r="J828" s="21">
        <v>320.7</v>
      </c>
      <c r="K828" s="21">
        <v>24.5</v>
      </c>
      <c r="L828" s="21">
        <v>9.65</v>
      </c>
      <c r="M828" s="21">
        <v>51.6</v>
      </c>
      <c r="N828" s="21">
        <v>103.75</v>
      </c>
      <c r="O828" s="21">
        <v>633.5</v>
      </c>
      <c r="P828" s="55">
        <v>2.4828532235939643E-2</v>
      </c>
      <c r="Q828" s="37">
        <v>1</v>
      </c>
    </row>
    <row r="829" spans="1:17" ht="17.25" hidden="1" customHeight="1" x14ac:dyDescent="0.3">
      <c r="A829" s="19" t="s">
        <v>727</v>
      </c>
      <c r="B829" s="19" t="s">
        <v>2306</v>
      </c>
      <c r="C829" s="21">
        <v>0</v>
      </c>
      <c r="D829" s="21">
        <v>0</v>
      </c>
      <c r="E829" s="21">
        <v>0</v>
      </c>
      <c r="F829" s="21">
        <v>0</v>
      </c>
      <c r="G829" s="21">
        <v>0</v>
      </c>
      <c r="H829" s="21">
        <v>0</v>
      </c>
      <c r="I829" s="21">
        <v>0</v>
      </c>
      <c r="J829" s="21">
        <v>0</v>
      </c>
      <c r="K829" s="21">
        <v>0</v>
      </c>
      <c r="L829" s="21">
        <v>0</v>
      </c>
      <c r="M829" s="21">
        <v>0</v>
      </c>
      <c r="N829" s="21">
        <v>0</v>
      </c>
      <c r="O829" s="21">
        <v>0</v>
      </c>
      <c r="P829" s="55">
        <v>0</v>
      </c>
      <c r="Q829" s="37">
        <v>2</v>
      </c>
    </row>
    <row r="830" spans="1:17" ht="17.25" hidden="1" customHeight="1" x14ac:dyDescent="0.3">
      <c r="A830" s="19" t="s">
        <v>733</v>
      </c>
      <c r="B830" s="19" t="s">
        <v>2308</v>
      </c>
      <c r="C830" s="21">
        <v>0</v>
      </c>
      <c r="D830" s="21">
        <v>0</v>
      </c>
      <c r="E830" s="21">
        <v>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55">
        <v>0</v>
      </c>
      <c r="Q830" s="37">
        <v>2</v>
      </c>
    </row>
    <row r="831" spans="1:17" ht="17.25" customHeight="1" x14ac:dyDescent="0.3">
      <c r="A831" s="19" t="s">
        <v>737</v>
      </c>
      <c r="B831" s="19" t="s">
        <v>1785</v>
      </c>
      <c r="C831" s="21">
        <v>0</v>
      </c>
      <c r="D831" s="21">
        <v>0</v>
      </c>
      <c r="E831" s="21">
        <v>0</v>
      </c>
      <c r="F831" s="21">
        <v>0</v>
      </c>
      <c r="G831" s="21">
        <v>0</v>
      </c>
      <c r="H831" s="21">
        <v>0</v>
      </c>
      <c r="I831" s="21">
        <v>0</v>
      </c>
      <c r="J831" s="21">
        <v>0</v>
      </c>
      <c r="K831" s="21">
        <v>0</v>
      </c>
      <c r="L831" s="21">
        <v>7041.65</v>
      </c>
      <c r="M831" s="21">
        <v>6487.07</v>
      </c>
      <c r="N831" s="21">
        <v>0</v>
      </c>
      <c r="O831" s="21">
        <v>13528.72</v>
      </c>
      <c r="P831" s="55">
        <v>0.5302261414854007</v>
      </c>
      <c r="Q831" s="37">
        <v>1</v>
      </c>
    </row>
    <row r="832" spans="1:17" ht="17.25" customHeight="1" x14ac:dyDescent="0.3">
      <c r="A832" s="19" t="s">
        <v>734</v>
      </c>
      <c r="B832" s="19" t="s">
        <v>2309</v>
      </c>
      <c r="C832" s="21">
        <v>1246.5999999999999</v>
      </c>
      <c r="D832" s="21">
        <v>610.64</v>
      </c>
      <c r="E832" s="21">
        <v>1143.8799999999999</v>
      </c>
      <c r="F832" s="21">
        <v>1064.6400000000001</v>
      </c>
      <c r="G832" s="21">
        <v>1165.0000000000002</v>
      </c>
      <c r="H832" s="21">
        <v>2664.0199999999995</v>
      </c>
      <c r="I832" s="21">
        <v>2608.5300000000002</v>
      </c>
      <c r="J832" s="21">
        <v>1956.8000000000002</v>
      </c>
      <c r="K832" s="21">
        <v>1531.3400000000001</v>
      </c>
      <c r="L832" s="21">
        <v>2114.2199999999998</v>
      </c>
      <c r="M832" s="21">
        <v>1750.3</v>
      </c>
      <c r="N832" s="21">
        <v>3191.44</v>
      </c>
      <c r="O832" s="21">
        <v>21047.41</v>
      </c>
      <c r="P832" s="55">
        <v>0.82490339016264946</v>
      </c>
      <c r="Q832" s="37">
        <v>1</v>
      </c>
    </row>
    <row r="833" spans="1:17" ht="17.25" hidden="1" customHeight="1" x14ac:dyDescent="0.3">
      <c r="A833" s="19" t="s">
        <v>735</v>
      </c>
      <c r="B833" s="19" t="s">
        <v>2310</v>
      </c>
      <c r="C833" s="21">
        <v>0</v>
      </c>
      <c r="D833" s="21">
        <v>0</v>
      </c>
      <c r="E833" s="21">
        <v>0</v>
      </c>
      <c r="F833" s="21">
        <v>0</v>
      </c>
      <c r="G833" s="21">
        <v>0</v>
      </c>
      <c r="H833" s="21">
        <v>0</v>
      </c>
      <c r="I833" s="21">
        <v>0</v>
      </c>
      <c r="J833" s="21">
        <v>0</v>
      </c>
      <c r="K833" s="21">
        <v>0</v>
      </c>
      <c r="L833" s="21">
        <v>0</v>
      </c>
      <c r="M833" s="21">
        <v>0</v>
      </c>
      <c r="N833" s="21">
        <v>0</v>
      </c>
      <c r="O833" s="21">
        <v>0</v>
      </c>
      <c r="P833" s="55">
        <v>0</v>
      </c>
      <c r="Q833" s="37">
        <v>2</v>
      </c>
    </row>
    <row r="834" spans="1:17" ht="17.25" hidden="1" customHeight="1" x14ac:dyDescent="0.3">
      <c r="A834" s="19" t="s">
        <v>738</v>
      </c>
      <c r="B834" s="19" t="s">
        <v>2311</v>
      </c>
      <c r="C834" s="21">
        <v>0</v>
      </c>
      <c r="D834" s="21">
        <v>0</v>
      </c>
      <c r="E834" s="21">
        <v>0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55">
        <v>0</v>
      </c>
      <c r="Q834" s="37">
        <v>2</v>
      </c>
    </row>
    <row r="835" spans="1:17" ht="17.25" hidden="1" customHeight="1" x14ac:dyDescent="0.3">
      <c r="A835" s="19" t="s">
        <v>739</v>
      </c>
      <c r="B835" s="19" t="s">
        <v>2312</v>
      </c>
      <c r="C835" s="41">
        <v>0</v>
      </c>
      <c r="D835" s="41">
        <v>0</v>
      </c>
      <c r="E835" s="41">
        <v>0</v>
      </c>
      <c r="F835" s="41">
        <v>0</v>
      </c>
      <c r="G835" s="41">
        <v>0</v>
      </c>
      <c r="H835" s="41">
        <v>0</v>
      </c>
      <c r="I835" s="41">
        <v>0</v>
      </c>
      <c r="J835" s="41">
        <v>0</v>
      </c>
      <c r="K835" s="41">
        <v>0</v>
      </c>
      <c r="L835" s="41">
        <v>0</v>
      </c>
      <c r="M835" s="41">
        <v>0</v>
      </c>
      <c r="N835" s="41">
        <v>0</v>
      </c>
      <c r="O835" s="21">
        <v>0</v>
      </c>
      <c r="P835" s="55">
        <v>0</v>
      </c>
      <c r="Q835" s="37">
        <v>2</v>
      </c>
    </row>
    <row r="836" spans="1:17" ht="17.25" customHeight="1" x14ac:dyDescent="0.3">
      <c r="B836" s="19" t="s">
        <v>740</v>
      </c>
      <c r="C836" s="45">
        <v>1246.5999999999999</v>
      </c>
      <c r="D836" s="45">
        <v>610.64</v>
      </c>
      <c r="E836" s="45">
        <v>1143.8799999999999</v>
      </c>
      <c r="F836" s="45">
        <v>1064.6400000000001</v>
      </c>
      <c r="G836" s="45">
        <v>1288.3000000000002</v>
      </c>
      <c r="H836" s="45">
        <v>2664.0199999999995</v>
      </c>
      <c r="I836" s="45">
        <v>2608.5300000000002</v>
      </c>
      <c r="J836" s="45">
        <v>2277.5</v>
      </c>
      <c r="K836" s="45">
        <v>1555.8400000000001</v>
      </c>
      <c r="L836" s="45">
        <v>9165.5199999999986</v>
      </c>
      <c r="M836" s="45">
        <v>8288.9699999999993</v>
      </c>
      <c r="N836" s="45">
        <v>3295.19</v>
      </c>
      <c r="O836" s="45">
        <v>35209.629999999997</v>
      </c>
      <c r="P836" s="55">
        <v>1.3799580638839897</v>
      </c>
      <c r="Q836" s="37">
        <v>1</v>
      </c>
    </row>
    <row r="837" spans="1:17" ht="17.25" customHeight="1" x14ac:dyDescent="0.3">
      <c r="B837" s="19" t="s">
        <v>741</v>
      </c>
      <c r="C837" s="21">
        <v>2507.1</v>
      </c>
      <c r="D837" s="21">
        <v>3323.33</v>
      </c>
      <c r="E837" s="21">
        <v>4889.82</v>
      </c>
      <c r="F837" s="21">
        <v>4104.66</v>
      </c>
      <c r="G837" s="21">
        <v>13366.240000000002</v>
      </c>
      <c r="H837" s="21">
        <v>14124.369999999999</v>
      </c>
      <c r="I837" s="21">
        <v>15366.679999999998</v>
      </c>
      <c r="J837" s="21">
        <v>14587.029999999999</v>
      </c>
      <c r="K837" s="21">
        <v>11219.09</v>
      </c>
      <c r="L837" s="21">
        <v>4836.6900000000023</v>
      </c>
      <c r="M837" s="21">
        <v>8378.35</v>
      </c>
      <c r="N837" s="21">
        <v>12828.56</v>
      </c>
      <c r="O837" s="21">
        <v>109531.91999999998</v>
      </c>
      <c r="P837" s="55">
        <v>4.2928442092886527</v>
      </c>
      <c r="Q837" s="37">
        <v>1</v>
      </c>
    </row>
    <row r="838" spans="1:17" ht="17.25" customHeight="1" x14ac:dyDescent="0.3"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56"/>
      <c r="Q838" s="37">
        <v>1</v>
      </c>
    </row>
    <row r="839" spans="1:17" ht="17.25" customHeight="1" x14ac:dyDescent="0.35">
      <c r="B839" s="30" t="s">
        <v>518</v>
      </c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43"/>
      <c r="Q839" s="37">
        <v>1</v>
      </c>
    </row>
    <row r="840" spans="1:17" ht="17.25" customHeight="1" x14ac:dyDescent="0.35">
      <c r="B840" s="30" t="s">
        <v>592</v>
      </c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43"/>
      <c r="Q840" s="37">
        <v>1</v>
      </c>
    </row>
    <row r="841" spans="1:17" ht="17.25" customHeight="1" x14ac:dyDescent="0.3">
      <c r="B841" s="19" t="s">
        <v>742</v>
      </c>
      <c r="C841" s="21">
        <v>12093.32</v>
      </c>
      <c r="D841" s="21">
        <v>10923</v>
      </c>
      <c r="E841" s="21">
        <v>11905.41</v>
      </c>
      <c r="F841" s="21">
        <v>11640.58</v>
      </c>
      <c r="G841" s="21">
        <v>7332.9</v>
      </c>
      <c r="H841" s="21">
        <v>9121.43</v>
      </c>
      <c r="I841" s="21">
        <v>10447.939999999999</v>
      </c>
      <c r="J841" s="21">
        <v>10474.939999999999</v>
      </c>
      <c r="K841" s="21">
        <v>10758.42</v>
      </c>
      <c r="L841" s="21">
        <v>10837.16</v>
      </c>
      <c r="M841" s="21">
        <v>10137.98</v>
      </c>
      <c r="N841" s="21">
        <v>11592.279999999999</v>
      </c>
      <c r="O841" s="21">
        <v>127265.36</v>
      </c>
      <c r="P841" s="56">
        <v>4.9878643934940232</v>
      </c>
      <c r="Q841" s="37">
        <v>1</v>
      </c>
    </row>
    <row r="842" spans="1:17" ht="17.25" customHeight="1" x14ac:dyDescent="0.3">
      <c r="B842" s="19" t="s">
        <v>593</v>
      </c>
      <c r="C842" s="41">
        <v>2323.83</v>
      </c>
      <c r="D842" s="41">
        <v>3164.75</v>
      </c>
      <c r="E842" s="41">
        <v>3387.7400000000007</v>
      </c>
      <c r="F842" s="41">
        <v>2585.9599999999996</v>
      </c>
      <c r="G842" s="41">
        <v>2553.3200000000002</v>
      </c>
      <c r="H842" s="41">
        <v>2293.0300000000002</v>
      </c>
      <c r="I842" s="41">
        <v>1348.25</v>
      </c>
      <c r="J842" s="41">
        <v>1615.8200000000002</v>
      </c>
      <c r="K842" s="41">
        <v>4365.99</v>
      </c>
      <c r="L842" s="41">
        <v>1338.14</v>
      </c>
      <c r="M842" s="41">
        <v>1744.5000000000002</v>
      </c>
      <c r="N842" s="41">
        <v>5087.13</v>
      </c>
      <c r="O842" s="41">
        <v>31808.46</v>
      </c>
      <c r="P842" s="61">
        <v>0.24993808213012558</v>
      </c>
      <c r="Q842" s="37">
        <v>1</v>
      </c>
    </row>
    <row r="843" spans="1:17" ht="17.25" customHeight="1" x14ac:dyDescent="0.3">
      <c r="B843" s="19" t="s">
        <v>457</v>
      </c>
      <c r="C843" s="21">
        <v>14417.15</v>
      </c>
      <c r="D843" s="21">
        <v>14087.75</v>
      </c>
      <c r="E843" s="21">
        <v>15293.150000000001</v>
      </c>
      <c r="F843" s="21">
        <v>14226.539999999999</v>
      </c>
      <c r="G843" s="21">
        <v>9886.2199999999993</v>
      </c>
      <c r="H843" s="21">
        <v>11414.460000000001</v>
      </c>
      <c r="I843" s="21">
        <v>11796.189999999999</v>
      </c>
      <c r="J843" s="21">
        <v>12090.759999999998</v>
      </c>
      <c r="K843" s="21">
        <v>15124.41</v>
      </c>
      <c r="L843" s="21">
        <v>12175.3</v>
      </c>
      <c r="M843" s="21">
        <v>11882.48</v>
      </c>
      <c r="N843" s="21">
        <v>16679.41</v>
      </c>
      <c r="O843" s="21">
        <v>159073.82</v>
      </c>
      <c r="P843" s="56">
        <v>6.234521653929062</v>
      </c>
      <c r="Q843" s="37">
        <v>1</v>
      </c>
    </row>
    <row r="844" spans="1:17" ht="17.25" customHeight="1" x14ac:dyDescent="0.35">
      <c r="B844" s="30" t="s">
        <v>278</v>
      </c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43"/>
      <c r="Q844" s="37">
        <v>1</v>
      </c>
    </row>
    <row r="845" spans="1:17" ht="17.25" customHeight="1" x14ac:dyDescent="0.3">
      <c r="A845" s="19" t="s">
        <v>743</v>
      </c>
      <c r="B845" s="19" t="s">
        <v>2313</v>
      </c>
      <c r="C845" s="21">
        <v>90.06</v>
      </c>
      <c r="D845" s="21">
        <v>149.99</v>
      </c>
      <c r="E845" s="21">
        <v>10</v>
      </c>
      <c r="F845" s="21">
        <v>670.92</v>
      </c>
      <c r="G845" s="21">
        <v>72.94</v>
      </c>
      <c r="H845" s="21">
        <v>43.16</v>
      </c>
      <c r="I845" s="21">
        <v>534.42999999999995</v>
      </c>
      <c r="J845" s="21">
        <v>160.94999999999999</v>
      </c>
      <c r="K845" s="21">
        <v>153.07</v>
      </c>
      <c r="L845" s="21">
        <v>59.98</v>
      </c>
      <c r="M845" s="21">
        <v>320.33</v>
      </c>
      <c r="N845" s="21">
        <v>19.53</v>
      </c>
      <c r="O845" s="21">
        <v>2285.36</v>
      </c>
      <c r="P845" s="56">
        <v>8.9569272976680395E-2</v>
      </c>
      <c r="Q845" s="37">
        <v>1</v>
      </c>
    </row>
    <row r="846" spans="1:17" ht="17.25" hidden="1" customHeight="1" x14ac:dyDescent="0.3">
      <c r="A846" s="19" t="s">
        <v>745</v>
      </c>
      <c r="B846" s="19" t="s">
        <v>2314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56">
        <v>0</v>
      </c>
      <c r="Q846" s="37">
        <v>2</v>
      </c>
    </row>
    <row r="847" spans="1:17" ht="17.25" customHeight="1" x14ac:dyDescent="0.3">
      <c r="A847" s="19" t="s">
        <v>746</v>
      </c>
      <c r="B847" s="19" t="s">
        <v>2315</v>
      </c>
      <c r="C847" s="21">
        <v>57.17</v>
      </c>
      <c r="D847" s="21">
        <v>732.45999999999992</v>
      </c>
      <c r="E847" s="21">
        <v>554.4</v>
      </c>
      <c r="F847" s="21">
        <v>517.36</v>
      </c>
      <c r="G847" s="21">
        <v>1871.38</v>
      </c>
      <c r="H847" s="21">
        <v>410.90999999999997</v>
      </c>
      <c r="I847" s="21">
        <v>598.99</v>
      </c>
      <c r="J847" s="21">
        <v>757.39</v>
      </c>
      <c r="K847" s="21">
        <v>71.38</v>
      </c>
      <c r="L847" s="21">
        <v>71.38</v>
      </c>
      <c r="M847" s="21">
        <v>71.38</v>
      </c>
      <c r="N847" s="21">
        <v>684.91</v>
      </c>
      <c r="O847" s="21">
        <v>6399.1100000000006</v>
      </c>
      <c r="P847" s="56">
        <v>0.25079796198314719</v>
      </c>
      <c r="Q847" s="37">
        <v>1</v>
      </c>
    </row>
    <row r="848" spans="1:17" ht="17.25" customHeight="1" x14ac:dyDescent="0.3">
      <c r="A848" s="19" t="s">
        <v>747</v>
      </c>
      <c r="B848" s="19" t="s">
        <v>2316</v>
      </c>
      <c r="C848" s="21">
        <v>470.39</v>
      </c>
      <c r="D848" s="21">
        <v>843.18999999999983</v>
      </c>
      <c r="E848" s="21">
        <v>-285.85000000000002</v>
      </c>
      <c r="F848" s="21">
        <v>-312.07999999999993</v>
      </c>
      <c r="G848" s="21">
        <v>189.58</v>
      </c>
      <c r="H848" s="21">
        <v>-214.31</v>
      </c>
      <c r="I848" s="21">
        <v>1959.71</v>
      </c>
      <c r="J848" s="21">
        <v>-1084.17</v>
      </c>
      <c r="K848" s="21">
        <v>91.81</v>
      </c>
      <c r="L848" s="21">
        <v>-226.3</v>
      </c>
      <c r="M848" s="21">
        <v>-141.94999999999999</v>
      </c>
      <c r="N848" s="21">
        <v>-901.23</v>
      </c>
      <c r="O848" s="21">
        <v>388.78999999999996</v>
      </c>
      <c r="P848" s="56">
        <v>1.5237703311777385E-2</v>
      </c>
      <c r="Q848" s="37">
        <v>1</v>
      </c>
    </row>
    <row r="849" spans="1:17" ht="17.25" hidden="1" customHeight="1" x14ac:dyDescent="0.3">
      <c r="A849" s="19" t="s">
        <v>748</v>
      </c>
      <c r="B849" s="19" t="s">
        <v>2317</v>
      </c>
      <c r="C849" s="21">
        <v>0</v>
      </c>
      <c r="D849" s="21">
        <v>0</v>
      </c>
      <c r="E849" s="21">
        <v>0</v>
      </c>
      <c r="F849" s="21">
        <v>0</v>
      </c>
      <c r="G849" s="21">
        <v>0</v>
      </c>
      <c r="H849" s="21">
        <v>0</v>
      </c>
      <c r="I849" s="21">
        <v>0</v>
      </c>
      <c r="J849" s="21">
        <v>0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56">
        <v>0</v>
      </c>
      <c r="Q849" s="37">
        <v>2</v>
      </c>
    </row>
    <row r="850" spans="1:17" ht="17.25" customHeight="1" x14ac:dyDescent="0.3">
      <c r="A850" s="19" t="s">
        <v>749</v>
      </c>
      <c r="B850" s="19" t="s">
        <v>2318</v>
      </c>
      <c r="C850" s="21">
        <v>73.959999999999994</v>
      </c>
      <c r="D850" s="21">
        <v>0</v>
      </c>
      <c r="E850" s="21">
        <v>0</v>
      </c>
      <c r="F850" s="21">
        <v>0</v>
      </c>
      <c r="G850" s="21">
        <v>78.430000000000007</v>
      </c>
      <c r="H850" s="21">
        <v>0</v>
      </c>
      <c r="I850" s="21">
        <v>0</v>
      </c>
      <c r="J850" s="21">
        <v>0</v>
      </c>
      <c r="K850" s="21">
        <v>18.36</v>
      </c>
      <c r="L850" s="21">
        <v>40.57</v>
      </c>
      <c r="M850" s="21">
        <v>47.52</v>
      </c>
      <c r="N850" s="21">
        <v>22.79</v>
      </c>
      <c r="O850" s="21">
        <v>281.63</v>
      </c>
      <c r="P850" s="56">
        <v>1.1037820889672742E-2</v>
      </c>
      <c r="Q850" s="37">
        <v>1</v>
      </c>
    </row>
    <row r="851" spans="1:17" ht="17.25" customHeight="1" x14ac:dyDescent="0.3">
      <c r="A851" s="19" t="s">
        <v>751</v>
      </c>
      <c r="B851" s="19" t="s">
        <v>2319</v>
      </c>
      <c r="C851" s="21">
        <v>79.06</v>
      </c>
      <c r="D851" s="21">
        <v>0</v>
      </c>
      <c r="E851" s="21">
        <v>24.91</v>
      </c>
      <c r="F851" s="21">
        <v>45.57</v>
      </c>
      <c r="G851" s="21">
        <v>20.98</v>
      </c>
      <c r="H851" s="21">
        <v>57.02</v>
      </c>
      <c r="I851" s="21">
        <v>63.45</v>
      </c>
      <c r="J851" s="21">
        <v>21.4</v>
      </c>
      <c r="K851" s="21">
        <v>47.42</v>
      </c>
      <c r="L851" s="21">
        <v>67.239999999999995</v>
      </c>
      <c r="M851" s="21">
        <v>40.67</v>
      </c>
      <c r="N851" s="21">
        <v>81.93</v>
      </c>
      <c r="O851" s="21">
        <v>549.65000000000009</v>
      </c>
      <c r="P851" s="56">
        <v>2.1542230060748582E-2</v>
      </c>
      <c r="Q851" s="37">
        <v>1</v>
      </c>
    </row>
    <row r="852" spans="1:17" ht="17.25" hidden="1" customHeight="1" x14ac:dyDescent="0.3">
      <c r="A852" s="19" t="s">
        <v>752</v>
      </c>
      <c r="B852" s="19" t="s">
        <v>2320</v>
      </c>
      <c r="C852" s="21">
        <v>0</v>
      </c>
      <c r="D852" s="21">
        <v>0</v>
      </c>
      <c r="E852" s="21">
        <v>0</v>
      </c>
      <c r="F852" s="21">
        <v>0</v>
      </c>
      <c r="G852" s="21">
        <v>0</v>
      </c>
      <c r="H852" s="21">
        <v>0</v>
      </c>
      <c r="I852" s="21">
        <v>0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56">
        <v>0</v>
      </c>
      <c r="Q852" s="37">
        <v>2</v>
      </c>
    </row>
    <row r="853" spans="1:17" ht="17.25" customHeight="1" x14ac:dyDescent="0.3">
      <c r="A853" s="19" t="s">
        <v>753</v>
      </c>
      <c r="B853" s="19" t="s">
        <v>2321</v>
      </c>
      <c r="C853" s="21">
        <v>0</v>
      </c>
      <c r="D853" s="21">
        <v>0</v>
      </c>
      <c r="E853" s="21">
        <v>0</v>
      </c>
      <c r="F853" s="21">
        <v>117.85</v>
      </c>
      <c r="G853" s="21">
        <v>1218.68</v>
      </c>
      <c r="H853" s="21">
        <v>878.08</v>
      </c>
      <c r="I853" s="21">
        <v>2377.5700000000002</v>
      </c>
      <c r="J853" s="21">
        <v>1774.25</v>
      </c>
      <c r="K853" s="21">
        <v>1132.98</v>
      </c>
      <c r="L853" s="21">
        <v>203.9</v>
      </c>
      <c r="M853" s="21">
        <v>40</v>
      </c>
      <c r="N853" s="21">
        <v>90.07</v>
      </c>
      <c r="O853" s="21">
        <v>7833.3799999999992</v>
      </c>
      <c r="P853" s="56">
        <v>0.30701077797374088</v>
      </c>
      <c r="Q853" s="37">
        <v>1</v>
      </c>
    </row>
    <row r="854" spans="1:17" ht="17.25" customHeight="1" x14ac:dyDescent="0.3">
      <c r="A854" s="19" t="s">
        <v>754</v>
      </c>
      <c r="B854" s="19" t="s">
        <v>2322</v>
      </c>
      <c r="C854" s="21">
        <v>471.17</v>
      </c>
      <c r="D854" s="21">
        <v>-273.17</v>
      </c>
      <c r="E854" s="21">
        <v>99</v>
      </c>
      <c r="F854" s="21">
        <v>90.22</v>
      </c>
      <c r="G854" s="21">
        <v>99</v>
      </c>
      <c r="H854" s="21">
        <v>99</v>
      </c>
      <c r="I854" s="21">
        <v>99</v>
      </c>
      <c r="J854" s="21">
        <v>99</v>
      </c>
      <c r="K854" s="21">
        <v>99</v>
      </c>
      <c r="L854" s="21">
        <v>99</v>
      </c>
      <c r="M854" s="21">
        <v>674</v>
      </c>
      <c r="N854" s="21">
        <v>162.74</v>
      </c>
      <c r="O854" s="21">
        <v>1817.96</v>
      </c>
      <c r="P854" s="56">
        <v>7.1250636880266505E-2</v>
      </c>
      <c r="Q854" s="37">
        <v>1</v>
      </c>
    </row>
    <row r="855" spans="1:17" ht="17.25" hidden="1" customHeight="1" x14ac:dyDescent="0.3">
      <c r="A855" s="19" t="s">
        <v>755</v>
      </c>
      <c r="B855" s="19" t="s">
        <v>2323</v>
      </c>
      <c r="C855" s="21">
        <v>0</v>
      </c>
      <c r="D855" s="21">
        <v>0</v>
      </c>
      <c r="E855" s="21">
        <v>0</v>
      </c>
      <c r="F855" s="21">
        <v>0</v>
      </c>
      <c r="G855" s="21">
        <v>0</v>
      </c>
      <c r="H855" s="21">
        <v>0</v>
      </c>
      <c r="I855" s="21">
        <v>0</v>
      </c>
      <c r="J855" s="21">
        <v>0</v>
      </c>
      <c r="K855" s="21">
        <v>0</v>
      </c>
      <c r="L855" s="21">
        <v>0</v>
      </c>
      <c r="M855" s="21">
        <v>0</v>
      </c>
      <c r="N855" s="21">
        <v>0</v>
      </c>
      <c r="O855" s="21">
        <v>0</v>
      </c>
      <c r="P855" s="56">
        <v>0</v>
      </c>
      <c r="Q855" s="37">
        <v>2</v>
      </c>
    </row>
    <row r="856" spans="1:17" ht="17.25" hidden="1" customHeight="1" x14ac:dyDescent="0.3">
      <c r="A856" s="19" t="s">
        <v>756</v>
      </c>
      <c r="B856" s="19" t="s">
        <v>2324</v>
      </c>
      <c r="C856" s="21">
        <v>0</v>
      </c>
      <c r="D856" s="21">
        <v>0</v>
      </c>
      <c r="E856" s="21">
        <v>0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56">
        <v>0</v>
      </c>
      <c r="Q856" s="37">
        <v>2</v>
      </c>
    </row>
    <row r="857" spans="1:17" ht="17.25" customHeight="1" x14ac:dyDescent="0.3">
      <c r="A857" s="19" t="s">
        <v>601</v>
      </c>
      <c r="B857" s="19" t="s">
        <v>2325</v>
      </c>
      <c r="C857" s="21">
        <v>1213.1600000000001</v>
      </c>
      <c r="D857" s="21">
        <v>1142.8899999999999</v>
      </c>
      <c r="E857" s="21">
        <v>2758.6400000000003</v>
      </c>
      <c r="F857" s="21">
        <v>4011.2200000000003</v>
      </c>
      <c r="G857" s="21">
        <v>4690.3700000000008</v>
      </c>
      <c r="H857" s="21">
        <v>5976.02</v>
      </c>
      <c r="I857" s="21">
        <v>8181.9600000000009</v>
      </c>
      <c r="J857" s="21">
        <v>7409.5800000000017</v>
      </c>
      <c r="K857" s="21">
        <v>7467.010000000002</v>
      </c>
      <c r="L857" s="21">
        <v>7763.1799999999985</v>
      </c>
      <c r="M857" s="21">
        <v>7154.510000000002</v>
      </c>
      <c r="N857" s="21">
        <v>4880.92</v>
      </c>
      <c r="O857" s="21">
        <v>62649.460000000006</v>
      </c>
      <c r="P857" s="61">
        <v>2.4301818448017345E-2</v>
      </c>
      <c r="Q857" s="37">
        <v>1</v>
      </c>
    </row>
    <row r="858" spans="1:17" ht="17.25" customHeight="1" x14ac:dyDescent="0.3">
      <c r="A858" s="19" t="s">
        <v>758</v>
      </c>
      <c r="B858" s="19" t="s">
        <v>2326</v>
      </c>
      <c r="C858" s="21">
        <v>123.8</v>
      </c>
      <c r="D858" s="21">
        <v>126.8</v>
      </c>
      <c r="E858" s="21">
        <v>125.78999999999999</v>
      </c>
      <c r="F858" s="21">
        <v>132.4</v>
      </c>
      <c r="G858" s="21">
        <v>116.22</v>
      </c>
      <c r="H858" s="21">
        <v>77.14</v>
      </c>
      <c r="I858" s="21">
        <v>482.13</v>
      </c>
      <c r="J858" s="21">
        <v>140.44999999999999</v>
      </c>
      <c r="K858" s="21">
        <v>503.49</v>
      </c>
      <c r="L858" s="21">
        <v>176.69</v>
      </c>
      <c r="M858" s="21">
        <v>77.94</v>
      </c>
      <c r="N858" s="21">
        <v>112.56</v>
      </c>
      <c r="O858" s="21">
        <v>2195.41</v>
      </c>
      <c r="P858" s="56">
        <v>8.604389574759945E-2</v>
      </c>
      <c r="Q858" s="37">
        <v>1</v>
      </c>
    </row>
    <row r="859" spans="1:17" ht="17.25" customHeight="1" x14ac:dyDescent="0.3">
      <c r="A859" s="19" t="s">
        <v>760</v>
      </c>
      <c r="B859" s="19" t="s">
        <v>2327</v>
      </c>
      <c r="C859" s="21">
        <v>817.33</v>
      </c>
      <c r="D859" s="21">
        <v>1227.17</v>
      </c>
      <c r="E859" s="21">
        <v>981.65000000000009</v>
      </c>
      <c r="F859" s="21">
        <v>1497.24</v>
      </c>
      <c r="G859" s="21">
        <v>746.03</v>
      </c>
      <c r="H859" s="21">
        <v>696.05</v>
      </c>
      <c r="I859" s="21">
        <v>817.16</v>
      </c>
      <c r="J859" s="21">
        <v>1736.0100000000002</v>
      </c>
      <c r="K859" s="21">
        <v>1654.1</v>
      </c>
      <c r="L859" s="21">
        <v>1508.01</v>
      </c>
      <c r="M859" s="21">
        <v>1503.57</v>
      </c>
      <c r="N859" s="21">
        <v>1491.36</v>
      </c>
      <c r="O859" s="21">
        <v>14675.68</v>
      </c>
      <c r="P859" s="56">
        <v>0.57517852243778167</v>
      </c>
      <c r="Q859" s="37">
        <v>1</v>
      </c>
    </row>
    <row r="860" spans="1:17" ht="17.25" hidden="1" customHeight="1" x14ac:dyDescent="0.3">
      <c r="A860" s="19" t="s">
        <v>761</v>
      </c>
      <c r="B860" s="19" t="s">
        <v>2328</v>
      </c>
      <c r="C860" s="21">
        <v>0</v>
      </c>
      <c r="D860" s="21">
        <v>0</v>
      </c>
      <c r="E860" s="21">
        <v>0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56">
        <v>0</v>
      </c>
      <c r="Q860" s="37">
        <v>2</v>
      </c>
    </row>
    <row r="861" spans="1:17" ht="17.25" customHeight="1" x14ac:dyDescent="0.3">
      <c r="A861" s="19" t="s">
        <v>762</v>
      </c>
      <c r="B861" s="19" t="s">
        <v>2329</v>
      </c>
      <c r="C861" s="21">
        <v>133.16999999999999</v>
      </c>
      <c r="D861" s="21">
        <v>1160.21</v>
      </c>
      <c r="E861" s="21">
        <v>2145.77</v>
      </c>
      <c r="F861" s="21">
        <v>325.25</v>
      </c>
      <c r="G861" s="21">
        <v>382.57</v>
      </c>
      <c r="H861" s="21">
        <v>2583.4100000000003</v>
      </c>
      <c r="I861" s="21">
        <v>678.73</v>
      </c>
      <c r="J861" s="21">
        <v>622.5</v>
      </c>
      <c r="K861" s="21">
        <v>2778.92</v>
      </c>
      <c r="L861" s="21">
        <v>627.83000000000004</v>
      </c>
      <c r="M861" s="21">
        <v>517.16</v>
      </c>
      <c r="N861" s="21">
        <v>3807.79</v>
      </c>
      <c r="O861" s="21">
        <v>15763.310000000001</v>
      </c>
      <c r="P861" s="56">
        <v>0.61780560454634537</v>
      </c>
      <c r="Q861" s="37">
        <v>1</v>
      </c>
    </row>
    <row r="862" spans="1:17" ht="17.25" hidden="1" customHeight="1" x14ac:dyDescent="0.3">
      <c r="A862" s="19" t="s">
        <v>1105</v>
      </c>
      <c r="B862" s="19" t="s">
        <v>2330</v>
      </c>
      <c r="C862" s="21">
        <v>0</v>
      </c>
      <c r="D862" s="21">
        <v>0</v>
      </c>
      <c r="E862" s="21">
        <v>0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56">
        <v>0</v>
      </c>
      <c r="Q862" s="37">
        <v>2</v>
      </c>
    </row>
    <row r="863" spans="1:17" ht="17.25" hidden="1" customHeight="1" x14ac:dyDescent="0.3">
      <c r="A863" s="19" t="s">
        <v>763</v>
      </c>
      <c r="B863" s="19" t="s">
        <v>2331</v>
      </c>
      <c r="C863" s="21">
        <v>0</v>
      </c>
      <c r="D863" s="21">
        <v>0</v>
      </c>
      <c r="E863" s="21">
        <v>0</v>
      </c>
      <c r="F863" s="21">
        <v>0</v>
      </c>
      <c r="G863" s="21">
        <v>0</v>
      </c>
      <c r="H863" s="21">
        <v>0</v>
      </c>
      <c r="I863" s="21">
        <v>0</v>
      </c>
      <c r="J863" s="21">
        <v>0</v>
      </c>
      <c r="K863" s="21">
        <v>0</v>
      </c>
      <c r="L863" s="21">
        <v>0</v>
      </c>
      <c r="M863" s="21">
        <v>0</v>
      </c>
      <c r="N863" s="21">
        <v>0</v>
      </c>
      <c r="O863" s="21">
        <v>0</v>
      </c>
      <c r="P863" s="56">
        <v>0</v>
      </c>
      <c r="Q863" s="37">
        <v>2</v>
      </c>
    </row>
    <row r="864" spans="1:17" ht="17.25" hidden="1" customHeight="1" x14ac:dyDescent="0.3">
      <c r="A864" s="19" t="s">
        <v>764</v>
      </c>
      <c r="B864" s="19" t="s">
        <v>2332</v>
      </c>
      <c r="C864" s="21">
        <v>0</v>
      </c>
      <c r="D864" s="21">
        <v>0</v>
      </c>
      <c r="E864" s="21">
        <v>0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56">
        <v>0</v>
      </c>
      <c r="Q864" s="37">
        <v>2</v>
      </c>
    </row>
    <row r="865" spans="1:17" ht="17.25" customHeight="1" x14ac:dyDescent="0.3">
      <c r="A865" s="19" t="s">
        <v>765</v>
      </c>
      <c r="B865" s="19" t="s">
        <v>2333</v>
      </c>
      <c r="C865" s="21">
        <v>0</v>
      </c>
      <c r="D865" s="21">
        <v>0</v>
      </c>
      <c r="E865" s="21">
        <v>0</v>
      </c>
      <c r="F865" s="21">
        <v>0</v>
      </c>
      <c r="G865" s="21">
        <v>0</v>
      </c>
      <c r="H865" s="21">
        <v>0</v>
      </c>
      <c r="I865" s="21">
        <v>0</v>
      </c>
      <c r="J865" s="21">
        <v>0</v>
      </c>
      <c r="K865" s="21">
        <v>0</v>
      </c>
      <c r="L865" s="21">
        <v>2093.6</v>
      </c>
      <c r="M865" s="21">
        <v>0</v>
      </c>
      <c r="N865" s="21">
        <v>0</v>
      </c>
      <c r="O865" s="21">
        <v>2093.6</v>
      </c>
      <c r="P865" s="56">
        <v>8.205369390554576E-2</v>
      </c>
      <c r="Q865" s="37">
        <v>1</v>
      </c>
    </row>
    <row r="866" spans="1:17" ht="17.25" customHeight="1" x14ac:dyDescent="0.3">
      <c r="A866" s="19" t="s">
        <v>766</v>
      </c>
      <c r="B866" s="19" t="s">
        <v>2334</v>
      </c>
      <c r="C866" s="21">
        <v>245.96</v>
      </c>
      <c r="D866" s="21">
        <v>245.96</v>
      </c>
      <c r="E866" s="21">
        <v>309.7</v>
      </c>
      <c r="F866" s="21">
        <v>534.41999999999996</v>
      </c>
      <c r="G866" s="21">
        <v>347.99999999999994</v>
      </c>
      <c r="H866" s="21">
        <v>350.48</v>
      </c>
      <c r="I866" s="21">
        <v>171.25</v>
      </c>
      <c r="J866" s="21">
        <v>325.01</v>
      </c>
      <c r="K866" s="21">
        <v>248.13</v>
      </c>
      <c r="L866" s="21">
        <v>248.13</v>
      </c>
      <c r="M866" s="21">
        <v>248.13</v>
      </c>
      <c r="N866" s="21">
        <v>248.13</v>
      </c>
      <c r="O866" s="21">
        <v>3523.3</v>
      </c>
      <c r="P866" s="56">
        <v>0.13808739956888105</v>
      </c>
      <c r="Q866" s="37">
        <v>1</v>
      </c>
    </row>
    <row r="867" spans="1:17" ht="17.25" hidden="1" customHeight="1" x14ac:dyDescent="0.3">
      <c r="A867" s="19" t="s">
        <v>768</v>
      </c>
      <c r="B867" s="19" t="s">
        <v>2335</v>
      </c>
      <c r="C867" s="21">
        <v>0</v>
      </c>
      <c r="D867" s="21">
        <v>0</v>
      </c>
      <c r="E867" s="21">
        <v>0</v>
      </c>
      <c r="F867" s="21">
        <v>0</v>
      </c>
      <c r="G867" s="21">
        <v>0</v>
      </c>
      <c r="H867" s="21">
        <v>0</v>
      </c>
      <c r="I867" s="21">
        <v>0</v>
      </c>
      <c r="J867" s="21">
        <v>0</v>
      </c>
      <c r="K867" s="21">
        <v>0</v>
      </c>
      <c r="L867" s="21">
        <v>0</v>
      </c>
      <c r="M867" s="21">
        <v>0</v>
      </c>
      <c r="N867" s="21">
        <v>0</v>
      </c>
      <c r="O867" s="21">
        <v>0</v>
      </c>
      <c r="P867" s="56">
        <v>0</v>
      </c>
      <c r="Q867" s="37">
        <v>2</v>
      </c>
    </row>
    <row r="868" spans="1:17" ht="17.25" hidden="1" customHeight="1" x14ac:dyDescent="0.3">
      <c r="A868" s="19" t="s">
        <v>1309</v>
      </c>
      <c r="B868" s="19" t="s">
        <v>2336</v>
      </c>
      <c r="C868" s="21">
        <v>0</v>
      </c>
      <c r="D868" s="21">
        <v>0</v>
      </c>
      <c r="E868" s="21">
        <v>0</v>
      </c>
      <c r="F868" s="21">
        <v>0</v>
      </c>
      <c r="G868" s="21">
        <v>0</v>
      </c>
      <c r="H868" s="21">
        <v>0</v>
      </c>
      <c r="I868" s="21">
        <v>0</v>
      </c>
      <c r="J868" s="21">
        <v>0</v>
      </c>
      <c r="K868" s="21">
        <v>0</v>
      </c>
      <c r="L868" s="21">
        <v>0</v>
      </c>
      <c r="M868" s="21">
        <v>0</v>
      </c>
      <c r="N868" s="21">
        <v>0</v>
      </c>
      <c r="O868" s="21">
        <v>0</v>
      </c>
      <c r="P868" s="56">
        <v>0</v>
      </c>
      <c r="Q868" s="37">
        <v>2</v>
      </c>
    </row>
    <row r="869" spans="1:17" ht="17.25" customHeight="1" x14ac:dyDescent="0.3">
      <c r="A869" s="19" t="s">
        <v>769</v>
      </c>
      <c r="B869" s="19" t="s">
        <v>2337</v>
      </c>
      <c r="C869" s="21">
        <v>428.9</v>
      </c>
      <c r="D869" s="21">
        <v>505.22</v>
      </c>
      <c r="E869" s="21">
        <v>356.19</v>
      </c>
      <c r="F869" s="21">
        <v>320.7</v>
      </c>
      <c r="G869" s="21">
        <v>465.43</v>
      </c>
      <c r="H869" s="21">
        <v>484</v>
      </c>
      <c r="I869" s="21">
        <v>678.98</v>
      </c>
      <c r="J869" s="21">
        <v>525.44000000000005</v>
      </c>
      <c r="K869" s="21">
        <v>672.94</v>
      </c>
      <c r="L869" s="21">
        <v>2392.16</v>
      </c>
      <c r="M869" s="21">
        <v>1765.96</v>
      </c>
      <c r="N869" s="21">
        <v>-776.5</v>
      </c>
      <c r="O869" s="21">
        <v>7819.42</v>
      </c>
      <c r="P869" s="56">
        <v>0.30646364883401922</v>
      </c>
      <c r="Q869" s="37">
        <v>1</v>
      </c>
    </row>
    <row r="870" spans="1:17" ht="17.25" hidden="1" customHeight="1" x14ac:dyDescent="0.3">
      <c r="A870" s="19" t="s">
        <v>601</v>
      </c>
      <c r="B870" s="19" t="s">
        <v>2325</v>
      </c>
      <c r="C870" s="21">
        <v>0</v>
      </c>
      <c r="D870" s="21">
        <v>0</v>
      </c>
      <c r="E870" s="21">
        <v>0</v>
      </c>
      <c r="F870" s="21">
        <v>0</v>
      </c>
      <c r="G870" s="21">
        <v>0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61">
        <v>0</v>
      </c>
      <c r="Q870" s="37">
        <v>2</v>
      </c>
    </row>
    <row r="871" spans="1:17" ht="17.25" customHeight="1" x14ac:dyDescent="0.3">
      <c r="A871" s="19" t="s">
        <v>770</v>
      </c>
      <c r="B871" s="19" t="s">
        <v>2338</v>
      </c>
      <c r="C871" s="21">
        <v>1500</v>
      </c>
      <c r="D871" s="21">
        <v>1500</v>
      </c>
      <c r="E871" s="21">
        <v>1500</v>
      </c>
      <c r="F871" s="21">
        <v>1500</v>
      </c>
      <c r="G871" s="21">
        <v>1500</v>
      </c>
      <c r="H871" s="21">
        <v>1500</v>
      </c>
      <c r="I871" s="21">
        <v>1500</v>
      </c>
      <c r="J871" s="21">
        <v>1500</v>
      </c>
      <c r="K871" s="21">
        <v>1500</v>
      </c>
      <c r="L871" s="21">
        <v>1500</v>
      </c>
      <c r="M871" s="21">
        <v>1500</v>
      </c>
      <c r="N871" s="21">
        <v>1500</v>
      </c>
      <c r="O871" s="21">
        <v>18000</v>
      </c>
      <c r="P871" s="56">
        <v>0.70546737213403876</v>
      </c>
      <c r="Q871" s="37">
        <v>1</v>
      </c>
    </row>
    <row r="872" spans="1:17" ht="17.25" hidden="1" customHeight="1" x14ac:dyDescent="0.3">
      <c r="A872" s="19" t="s">
        <v>771</v>
      </c>
      <c r="B872" s="19" t="s">
        <v>2339</v>
      </c>
      <c r="C872" s="21">
        <v>0</v>
      </c>
      <c r="D872" s="21">
        <v>0</v>
      </c>
      <c r="E872" s="21">
        <v>0</v>
      </c>
      <c r="F872" s="21">
        <v>0</v>
      </c>
      <c r="G872" s="21">
        <v>0</v>
      </c>
      <c r="H872" s="21">
        <v>0</v>
      </c>
      <c r="I872" s="21">
        <v>0</v>
      </c>
      <c r="J872" s="21">
        <v>0</v>
      </c>
      <c r="K872" s="21">
        <v>0</v>
      </c>
      <c r="L872" s="21">
        <v>0</v>
      </c>
      <c r="M872" s="21">
        <v>0</v>
      </c>
      <c r="N872" s="21">
        <v>0</v>
      </c>
      <c r="O872" s="21">
        <v>0</v>
      </c>
      <c r="P872" s="56">
        <v>0</v>
      </c>
      <c r="Q872" s="37">
        <v>2</v>
      </c>
    </row>
    <row r="873" spans="1:17" ht="17.25" hidden="1" customHeight="1" x14ac:dyDescent="0.3">
      <c r="A873" s="19" t="s">
        <v>772</v>
      </c>
      <c r="B873" s="19" t="s">
        <v>2340</v>
      </c>
      <c r="C873" s="21">
        <v>0</v>
      </c>
      <c r="D873" s="21">
        <v>0</v>
      </c>
      <c r="E873" s="21">
        <v>0</v>
      </c>
      <c r="F873" s="21">
        <v>0</v>
      </c>
      <c r="G873" s="21">
        <v>0</v>
      </c>
      <c r="H873" s="21">
        <v>0</v>
      </c>
      <c r="I873" s="21">
        <v>0</v>
      </c>
      <c r="J873" s="21">
        <v>0</v>
      </c>
      <c r="K873" s="21">
        <v>0</v>
      </c>
      <c r="L873" s="21">
        <v>0</v>
      </c>
      <c r="M873" s="21">
        <v>0</v>
      </c>
      <c r="N873" s="21">
        <v>0</v>
      </c>
      <c r="O873" s="21">
        <v>0</v>
      </c>
      <c r="P873" s="56">
        <v>0</v>
      </c>
      <c r="Q873" s="37">
        <v>2</v>
      </c>
    </row>
    <row r="874" spans="1:17" ht="17.25" hidden="1" customHeight="1" x14ac:dyDescent="0.3">
      <c r="A874" s="19" t="s">
        <v>773</v>
      </c>
      <c r="B874" s="19" t="s">
        <v>2341</v>
      </c>
      <c r="C874" s="21">
        <v>0</v>
      </c>
      <c r="D874" s="21">
        <v>0</v>
      </c>
      <c r="E874" s="21">
        <v>0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56">
        <v>0</v>
      </c>
      <c r="Q874" s="37">
        <v>2</v>
      </c>
    </row>
    <row r="875" spans="1:17" ht="17.25" hidden="1" customHeight="1" x14ac:dyDescent="0.3">
      <c r="A875" s="19" t="s">
        <v>774</v>
      </c>
      <c r="B875" s="19" t="s">
        <v>2342</v>
      </c>
      <c r="C875" s="21">
        <v>0</v>
      </c>
      <c r="D875" s="21">
        <v>0</v>
      </c>
      <c r="E875" s="21">
        <v>0</v>
      </c>
      <c r="F875" s="21">
        <v>0</v>
      </c>
      <c r="G875" s="21">
        <v>0</v>
      </c>
      <c r="H875" s="21">
        <v>0</v>
      </c>
      <c r="I875" s="21">
        <v>0</v>
      </c>
      <c r="J875" s="21">
        <v>0</v>
      </c>
      <c r="K875" s="21">
        <v>0</v>
      </c>
      <c r="L875" s="21">
        <v>0</v>
      </c>
      <c r="M875" s="21">
        <v>0</v>
      </c>
      <c r="N875" s="21">
        <v>0</v>
      </c>
      <c r="O875" s="21">
        <v>0</v>
      </c>
      <c r="P875" s="56">
        <v>0</v>
      </c>
      <c r="Q875" s="37">
        <v>2</v>
      </c>
    </row>
    <row r="876" spans="1:17" ht="17.25" hidden="1" customHeight="1" x14ac:dyDescent="0.3">
      <c r="A876" s="19" t="s">
        <v>1101</v>
      </c>
      <c r="B876" s="19" t="s">
        <v>2343</v>
      </c>
      <c r="C876" s="21">
        <v>0</v>
      </c>
      <c r="D876" s="21">
        <v>0</v>
      </c>
      <c r="E876" s="21">
        <v>0</v>
      </c>
      <c r="F876" s="21">
        <v>0</v>
      </c>
      <c r="G876" s="21">
        <v>0</v>
      </c>
      <c r="H876" s="21">
        <v>0</v>
      </c>
      <c r="I876" s="21">
        <v>0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56">
        <v>0</v>
      </c>
      <c r="Q876" s="37">
        <v>2</v>
      </c>
    </row>
    <row r="877" spans="1:17" ht="17.25" hidden="1" customHeight="1" x14ac:dyDescent="0.3">
      <c r="A877" s="19" t="s">
        <v>775</v>
      </c>
      <c r="B877" s="19" t="s">
        <v>2344</v>
      </c>
      <c r="C877" s="41">
        <v>0</v>
      </c>
      <c r="D877" s="41">
        <v>0</v>
      </c>
      <c r="E877" s="41">
        <v>0</v>
      </c>
      <c r="F877" s="41">
        <v>0</v>
      </c>
      <c r="G877" s="41">
        <v>0</v>
      </c>
      <c r="H877" s="41">
        <v>0</v>
      </c>
      <c r="I877" s="41">
        <v>0</v>
      </c>
      <c r="J877" s="41">
        <v>0</v>
      </c>
      <c r="K877" s="41">
        <v>0</v>
      </c>
      <c r="L877" s="41">
        <v>0</v>
      </c>
      <c r="M877" s="41">
        <v>0</v>
      </c>
      <c r="N877" s="41">
        <v>0</v>
      </c>
      <c r="O877" s="21">
        <v>0</v>
      </c>
      <c r="P877" s="56">
        <v>0</v>
      </c>
      <c r="Q877" s="37">
        <v>2</v>
      </c>
    </row>
    <row r="878" spans="1:17" ht="17.25" customHeight="1" x14ac:dyDescent="0.3">
      <c r="B878" s="19" t="s">
        <v>776</v>
      </c>
      <c r="C878" s="45">
        <v>5704.13</v>
      </c>
      <c r="D878" s="45">
        <v>7360.72</v>
      </c>
      <c r="E878" s="45">
        <v>8580.2000000000007</v>
      </c>
      <c r="F878" s="45">
        <v>9451.07</v>
      </c>
      <c r="G878" s="45">
        <v>11799.61</v>
      </c>
      <c r="H878" s="45">
        <v>12940.960000000001</v>
      </c>
      <c r="I878" s="45">
        <v>18143.36</v>
      </c>
      <c r="J878" s="45">
        <v>13987.810000000003</v>
      </c>
      <c r="K878" s="45">
        <v>16438.61</v>
      </c>
      <c r="L878" s="45">
        <v>16625.37</v>
      </c>
      <c r="M878" s="45">
        <v>13819.220000000001</v>
      </c>
      <c r="N878" s="45">
        <v>11424.999999999998</v>
      </c>
      <c r="O878" s="45">
        <v>146276.06</v>
      </c>
      <c r="P878" s="56">
        <v>5.7329437585733878</v>
      </c>
      <c r="Q878" s="37">
        <v>1</v>
      </c>
    </row>
    <row r="879" spans="1:17" ht="17.25" customHeight="1" x14ac:dyDescent="0.3">
      <c r="B879" s="19" t="s">
        <v>777</v>
      </c>
      <c r="C879" s="21">
        <v>20121.28</v>
      </c>
      <c r="D879" s="21">
        <v>21448.47</v>
      </c>
      <c r="E879" s="21">
        <v>23873.350000000002</v>
      </c>
      <c r="F879" s="21">
        <v>23677.61</v>
      </c>
      <c r="G879" s="21">
        <v>21685.83</v>
      </c>
      <c r="H879" s="21">
        <v>24355.420000000002</v>
      </c>
      <c r="I879" s="21">
        <v>29939.55</v>
      </c>
      <c r="J879" s="21">
        <v>26078.57</v>
      </c>
      <c r="K879" s="21">
        <v>31563.02</v>
      </c>
      <c r="L879" s="21">
        <v>28800.67</v>
      </c>
      <c r="M879" s="21">
        <v>25701.7</v>
      </c>
      <c r="N879" s="21">
        <v>28104.409999999996</v>
      </c>
      <c r="O879" s="21">
        <v>305349.88</v>
      </c>
      <c r="P879" s="56">
        <v>11.967465412502449</v>
      </c>
      <c r="Q879" s="37">
        <v>1</v>
      </c>
    </row>
    <row r="880" spans="1:17" ht="17.25" customHeight="1" x14ac:dyDescent="0.3"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55"/>
      <c r="Q880" s="37">
        <v>1</v>
      </c>
    </row>
    <row r="881" spans="1:18" ht="17.25" customHeight="1" x14ac:dyDescent="0.35">
      <c r="B881" s="30" t="s">
        <v>1295</v>
      </c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55"/>
      <c r="Q881" s="37">
        <v>1</v>
      </c>
      <c r="R881" s="19">
        <v>0</v>
      </c>
    </row>
    <row r="882" spans="1:18" ht="17.25" hidden="1" customHeight="1" x14ac:dyDescent="0.3">
      <c r="A882" s="19" t="s">
        <v>1300</v>
      </c>
      <c r="B882" s="19" t="s">
        <v>2345</v>
      </c>
      <c r="C882" s="21">
        <v>0</v>
      </c>
      <c r="D882" s="21">
        <v>0</v>
      </c>
      <c r="E882" s="21">
        <v>0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56">
        <v>0</v>
      </c>
      <c r="Q882" s="37">
        <v>2</v>
      </c>
    </row>
    <row r="883" spans="1:18" ht="17.25" customHeight="1" x14ac:dyDescent="0.3">
      <c r="A883" s="19" t="s">
        <v>1301</v>
      </c>
      <c r="B883" s="19" t="s">
        <v>2346</v>
      </c>
      <c r="C883" s="21">
        <v>84.019999999999982</v>
      </c>
      <c r="D883" s="21">
        <v>-87.5</v>
      </c>
      <c r="E883" s="21">
        <v>352.11999999999989</v>
      </c>
      <c r="F883" s="21">
        <v>737.06999999999994</v>
      </c>
      <c r="G883" s="21">
        <v>694.83</v>
      </c>
      <c r="H883" s="21">
        <v>-135.06000000000006</v>
      </c>
      <c r="I883" s="21">
        <v>277.94000000000005</v>
      </c>
      <c r="J883" s="21">
        <v>1129.24</v>
      </c>
      <c r="K883" s="21">
        <v>679.87999999999965</v>
      </c>
      <c r="L883" s="21">
        <v>997.2600000000001</v>
      </c>
      <c r="M883" s="21">
        <v>400.46999999999991</v>
      </c>
      <c r="N883" s="21">
        <v>665.96000000000015</v>
      </c>
      <c r="O883" s="21">
        <v>5796.23</v>
      </c>
      <c r="P883" s="56">
        <v>0.22716950813247108</v>
      </c>
      <c r="Q883" s="37">
        <v>1</v>
      </c>
    </row>
    <row r="884" spans="1:18" ht="17.25" hidden="1" customHeight="1" x14ac:dyDescent="0.3">
      <c r="A884" s="19" t="s">
        <v>700</v>
      </c>
      <c r="B884" s="19" t="s">
        <v>2347</v>
      </c>
      <c r="C884" s="21">
        <v>0</v>
      </c>
      <c r="D884" s="21">
        <v>0</v>
      </c>
      <c r="E884" s="21">
        <v>0</v>
      </c>
      <c r="F884" s="21">
        <v>0</v>
      </c>
      <c r="G884" s="21">
        <v>0</v>
      </c>
      <c r="H884" s="21">
        <v>0</v>
      </c>
      <c r="I884" s="21">
        <v>0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56">
        <v>0</v>
      </c>
      <c r="Q884" s="37">
        <v>2</v>
      </c>
    </row>
    <row r="885" spans="1:18" ht="17.25" customHeight="1" x14ac:dyDescent="0.3">
      <c r="A885" s="19" t="s">
        <v>701</v>
      </c>
      <c r="B885" s="19" t="s">
        <v>2348</v>
      </c>
      <c r="C885" s="21">
        <v>558.75</v>
      </c>
      <c r="D885" s="21">
        <v>558.75</v>
      </c>
      <c r="E885" s="21">
        <v>551.25</v>
      </c>
      <c r="F885" s="21">
        <v>330.75</v>
      </c>
      <c r="G885" s="21">
        <v>882</v>
      </c>
      <c r="H885" s="21">
        <v>1012</v>
      </c>
      <c r="I885" s="21">
        <v>882</v>
      </c>
      <c r="J885" s="21">
        <v>1960.75</v>
      </c>
      <c r="K885" s="21">
        <v>1127</v>
      </c>
      <c r="L885" s="21">
        <v>616.25</v>
      </c>
      <c r="M885" s="21">
        <v>551.25</v>
      </c>
      <c r="N885" s="21">
        <v>551.25</v>
      </c>
      <c r="O885" s="21">
        <v>9582</v>
      </c>
      <c r="P885" s="56">
        <v>0.37554379776601998</v>
      </c>
      <c r="Q885" s="37">
        <v>1</v>
      </c>
    </row>
    <row r="886" spans="1:18" ht="17.25" customHeight="1" x14ac:dyDescent="0.3">
      <c r="A886" s="19" t="s">
        <v>736</v>
      </c>
      <c r="B886" s="19" t="s">
        <v>2349</v>
      </c>
      <c r="C886" s="21">
        <v>1412.37</v>
      </c>
      <c r="D886" s="21">
        <v>1649.05</v>
      </c>
      <c r="E886" s="21">
        <v>1628.2500000000002</v>
      </c>
      <c r="F886" s="21">
        <v>2196.8000000000002</v>
      </c>
      <c r="G886" s="21">
        <v>1361.8999999999999</v>
      </c>
      <c r="H886" s="21">
        <v>1695.3100000000002</v>
      </c>
      <c r="I886" s="21">
        <v>1339.37</v>
      </c>
      <c r="J886" s="21">
        <v>1640.99</v>
      </c>
      <c r="K886" s="21">
        <v>2281.23</v>
      </c>
      <c r="L886" s="21">
        <v>482.81999999999994</v>
      </c>
      <c r="M886" s="21">
        <v>1707.82</v>
      </c>
      <c r="N886" s="21">
        <v>1406.21</v>
      </c>
      <c r="O886" s="21">
        <v>18802.12</v>
      </c>
      <c r="P886" s="56">
        <v>0.73690456594160292</v>
      </c>
      <c r="Q886" s="37">
        <v>1</v>
      </c>
    </row>
    <row r="887" spans="1:18" ht="17.25" hidden="1" customHeight="1" x14ac:dyDescent="0.3">
      <c r="A887" s="19" t="s">
        <v>1122</v>
      </c>
      <c r="B887" s="19" t="s">
        <v>2349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0</v>
      </c>
      <c r="I887" s="21">
        <v>0</v>
      </c>
      <c r="J887" s="21">
        <v>0</v>
      </c>
      <c r="K887" s="21">
        <v>0</v>
      </c>
      <c r="L887" s="21">
        <v>0</v>
      </c>
      <c r="M887" s="21">
        <v>0</v>
      </c>
      <c r="N887" s="21">
        <v>0</v>
      </c>
      <c r="O887" s="21">
        <v>0</v>
      </c>
      <c r="P887" s="56">
        <v>0</v>
      </c>
      <c r="Q887" s="37">
        <v>2</v>
      </c>
    </row>
    <row r="888" spans="1:18" ht="17.25" hidden="1" customHeight="1" x14ac:dyDescent="0.3">
      <c r="B888" s="19" t="s">
        <v>1302</v>
      </c>
      <c r="C888" s="21">
        <v>1412.37</v>
      </c>
      <c r="D888" s="21">
        <v>1649.05</v>
      </c>
      <c r="E888" s="21">
        <v>1628.2500000000002</v>
      </c>
      <c r="F888" s="21">
        <v>2196.8000000000002</v>
      </c>
      <c r="G888" s="21">
        <v>1361.8999999999999</v>
      </c>
      <c r="H888" s="21">
        <v>1695.3100000000002</v>
      </c>
      <c r="I888" s="21">
        <v>1339.37</v>
      </c>
      <c r="J888" s="21">
        <v>1640.99</v>
      </c>
      <c r="K888" s="21">
        <v>2281.23</v>
      </c>
      <c r="L888" s="21">
        <v>482.81999999999994</v>
      </c>
      <c r="M888" s="21">
        <v>1707.82</v>
      </c>
      <c r="N888" s="21">
        <v>1406.21</v>
      </c>
      <c r="O888" s="21">
        <v>18802.12</v>
      </c>
      <c r="P888" s="56">
        <v>0.73690456594160292</v>
      </c>
      <c r="Q888" s="37">
        <v>2</v>
      </c>
    </row>
    <row r="889" spans="1:18" ht="17.25" customHeight="1" x14ac:dyDescent="0.3">
      <c r="A889" s="19" t="s">
        <v>767</v>
      </c>
      <c r="B889" s="19" t="s">
        <v>2350</v>
      </c>
      <c r="C889" s="21">
        <v>1642.5700000000002</v>
      </c>
      <c r="D889" s="21">
        <v>1862.6599999999999</v>
      </c>
      <c r="E889" s="21">
        <v>1163.75</v>
      </c>
      <c r="F889" s="21">
        <v>1163.75</v>
      </c>
      <c r="G889" s="21">
        <v>455</v>
      </c>
      <c r="H889" s="21">
        <v>1034.6199999999999</v>
      </c>
      <c r="I889" s="21">
        <v>1340.87</v>
      </c>
      <c r="J889" s="21">
        <v>1340.87</v>
      </c>
      <c r="K889" s="21">
        <v>1340.87</v>
      </c>
      <c r="L889" s="21">
        <v>1340.83</v>
      </c>
      <c r="M889" s="21">
        <v>1564</v>
      </c>
      <c r="N889" s="21">
        <v>1257.75</v>
      </c>
      <c r="O889" s="21">
        <v>15507.539999999999</v>
      </c>
      <c r="P889" s="56">
        <v>0.60778130511463846</v>
      </c>
      <c r="Q889" s="37">
        <v>1</v>
      </c>
    </row>
    <row r="890" spans="1:18" ht="17.25" customHeight="1" x14ac:dyDescent="0.3">
      <c r="A890" s="19" t="s">
        <v>811</v>
      </c>
      <c r="B890" s="19" t="s">
        <v>2351</v>
      </c>
      <c r="C890" s="21">
        <v>-0.36999999999989086</v>
      </c>
      <c r="D890" s="21">
        <v>285.52</v>
      </c>
      <c r="E890" s="21">
        <v>142.76</v>
      </c>
      <c r="F890" s="21">
        <v>0</v>
      </c>
      <c r="G890" s="21">
        <v>0</v>
      </c>
      <c r="H890" s="21">
        <v>0</v>
      </c>
      <c r="I890" s="21">
        <v>0</v>
      </c>
      <c r="J890" s="21">
        <v>1483.37</v>
      </c>
      <c r="K890" s="21">
        <v>494.02</v>
      </c>
      <c r="L890" s="21">
        <v>154.38</v>
      </c>
      <c r="M890" s="21">
        <v>154.38</v>
      </c>
      <c r="N890" s="21">
        <v>154.38</v>
      </c>
      <c r="O890" s="21">
        <v>2868.4400000000005</v>
      </c>
      <c r="P890" s="56">
        <v>0.11242171271800903</v>
      </c>
      <c r="Q890" s="37">
        <v>1</v>
      </c>
    </row>
    <row r="891" spans="1:18" ht="17.25" hidden="1" customHeight="1" x14ac:dyDescent="0.3">
      <c r="A891" s="19" t="s">
        <v>1296</v>
      </c>
      <c r="B891" s="19" t="s">
        <v>2352</v>
      </c>
      <c r="C891" s="21">
        <v>0</v>
      </c>
      <c r="D891" s="21">
        <v>0</v>
      </c>
      <c r="E891" s="21">
        <v>0</v>
      </c>
      <c r="F891" s="21">
        <v>0</v>
      </c>
      <c r="G891" s="21">
        <v>0</v>
      </c>
      <c r="H891" s="21">
        <v>0</v>
      </c>
      <c r="I891" s="21">
        <v>0</v>
      </c>
      <c r="J891" s="21">
        <v>0</v>
      </c>
      <c r="K891" s="21">
        <v>0</v>
      </c>
      <c r="L891" s="21">
        <v>0</v>
      </c>
      <c r="M891" s="21">
        <v>0</v>
      </c>
      <c r="N891" s="21">
        <v>0</v>
      </c>
      <c r="O891" s="21">
        <v>0</v>
      </c>
      <c r="P891" s="56">
        <v>0</v>
      </c>
      <c r="Q891" s="37">
        <v>2</v>
      </c>
    </row>
    <row r="892" spans="1:18" ht="17.25" customHeight="1" x14ac:dyDescent="0.3">
      <c r="B892" s="19" t="s">
        <v>1297</v>
      </c>
      <c r="C892" s="45">
        <v>3697.34</v>
      </c>
      <c r="D892" s="45">
        <v>4268.4799999999996</v>
      </c>
      <c r="E892" s="45">
        <v>3838.13</v>
      </c>
      <c r="F892" s="45">
        <v>4428.37</v>
      </c>
      <c r="G892" s="45">
        <v>3393.7299999999996</v>
      </c>
      <c r="H892" s="45">
        <v>3606.87</v>
      </c>
      <c r="I892" s="45">
        <v>3840.18</v>
      </c>
      <c r="J892" s="45">
        <v>7555.2199999999993</v>
      </c>
      <c r="K892" s="45">
        <v>5923</v>
      </c>
      <c r="L892" s="45">
        <v>3591.54</v>
      </c>
      <c r="M892" s="45">
        <v>4377.92</v>
      </c>
      <c r="N892" s="45">
        <v>4035.55</v>
      </c>
      <c r="O892" s="45">
        <v>52556.33</v>
      </c>
      <c r="P892" s="56">
        <v>2.0598208896727415</v>
      </c>
      <c r="Q892" s="37">
        <v>1</v>
      </c>
    </row>
    <row r="893" spans="1:18" ht="17.25" customHeight="1" x14ac:dyDescent="0.3"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55"/>
      <c r="Q893" s="37">
        <v>1</v>
      </c>
    </row>
    <row r="894" spans="1:18" ht="17.25" customHeight="1" x14ac:dyDescent="0.35">
      <c r="B894" s="30" t="s">
        <v>267</v>
      </c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55"/>
      <c r="Q894" s="37">
        <v>1</v>
      </c>
    </row>
    <row r="895" spans="1:18" ht="17.25" customHeight="1" x14ac:dyDescent="0.3">
      <c r="A895" s="19" t="s">
        <v>1531</v>
      </c>
      <c r="B895" s="19" t="s">
        <v>2353</v>
      </c>
      <c r="C895" s="21">
        <v>3427.6000000000004</v>
      </c>
      <c r="D895" s="21">
        <v>4414.16</v>
      </c>
      <c r="E895" s="21">
        <v>4999.130000000001</v>
      </c>
      <c r="F895" s="21">
        <v>8430.11</v>
      </c>
      <c r="G895" s="21">
        <v>8781.9700000000012</v>
      </c>
      <c r="H895" s="21">
        <v>12452.969999999998</v>
      </c>
      <c r="I895" s="21">
        <v>16910.010000000002</v>
      </c>
      <c r="J895" s="21">
        <v>16175.140000000003</v>
      </c>
      <c r="K895" s="21">
        <v>14878.529999999999</v>
      </c>
      <c r="L895" s="21">
        <v>15635.330000000002</v>
      </c>
      <c r="M895" s="21">
        <v>12051.730000000003</v>
      </c>
      <c r="N895" s="21">
        <v>9114.7400000000016</v>
      </c>
      <c r="O895" s="21">
        <v>127271.42000000003</v>
      </c>
      <c r="P895" s="74">
        <v>5.5677076419756076E-2</v>
      </c>
      <c r="Q895" s="37">
        <v>1</v>
      </c>
    </row>
    <row r="896" spans="1:18" ht="17.25" customHeight="1" x14ac:dyDescent="0.3">
      <c r="A896" s="19" t="s">
        <v>778</v>
      </c>
      <c r="B896" s="19" t="s">
        <v>2354</v>
      </c>
      <c r="C896" s="21">
        <v>744.09999999999991</v>
      </c>
      <c r="D896" s="21">
        <v>664.36999999999989</v>
      </c>
      <c r="E896" s="21">
        <v>756.01</v>
      </c>
      <c r="F896" s="21">
        <v>1441.44</v>
      </c>
      <c r="G896" s="21">
        <v>2654.42</v>
      </c>
      <c r="H896" s="21">
        <v>2507.73</v>
      </c>
      <c r="I896" s="21">
        <v>5365.03</v>
      </c>
      <c r="J896" s="21">
        <v>4017.2800000000007</v>
      </c>
      <c r="K896" s="21">
        <v>6026.16</v>
      </c>
      <c r="L896" s="21">
        <v>5222.0399999999972</v>
      </c>
      <c r="M896" s="21">
        <v>4798.4699999999993</v>
      </c>
      <c r="N896" s="21">
        <v>4622.49</v>
      </c>
      <c r="O896" s="21">
        <v>38819.539999999994</v>
      </c>
      <c r="P896" s="74">
        <v>1.6982276894213777E-2</v>
      </c>
      <c r="Q896" s="37">
        <v>1</v>
      </c>
    </row>
    <row r="897" spans="1:17" ht="17.25" hidden="1" customHeight="1" x14ac:dyDescent="0.3">
      <c r="A897" s="19" t="s">
        <v>779</v>
      </c>
      <c r="B897" s="19" t="s">
        <v>2355</v>
      </c>
      <c r="C897" s="21">
        <v>0</v>
      </c>
      <c r="D897" s="21">
        <v>0</v>
      </c>
      <c r="E897" s="21">
        <v>0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74">
        <v>0</v>
      </c>
      <c r="Q897" s="37">
        <v>2</v>
      </c>
    </row>
    <row r="898" spans="1:17" ht="17.25" customHeight="1" x14ac:dyDescent="0.3">
      <c r="A898" s="19" t="s">
        <v>780</v>
      </c>
      <c r="B898" s="19" t="s">
        <v>2356</v>
      </c>
      <c r="C898" s="21">
        <v>4237.78</v>
      </c>
      <c r="D898" s="21">
        <v>3439.72</v>
      </c>
      <c r="E898" s="21">
        <v>3537.45</v>
      </c>
      <c r="F898" s="21">
        <v>3292.65</v>
      </c>
      <c r="G898" s="21">
        <v>3733.06</v>
      </c>
      <c r="H898" s="21">
        <v>3511.59</v>
      </c>
      <c r="I898" s="21">
        <v>3637.0399999999995</v>
      </c>
      <c r="J898" s="21">
        <v>4346.1500000000005</v>
      </c>
      <c r="K898" s="21">
        <v>4377.79</v>
      </c>
      <c r="L898" s="21">
        <v>3668.9800000000005</v>
      </c>
      <c r="M898" s="21">
        <v>4629.5600000000004</v>
      </c>
      <c r="N898" s="21">
        <v>4972.62</v>
      </c>
      <c r="O898" s="21">
        <v>47384.390000000007</v>
      </c>
      <c r="P898" s="74">
        <v>2.0729118156562767E-2</v>
      </c>
      <c r="Q898" s="37">
        <v>1</v>
      </c>
    </row>
    <row r="899" spans="1:17" ht="17.25" customHeight="1" x14ac:dyDescent="0.3">
      <c r="A899" s="19" t="s">
        <v>2357</v>
      </c>
      <c r="B899" s="19" t="s">
        <v>2358</v>
      </c>
      <c r="C899" s="21">
        <v>849.07999999999993</v>
      </c>
      <c r="D899" s="21">
        <v>1081.71</v>
      </c>
      <c r="E899" s="21">
        <v>856.80000000000007</v>
      </c>
      <c r="F899" s="21">
        <v>1790.5700000000002</v>
      </c>
      <c r="G899" s="21">
        <v>2094.8599999999997</v>
      </c>
      <c r="H899" s="21">
        <v>2786.29</v>
      </c>
      <c r="I899" s="21">
        <v>3786.7299999999996</v>
      </c>
      <c r="J899" s="21">
        <v>4058.5299999999997</v>
      </c>
      <c r="K899" s="21">
        <v>4946.09</v>
      </c>
      <c r="L899" s="21">
        <v>3837.76</v>
      </c>
      <c r="M899" s="21">
        <v>2958.1499999999996</v>
      </c>
      <c r="N899" s="21">
        <v>2203.59</v>
      </c>
      <c r="O899" s="21">
        <v>31250.16</v>
      </c>
      <c r="P899" s="74">
        <v>1.3670921141994049E-2</v>
      </c>
      <c r="Q899" s="37">
        <v>1</v>
      </c>
    </row>
    <row r="900" spans="1:17" ht="17.25" customHeight="1" x14ac:dyDescent="0.3">
      <c r="A900" s="19" t="s">
        <v>781</v>
      </c>
      <c r="B900" s="19" t="s">
        <v>2359</v>
      </c>
      <c r="C900" s="21">
        <v>1246.4000000000003</v>
      </c>
      <c r="D900" s="21">
        <v>1605.16</v>
      </c>
      <c r="E900" s="21">
        <v>1817.8400000000001</v>
      </c>
      <c r="F900" s="21">
        <v>3065.4700000000003</v>
      </c>
      <c r="G900" s="21">
        <v>3193.4599999999996</v>
      </c>
      <c r="H900" s="21">
        <v>4528.3600000000006</v>
      </c>
      <c r="I900" s="21">
        <v>6149.34</v>
      </c>
      <c r="J900" s="21">
        <v>5898.6600000000008</v>
      </c>
      <c r="K900" s="21">
        <v>5393.380000000001</v>
      </c>
      <c r="L900" s="21">
        <v>5685.5599999999995</v>
      </c>
      <c r="M900" s="21">
        <v>4382.4299999999985</v>
      </c>
      <c r="N900" s="21">
        <v>3305.3300000000008</v>
      </c>
      <c r="O900" s="21">
        <v>46271.39</v>
      </c>
      <c r="P900" s="74">
        <v>2.02422171221028E-2</v>
      </c>
      <c r="Q900" s="37">
        <v>1</v>
      </c>
    </row>
    <row r="901" spans="1:17" ht="17.25" customHeight="1" x14ac:dyDescent="0.3">
      <c r="B901" s="19" t="s">
        <v>782</v>
      </c>
      <c r="C901" s="45">
        <v>10504.96</v>
      </c>
      <c r="D901" s="45">
        <v>11205.119999999999</v>
      </c>
      <c r="E901" s="45">
        <v>11967.23</v>
      </c>
      <c r="F901" s="45">
        <v>18020.240000000002</v>
      </c>
      <c r="G901" s="45">
        <v>20457.77</v>
      </c>
      <c r="H901" s="45">
        <v>25786.94</v>
      </c>
      <c r="I901" s="45">
        <v>35848.15</v>
      </c>
      <c r="J901" s="45">
        <v>34495.760000000009</v>
      </c>
      <c r="K901" s="45">
        <v>35621.949999999997</v>
      </c>
      <c r="L901" s="45">
        <v>34049.67</v>
      </c>
      <c r="M901" s="45">
        <v>28820.340000000004</v>
      </c>
      <c r="N901" s="45">
        <v>24218.770000000004</v>
      </c>
      <c r="O901" s="45">
        <v>290996.90000000002</v>
      </c>
      <c r="P901" s="74">
        <v>0.12730160973462948</v>
      </c>
      <c r="Q901" s="37">
        <v>1</v>
      </c>
    </row>
    <row r="902" spans="1:17" ht="17.25" customHeight="1" x14ac:dyDescent="0.3"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55"/>
      <c r="Q902" s="37">
        <v>1</v>
      </c>
    </row>
    <row r="903" spans="1:17" ht="17.25" customHeight="1" x14ac:dyDescent="0.35">
      <c r="B903" s="30" t="s">
        <v>266</v>
      </c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43"/>
      <c r="Q903" s="37">
        <v>1</v>
      </c>
    </row>
    <row r="904" spans="1:17" ht="17.25" customHeight="1" x14ac:dyDescent="0.35">
      <c r="B904" s="30" t="s">
        <v>592</v>
      </c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43"/>
      <c r="Q904" s="37">
        <v>1</v>
      </c>
    </row>
    <row r="905" spans="1:17" ht="17.25" customHeight="1" x14ac:dyDescent="0.3">
      <c r="B905" s="19" t="s">
        <v>783</v>
      </c>
      <c r="C905" s="21">
        <v>1298.0999999999999</v>
      </c>
      <c r="D905" s="21">
        <v>865.39999999999986</v>
      </c>
      <c r="E905" s="21">
        <v>3673.1</v>
      </c>
      <c r="F905" s="21">
        <v>6801.68</v>
      </c>
      <c r="G905" s="21">
        <v>5735.2</v>
      </c>
      <c r="H905" s="21">
        <v>6256.63</v>
      </c>
      <c r="I905" s="21">
        <v>6276.83</v>
      </c>
      <c r="J905" s="21">
        <v>2539.1000000000004</v>
      </c>
      <c r="K905" s="21">
        <v>6183.97</v>
      </c>
      <c r="L905" s="21">
        <v>6946.33</v>
      </c>
      <c r="M905" s="21">
        <v>7093.24</v>
      </c>
      <c r="N905" s="21">
        <v>7711.3700000000008</v>
      </c>
      <c r="O905" s="21">
        <v>61380.950000000004</v>
      </c>
      <c r="P905" s="56">
        <v>2.4056809719772683</v>
      </c>
      <c r="Q905" s="37">
        <v>1</v>
      </c>
    </row>
    <row r="906" spans="1:17" ht="17.25" customHeight="1" x14ac:dyDescent="0.3">
      <c r="B906" s="19" t="s">
        <v>593</v>
      </c>
      <c r="C906" s="41">
        <v>640.70000000000005</v>
      </c>
      <c r="D906" s="41">
        <v>161.13999999999999</v>
      </c>
      <c r="E906" s="41">
        <v>521.88000000000011</v>
      </c>
      <c r="F906" s="41">
        <v>938.17</v>
      </c>
      <c r="G906" s="41">
        <v>1747.34</v>
      </c>
      <c r="H906" s="41">
        <v>1053.3700000000001</v>
      </c>
      <c r="I906" s="41">
        <v>885.62000000000012</v>
      </c>
      <c r="J906" s="41">
        <v>730.33</v>
      </c>
      <c r="K906" s="41">
        <v>1459.1</v>
      </c>
      <c r="L906" s="41">
        <v>1178.4500000000003</v>
      </c>
      <c r="M906" s="41">
        <v>1233.44</v>
      </c>
      <c r="N906" s="41">
        <v>5186.7299999999996</v>
      </c>
      <c r="O906" s="41">
        <v>15736.27</v>
      </c>
      <c r="P906" s="61">
        <v>0.25637058403299395</v>
      </c>
      <c r="Q906" s="37">
        <v>1</v>
      </c>
    </row>
    <row r="907" spans="1:17" ht="17.25" customHeight="1" x14ac:dyDescent="0.3">
      <c r="B907" s="19" t="s">
        <v>457</v>
      </c>
      <c r="C907" s="21">
        <v>1938.8</v>
      </c>
      <c r="D907" s="21">
        <v>1026.54</v>
      </c>
      <c r="E907" s="21">
        <v>4194.9799999999996</v>
      </c>
      <c r="F907" s="21">
        <v>7739.85</v>
      </c>
      <c r="G907" s="21">
        <v>7482.54</v>
      </c>
      <c r="H907" s="21">
        <v>7310</v>
      </c>
      <c r="I907" s="21">
        <v>7162.45</v>
      </c>
      <c r="J907" s="21">
        <v>3269.4300000000003</v>
      </c>
      <c r="K907" s="21">
        <v>7643.07</v>
      </c>
      <c r="L907" s="21">
        <v>8124.7800000000007</v>
      </c>
      <c r="M907" s="21">
        <v>8326.68</v>
      </c>
      <c r="N907" s="21">
        <v>12898.1</v>
      </c>
      <c r="O907" s="21">
        <v>77117.22</v>
      </c>
      <c r="P907" s="56">
        <v>3.0224268077601413</v>
      </c>
      <c r="Q907" s="37">
        <v>1</v>
      </c>
    </row>
    <row r="908" spans="1:17" ht="17.25" customHeight="1" x14ac:dyDescent="0.35">
      <c r="B908" s="30" t="s">
        <v>278</v>
      </c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55"/>
      <c r="Q908" s="37">
        <v>1</v>
      </c>
    </row>
    <row r="909" spans="1:17" ht="17.25" customHeight="1" x14ac:dyDescent="0.3">
      <c r="A909" s="19" t="s">
        <v>784</v>
      </c>
      <c r="B909" s="19" t="s">
        <v>2360</v>
      </c>
      <c r="C909" s="21">
        <v>0</v>
      </c>
      <c r="D909" s="21">
        <v>0</v>
      </c>
      <c r="E909" s="21">
        <v>22.05</v>
      </c>
      <c r="F909" s="21">
        <v>41.75</v>
      </c>
      <c r="G909" s="21">
        <v>158.05000000000001</v>
      </c>
      <c r="H909" s="21">
        <v>0</v>
      </c>
      <c r="I909" s="21">
        <v>68.98</v>
      </c>
      <c r="J909" s="21">
        <v>55.459999999999994</v>
      </c>
      <c r="K909" s="21">
        <v>47.91</v>
      </c>
      <c r="L909" s="21">
        <v>49.93</v>
      </c>
      <c r="M909" s="21">
        <v>120.45999999999998</v>
      </c>
      <c r="N909" s="21">
        <v>0</v>
      </c>
      <c r="O909" s="21">
        <v>564.59</v>
      </c>
      <c r="P909" s="56">
        <v>2.2127767979619833E-2</v>
      </c>
      <c r="Q909" s="37">
        <v>1</v>
      </c>
    </row>
    <row r="910" spans="1:17" ht="17.25" hidden="1" customHeight="1" x14ac:dyDescent="0.3">
      <c r="A910" s="19" t="s">
        <v>785</v>
      </c>
      <c r="B910" s="19" t="s">
        <v>2361</v>
      </c>
      <c r="C910" s="21">
        <v>0</v>
      </c>
      <c r="D910" s="21">
        <v>0</v>
      </c>
      <c r="E910" s="21">
        <v>0</v>
      </c>
      <c r="F910" s="21">
        <v>0</v>
      </c>
      <c r="G910" s="21">
        <v>0</v>
      </c>
      <c r="H910" s="21">
        <v>0</v>
      </c>
      <c r="I910" s="21">
        <v>0</v>
      </c>
      <c r="J910" s="21">
        <v>0</v>
      </c>
      <c r="K910" s="21">
        <v>0</v>
      </c>
      <c r="L910" s="21">
        <v>0</v>
      </c>
      <c r="M910" s="21">
        <v>0</v>
      </c>
      <c r="N910" s="21">
        <v>0</v>
      </c>
      <c r="O910" s="21">
        <v>0</v>
      </c>
      <c r="P910" s="56">
        <v>0</v>
      </c>
      <c r="Q910" s="37">
        <v>2</v>
      </c>
    </row>
    <row r="911" spans="1:17" ht="17.25" customHeight="1" x14ac:dyDescent="0.3">
      <c r="A911" s="19" t="s">
        <v>1102</v>
      </c>
      <c r="B911" s="19" t="s">
        <v>2362</v>
      </c>
      <c r="C911" s="21">
        <v>510</v>
      </c>
      <c r="D911" s="21">
        <v>744.34</v>
      </c>
      <c r="E911" s="21">
        <v>372.17</v>
      </c>
      <c r="F911" s="21">
        <v>223.17</v>
      </c>
      <c r="G911" s="21">
        <v>223.17</v>
      </c>
      <c r="H911" s="21">
        <v>1166.17</v>
      </c>
      <c r="I911" s="21">
        <v>372.13000000000011</v>
      </c>
      <c r="J911" s="21">
        <v>1311.08</v>
      </c>
      <c r="K911" s="21">
        <v>471.13000000000005</v>
      </c>
      <c r="L911" s="21">
        <v>582.51</v>
      </c>
      <c r="M911" s="21">
        <v>2170.08</v>
      </c>
      <c r="N911" s="21">
        <v>633</v>
      </c>
      <c r="O911" s="21">
        <v>8778.9500000000007</v>
      </c>
      <c r="P911" s="56">
        <v>0.34407015481089559</v>
      </c>
      <c r="Q911" s="37">
        <v>1</v>
      </c>
    </row>
    <row r="912" spans="1:17" ht="17.25" customHeight="1" x14ac:dyDescent="0.3">
      <c r="A912" s="19" t="s">
        <v>786</v>
      </c>
      <c r="B912" s="19" t="s">
        <v>2363</v>
      </c>
      <c r="C912" s="21">
        <v>0</v>
      </c>
      <c r="D912" s="21">
        <v>0</v>
      </c>
      <c r="E912" s="21">
        <v>0</v>
      </c>
      <c r="F912" s="21">
        <v>0</v>
      </c>
      <c r="G912" s="21">
        <v>0</v>
      </c>
      <c r="H912" s="21">
        <v>0</v>
      </c>
      <c r="I912" s="21">
        <v>0</v>
      </c>
      <c r="J912" s="21">
        <v>0</v>
      </c>
      <c r="K912" s="21">
        <v>0</v>
      </c>
      <c r="L912" s="21">
        <v>0</v>
      </c>
      <c r="M912" s="21">
        <v>13.25</v>
      </c>
      <c r="N912" s="21">
        <v>0</v>
      </c>
      <c r="O912" s="21">
        <v>13.25</v>
      </c>
      <c r="P912" s="56">
        <v>5.1930237115422305E-4</v>
      </c>
      <c r="Q912" s="37">
        <v>1</v>
      </c>
    </row>
    <row r="913" spans="1:17" ht="17.25" hidden="1" customHeight="1" x14ac:dyDescent="0.3">
      <c r="A913" s="19" t="s">
        <v>1103</v>
      </c>
      <c r="B913" s="19" t="s">
        <v>2364</v>
      </c>
      <c r="C913" s="21">
        <v>0</v>
      </c>
      <c r="D913" s="21">
        <v>0</v>
      </c>
      <c r="E913" s="21">
        <v>0</v>
      </c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21">
        <v>0</v>
      </c>
      <c r="L913" s="21">
        <v>0</v>
      </c>
      <c r="M913" s="21">
        <v>0</v>
      </c>
      <c r="N913" s="21">
        <v>0</v>
      </c>
      <c r="O913" s="21">
        <v>0</v>
      </c>
      <c r="P913" s="56">
        <v>0</v>
      </c>
      <c r="Q913" s="37">
        <v>2</v>
      </c>
    </row>
    <row r="914" spans="1:17" ht="17.25" customHeight="1" x14ac:dyDescent="0.3">
      <c r="A914" s="19" t="s">
        <v>787</v>
      </c>
      <c r="B914" s="19" t="s">
        <v>2365</v>
      </c>
      <c r="C914" s="21">
        <v>6.94</v>
      </c>
      <c r="D914" s="21">
        <v>99.990000000000009</v>
      </c>
      <c r="E914" s="21">
        <v>20</v>
      </c>
      <c r="F914" s="21">
        <v>98.07</v>
      </c>
      <c r="G914" s="21">
        <v>0</v>
      </c>
      <c r="H914" s="21">
        <v>0</v>
      </c>
      <c r="I914" s="21">
        <v>141.59</v>
      </c>
      <c r="J914" s="21">
        <v>284.19</v>
      </c>
      <c r="K914" s="21">
        <v>0</v>
      </c>
      <c r="L914" s="21">
        <v>272.70999999999998</v>
      </c>
      <c r="M914" s="21">
        <v>93.55</v>
      </c>
      <c r="N914" s="21">
        <v>0</v>
      </c>
      <c r="O914" s="21">
        <v>1017.04</v>
      </c>
      <c r="P914" s="56">
        <v>3.98604742308446E-2</v>
      </c>
      <c r="Q914" s="37">
        <v>1</v>
      </c>
    </row>
    <row r="915" spans="1:17" ht="17.25" customHeight="1" x14ac:dyDescent="0.3">
      <c r="A915" s="19" t="s">
        <v>788</v>
      </c>
      <c r="B915" s="19" t="s">
        <v>2366</v>
      </c>
      <c r="C915" s="21">
        <v>0</v>
      </c>
      <c r="D915" s="21">
        <v>19.489999999999998</v>
      </c>
      <c r="E915" s="21">
        <v>0</v>
      </c>
      <c r="F915" s="21">
        <v>0</v>
      </c>
      <c r="G915" s="21">
        <v>0</v>
      </c>
      <c r="H915" s="21">
        <v>0</v>
      </c>
      <c r="I915" s="21">
        <v>0</v>
      </c>
      <c r="J915" s="21">
        <v>0</v>
      </c>
      <c r="K915" s="21">
        <v>0</v>
      </c>
      <c r="L915" s="21">
        <v>0</v>
      </c>
      <c r="M915" s="21">
        <v>0</v>
      </c>
      <c r="N915" s="21">
        <v>0</v>
      </c>
      <c r="O915" s="21">
        <v>19.489999999999998</v>
      </c>
      <c r="P915" s="56">
        <v>7.6386439349402301E-4</v>
      </c>
      <c r="Q915" s="37">
        <v>1</v>
      </c>
    </row>
    <row r="916" spans="1:17" ht="17.25" hidden="1" customHeight="1" x14ac:dyDescent="0.3">
      <c r="A916" s="19" t="s">
        <v>789</v>
      </c>
      <c r="B916" s="19" t="s">
        <v>2367</v>
      </c>
      <c r="C916" s="21">
        <v>0</v>
      </c>
      <c r="D916" s="21">
        <v>0</v>
      </c>
      <c r="E916" s="21">
        <v>0</v>
      </c>
      <c r="F916" s="21">
        <v>0</v>
      </c>
      <c r="G916" s="21">
        <v>0</v>
      </c>
      <c r="H916" s="21">
        <v>0</v>
      </c>
      <c r="I916" s="21">
        <v>0</v>
      </c>
      <c r="J916" s="21">
        <v>0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56">
        <v>0</v>
      </c>
      <c r="Q916" s="37">
        <v>2</v>
      </c>
    </row>
    <row r="917" spans="1:17" ht="17.25" hidden="1" customHeight="1" x14ac:dyDescent="0.3">
      <c r="A917" s="19" t="s">
        <v>790</v>
      </c>
      <c r="B917" s="19" t="s">
        <v>2368</v>
      </c>
      <c r="C917" s="21">
        <v>0</v>
      </c>
      <c r="D917" s="21">
        <v>0</v>
      </c>
      <c r="E917" s="21">
        <v>0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56">
        <v>0</v>
      </c>
      <c r="Q917" s="37">
        <v>2</v>
      </c>
    </row>
    <row r="918" spans="1:17" ht="17.25" customHeight="1" x14ac:dyDescent="0.3">
      <c r="A918" s="19" t="s">
        <v>791</v>
      </c>
      <c r="B918" s="19" t="s">
        <v>2369</v>
      </c>
      <c r="C918" s="21">
        <v>250</v>
      </c>
      <c r="D918" s="21">
        <v>250</v>
      </c>
      <c r="E918" s="21">
        <v>250</v>
      </c>
      <c r="F918" s="21">
        <v>1750</v>
      </c>
      <c r="G918" s="21">
        <v>500</v>
      </c>
      <c r="H918" s="21">
        <v>250</v>
      </c>
      <c r="I918" s="21">
        <v>1750</v>
      </c>
      <c r="J918" s="21">
        <v>2250</v>
      </c>
      <c r="K918" s="21">
        <v>550</v>
      </c>
      <c r="L918" s="21">
        <v>700</v>
      </c>
      <c r="M918" s="21">
        <v>610.89</v>
      </c>
      <c r="N918" s="21">
        <v>667.88</v>
      </c>
      <c r="O918" s="21">
        <v>9778.7699999999986</v>
      </c>
      <c r="P918" s="56">
        <v>0.38325573192239853</v>
      </c>
      <c r="Q918" s="37">
        <v>1</v>
      </c>
    </row>
    <row r="919" spans="1:17" ht="17.25" hidden="1" customHeight="1" x14ac:dyDescent="0.3">
      <c r="A919" s="19" t="s">
        <v>792</v>
      </c>
      <c r="B919" s="19" t="s">
        <v>2370</v>
      </c>
      <c r="C919" s="21">
        <v>0</v>
      </c>
      <c r="D919" s="21">
        <v>0</v>
      </c>
      <c r="E919" s="21">
        <v>0</v>
      </c>
      <c r="F919" s="21">
        <v>0</v>
      </c>
      <c r="G919" s="21">
        <v>0</v>
      </c>
      <c r="H919" s="21">
        <v>0</v>
      </c>
      <c r="I919" s="21">
        <v>0</v>
      </c>
      <c r="J919" s="21">
        <v>0</v>
      </c>
      <c r="K919" s="21">
        <v>0</v>
      </c>
      <c r="L919" s="21">
        <v>0</v>
      </c>
      <c r="M919" s="21">
        <v>0</v>
      </c>
      <c r="N919" s="21">
        <v>0</v>
      </c>
      <c r="O919" s="21">
        <v>0</v>
      </c>
      <c r="P919" s="56">
        <v>0</v>
      </c>
      <c r="Q919" s="37">
        <v>2</v>
      </c>
    </row>
    <row r="920" spans="1:17" ht="17.25" hidden="1" customHeight="1" x14ac:dyDescent="0.3">
      <c r="A920" s="19" t="s">
        <v>793</v>
      </c>
      <c r="B920" s="19" t="s">
        <v>2371</v>
      </c>
      <c r="C920" s="21">
        <v>0</v>
      </c>
      <c r="D920" s="21">
        <v>0</v>
      </c>
      <c r="E920" s="21">
        <v>0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56">
        <v>0</v>
      </c>
      <c r="Q920" s="37">
        <v>2</v>
      </c>
    </row>
    <row r="921" spans="1:17" ht="17.25" hidden="1" customHeight="1" x14ac:dyDescent="0.3">
      <c r="A921" s="19" t="s">
        <v>794</v>
      </c>
      <c r="B921" s="19" t="s">
        <v>2372</v>
      </c>
      <c r="C921" s="21">
        <v>0</v>
      </c>
      <c r="D921" s="21">
        <v>0</v>
      </c>
      <c r="E921" s="21">
        <v>0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56">
        <v>0</v>
      </c>
      <c r="Q921" s="37">
        <v>2</v>
      </c>
    </row>
    <row r="922" spans="1:17" ht="17.25" customHeight="1" x14ac:dyDescent="0.3">
      <c r="A922" s="19" t="s">
        <v>795</v>
      </c>
      <c r="B922" s="19" t="s">
        <v>2373</v>
      </c>
      <c r="C922" s="21">
        <v>0</v>
      </c>
      <c r="D922" s="21">
        <v>0</v>
      </c>
      <c r="E922" s="21">
        <v>0</v>
      </c>
      <c r="F922" s="21">
        <v>0</v>
      </c>
      <c r="G922" s="21">
        <v>0</v>
      </c>
      <c r="H922" s="21">
        <v>0</v>
      </c>
      <c r="I922" s="21">
        <v>0</v>
      </c>
      <c r="J922" s="21">
        <v>225</v>
      </c>
      <c r="K922" s="21">
        <v>0</v>
      </c>
      <c r="L922" s="21">
        <v>0</v>
      </c>
      <c r="M922" s="21">
        <v>151.32</v>
      </c>
      <c r="N922" s="21">
        <v>-131.32</v>
      </c>
      <c r="O922" s="21">
        <v>245</v>
      </c>
      <c r="P922" s="56">
        <v>9.6021947873799734E-3</v>
      </c>
      <c r="Q922" s="37">
        <v>1</v>
      </c>
    </row>
    <row r="923" spans="1:17" ht="17.25" hidden="1" customHeight="1" x14ac:dyDescent="0.3">
      <c r="A923" s="19" t="s">
        <v>796</v>
      </c>
      <c r="B923" s="19" t="s">
        <v>2374</v>
      </c>
      <c r="C923" s="21">
        <v>0</v>
      </c>
      <c r="D923" s="21">
        <v>0</v>
      </c>
      <c r="E923" s="21">
        <v>0</v>
      </c>
      <c r="F923" s="21">
        <v>0</v>
      </c>
      <c r="G923" s="21">
        <v>0</v>
      </c>
      <c r="H923" s="21">
        <v>0</v>
      </c>
      <c r="I923" s="21">
        <v>0</v>
      </c>
      <c r="J923" s="21">
        <v>0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56">
        <v>0</v>
      </c>
      <c r="Q923" s="37">
        <v>2</v>
      </c>
    </row>
    <row r="924" spans="1:17" ht="17.25" hidden="1" customHeight="1" x14ac:dyDescent="0.3">
      <c r="A924" s="19" t="s">
        <v>797</v>
      </c>
      <c r="B924" s="19" t="s">
        <v>2375</v>
      </c>
      <c r="C924" s="21">
        <v>0</v>
      </c>
      <c r="D924" s="21">
        <v>0</v>
      </c>
      <c r="E924" s="21">
        <v>0</v>
      </c>
      <c r="F924" s="21">
        <v>0</v>
      </c>
      <c r="G924" s="21">
        <v>0</v>
      </c>
      <c r="H924" s="21">
        <v>0</v>
      </c>
      <c r="I924" s="21">
        <v>0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56">
        <v>0</v>
      </c>
      <c r="Q924" s="37">
        <v>2</v>
      </c>
    </row>
    <row r="925" spans="1:17" ht="17.25" hidden="1" customHeight="1" x14ac:dyDescent="0.3">
      <c r="A925" s="19" t="s">
        <v>798</v>
      </c>
      <c r="B925" s="19" t="s">
        <v>2376</v>
      </c>
      <c r="C925" s="21">
        <v>0</v>
      </c>
      <c r="D925" s="21">
        <v>0</v>
      </c>
      <c r="E925" s="21">
        <v>0</v>
      </c>
      <c r="F925" s="21">
        <v>0</v>
      </c>
      <c r="G925" s="21">
        <v>0</v>
      </c>
      <c r="H925" s="21">
        <v>0</v>
      </c>
      <c r="I925" s="21">
        <v>0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56">
        <v>0</v>
      </c>
      <c r="Q925" s="37">
        <v>2</v>
      </c>
    </row>
    <row r="926" spans="1:17" ht="17.25" hidden="1" customHeight="1" x14ac:dyDescent="0.3">
      <c r="A926" s="19" t="s">
        <v>799</v>
      </c>
      <c r="B926" s="19" t="s">
        <v>2377</v>
      </c>
      <c r="C926" s="21">
        <v>0</v>
      </c>
      <c r="D926" s="21">
        <v>0</v>
      </c>
      <c r="E926" s="21">
        <v>0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56">
        <v>0</v>
      </c>
      <c r="Q926" s="37">
        <v>2</v>
      </c>
    </row>
    <row r="927" spans="1:17" ht="17.25" hidden="1" customHeight="1" x14ac:dyDescent="0.3">
      <c r="A927" s="19" t="s">
        <v>800</v>
      </c>
      <c r="B927" s="19" t="s">
        <v>2378</v>
      </c>
      <c r="C927" s="21">
        <v>0</v>
      </c>
      <c r="D927" s="21">
        <v>0</v>
      </c>
      <c r="E927" s="21">
        <v>0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56">
        <v>0</v>
      </c>
      <c r="Q927" s="37">
        <v>2</v>
      </c>
    </row>
    <row r="928" spans="1:17" ht="17.25" hidden="1" customHeight="1" x14ac:dyDescent="0.3">
      <c r="A928" s="19" t="s">
        <v>801</v>
      </c>
      <c r="B928" s="19" t="s">
        <v>2379</v>
      </c>
      <c r="C928" s="21">
        <v>0</v>
      </c>
      <c r="D928" s="21">
        <v>0</v>
      </c>
      <c r="E928" s="21">
        <v>0</v>
      </c>
      <c r="F928" s="21">
        <v>0</v>
      </c>
      <c r="G928" s="21">
        <v>0</v>
      </c>
      <c r="H928" s="21">
        <v>0</v>
      </c>
      <c r="I928" s="21">
        <v>0</v>
      </c>
      <c r="J928" s="21">
        <v>0</v>
      </c>
      <c r="K928" s="21">
        <v>0</v>
      </c>
      <c r="L928" s="21">
        <v>0</v>
      </c>
      <c r="M928" s="21">
        <v>0</v>
      </c>
      <c r="N928" s="21">
        <v>0</v>
      </c>
      <c r="O928" s="21">
        <v>0</v>
      </c>
      <c r="P928" s="56">
        <v>0</v>
      </c>
      <c r="Q928" s="37">
        <v>2</v>
      </c>
    </row>
    <row r="929" spans="1:18" ht="17.25" hidden="1" customHeight="1" x14ac:dyDescent="0.3">
      <c r="A929" s="19" t="s">
        <v>802</v>
      </c>
      <c r="B929" s="19" t="s">
        <v>2380</v>
      </c>
      <c r="C929" s="21">
        <v>0</v>
      </c>
      <c r="D929" s="21">
        <v>0</v>
      </c>
      <c r="E929" s="21">
        <v>0</v>
      </c>
      <c r="F929" s="21">
        <v>0</v>
      </c>
      <c r="G929" s="21">
        <v>0</v>
      </c>
      <c r="H929" s="21">
        <v>0</v>
      </c>
      <c r="I929" s="21">
        <v>0</v>
      </c>
      <c r="J929" s="21">
        <v>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  <c r="P929" s="56">
        <v>0</v>
      </c>
      <c r="Q929" s="37">
        <v>2</v>
      </c>
    </row>
    <row r="930" spans="1:18" ht="17.25" customHeight="1" x14ac:dyDescent="0.3">
      <c r="A930" s="19" t="s">
        <v>803</v>
      </c>
      <c r="B930" s="19" t="s">
        <v>2381</v>
      </c>
      <c r="C930" s="21">
        <v>30</v>
      </c>
      <c r="D930" s="21">
        <v>95</v>
      </c>
      <c r="E930" s="21">
        <v>124.87</v>
      </c>
      <c r="F930" s="21">
        <v>0</v>
      </c>
      <c r="G930" s="21">
        <v>14.93</v>
      </c>
      <c r="H930" s="21">
        <v>204.96</v>
      </c>
      <c r="I930" s="21">
        <v>200</v>
      </c>
      <c r="J930" s="21">
        <v>200</v>
      </c>
      <c r="K930" s="21">
        <v>200</v>
      </c>
      <c r="L930" s="21">
        <v>324.05</v>
      </c>
      <c r="M930" s="21">
        <v>250</v>
      </c>
      <c r="N930" s="21">
        <v>0</v>
      </c>
      <c r="O930" s="21">
        <v>1643.81</v>
      </c>
      <c r="P930" s="56">
        <v>6.4425240054869687E-2</v>
      </c>
      <c r="Q930" s="37">
        <v>1</v>
      </c>
    </row>
    <row r="931" spans="1:18" ht="17.25" customHeight="1" x14ac:dyDescent="0.3">
      <c r="B931" s="19" t="s">
        <v>776</v>
      </c>
      <c r="C931" s="45">
        <v>796.94</v>
      </c>
      <c r="D931" s="45">
        <v>1208.8200000000002</v>
      </c>
      <c r="E931" s="45">
        <v>789.09</v>
      </c>
      <c r="F931" s="45">
        <v>2112.9899999999998</v>
      </c>
      <c r="G931" s="45">
        <v>896.15</v>
      </c>
      <c r="H931" s="45">
        <v>1621.13</v>
      </c>
      <c r="I931" s="45">
        <v>2532.7000000000003</v>
      </c>
      <c r="J931" s="45">
        <v>4325.7299999999996</v>
      </c>
      <c r="K931" s="45">
        <v>1269.04</v>
      </c>
      <c r="L931" s="45">
        <v>1929.1999999999998</v>
      </c>
      <c r="M931" s="45">
        <v>3409.55</v>
      </c>
      <c r="N931" s="45">
        <v>1169.5600000000002</v>
      </c>
      <c r="O931" s="45">
        <v>22060.9</v>
      </c>
      <c r="P931" s="56">
        <v>0.86462473055065658</v>
      </c>
      <c r="Q931" s="37">
        <v>1</v>
      </c>
    </row>
    <row r="932" spans="1:18" ht="17.25" customHeight="1" x14ac:dyDescent="0.3">
      <c r="B932" s="19" t="s">
        <v>777</v>
      </c>
      <c r="C932" s="21">
        <v>2735.74</v>
      </c>
      <c r="D932" s="21">
        <v>2235.36</v>
      </c>
      <c r="E932" s="21">
        <v>4984.07</v>
      </c>
      <c r="F932" s="21">
        <v>9852.84</v>
      </c>
      <c r="G932" s="21">
        <v>8378.69</v>
      </c>
      <c r="H932" s="21">
        <v>8931.130000000001</v>
      </c>
      <c r="I932" s="21">
        <v>9695.15</v>
      </c>
      <c r="J932" s="21">
        <v>7595.16</v>
      </c>
      <c r="K932" s="21">
        <v>8912.11</v>
      </c>
      <c r="L932" s="21">
        <v>10053.98</v>
      </c>
      <c r="M932" s="21">
        <v>11736.23</v>
      </c>
      <c r="N932" s="21">
        <v>14067.66</v>
      </c>
      <c r="O932" s="21">
        <v>99178.12</v>
      </c>
      <c r="P932" s="56">
        <v>3.8870515383107973</v>
      </c>
      <c r="Q932" s="37">
        <v>1</v>
      </c>
    </row>
    <row r="933" spans="1:18" ht="17.25" customHeight="1" x14ac:dyDescent="0.3"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43"/>
      <c r="Q933" s="37">
        <v>1</v>
      </c>
    </row>
    <row r="934" spans="1:18" ht="17.25" customHeight="1" x14ac:dyDescent="0.35">
      <c r="B934" s="30" t="s">
        <v>804</v>
      </c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43"/>
      <c r="Q934" s="37">
        <v>1</v>
      </c>
      <c r="R934" s="134">
        <v>0</v>
      </c>
    </row>
    <row r="935" spans="1:18" ht="17.25" customHeight="1" x14ac:dyDescent="0.35">
      <c r="B935" s="30" t="s">
        <v>592</v>
      </c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43"/>
      <c r="Q935" s="37">
        <v>1</v>
      </c>
    </row>
    <row r="936" spans="1:18" ht="17.25" customHeight="1" x14ac:dyDescent="0.3">
      <c r="B936" s="19" t="s">
        <v>805</v>
      </c>
      <c r="C936" s="37">
        <v>6587.19</v>
      </c>
      <c r="D936" s="37">
        <v>6073.08</v>
      </c>
      <c r="E936" s="37">
        <v>9186.7099999999991</v>
      </c>
      <c r="F936" s="37">
        <v>8016.0300000000007</v>
      </c>
      <c r="G936" s="37">
        <v>7493.6399999999994</v>
      </c>
      <c r="H936" s="37">
        <v>7640.5499999999993</v>
      </c>
      <c r="I936" s="37">
        <v>7473.09</v>
      </c>
      <c r="J936" s="37">
        <v>7555.24</v>
      </c>
      <c r="K936" s="37">
        <v>7255.57</v>
      </c>
      <c r="L936" s="37">
        <v>8830.77</v>
      </c>
      <c r="M936" s="37">
        <v>8188.670000000001</v>
      </c>
      <c r="N936" s="37">
        <v>10039.339999999998</v>
      </c>
      <c r="O936" s="37">
        <v>94339.87999999999</v>
      </c>
      <c r="P936" s="56">
        <v>3.697428179502253</v>
      </c>
      <c r="Q936" s="37">
        <v>1</v>
      </c>
    </row>
    <row r="937" spans="1:18" ht="17.25" customHeight="1" x14ac:dyDescent="0.3">
      <c r="B937" s="19" t="s">
        <v>593</v>
      </c>
      <c r="C937" s="40">
        <v>1602.04</v>
      </c>
      <c r="D937" s="40">
        <v>1780.6</v>
      </c>
      <c r="E937" s="40">
        <v>1139.48</v>
      </c>
      <c r="F937" s="40">
        <v>1456.52</v>
      </c>
      <c r="G937" s="40">
        <v>1281.3699999999999</v>
      </c>
      <c r="H937" s="40">
        <v>1596.33</v>
      </c>
      <c r="I937" s="40">
        <v>1156.6399999999999</v>
      </c>
      <c r="J937" s="40">
        <v>1308.99</v>
      </c>
      <c r="K937" s="40">
        <v>1812.0200000000002</v>
      </c>
      <c r="L937" s="40">
        <v>1308.4000000000001</v>
      </c>
      <c r="M937" s="40">
        <v>1431.69</v>
      </c>
      <c r="N937" s="40">
        <v>2577.23</v>
      </c>
      <c r="O937" s="40">
        <v>18451.309999999998</v>
      </c>
      <c r="P937" s="61">
        <v>0.19558335244861452</v>
      </c>
      <c r="Q937" s="37">
        <v>1</v>
      </c>
    </row>
    <row r="938" spans="1:18" ht="17.25" customHeight="1" x14ac:dyDescent="0.3">
      <c r="B938" s="19" t="s">
        <v>457</v>
      </c>
      <c r="C938" s="37">
        <v>8189.23</v>
      </c>
      <c r="D938" s="37">
        <v>7853.68</v>
      </c>
      <c r="E938" s="37">
        <v>10326.189999999999</v>
      </c>
      <c r="F938" s="37">
        <v>9472.5500000000011</v>
      </c>
      <c r="G938" s="37">
        <v>8775.0099999999984</v>
      </c>
      <c r="H938" s="37">
        <v>9236.8799999999992</v>
      </c>
      <c r="I938" s="37">
        <v>8629.73</v>
      </c>
      <c r="J938" s="37">
        <v>8864.23</v>
      </c>
      <c r="K938" s="37">
        <v>9067.59</v>
      </c>
      <c r="L938" s="37">
        <v>10139.17</v>
      </c>
      <c r="M938" s="37">
        <v>9620.36</v>
      </c>
      <c r="N938" s="37">
        <v>12616.569999999998</v>
      </c>
      <c r="O938" s="37">
        <v>112791.18999999999</v>
      </c>
      <c r="P938" s="56">
        <v>4.4205835782872818</v>
      </c>
      <c r="Q938" s="37">
        <v>1</v>
      </c>
    </row>
    <row r="939" spans="1:18" ht="17.25" customHeight="1" x14ac:dyDescent="0.35">
      <c r="B939" s="30" t="s">
        <v>278</v>
      </c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56"/>
      <c r="Q939" s="37">
        <v>1</v>
      </c>
    </row>
    <row r="940" spans="1:18" ht="17.25" hidden="1" customHeight="1" x14ac:dyDescent="0.3">
      <c r="A940" s="19" t="s">
        <v>885</v>
      </c>
      <c r="B940" s="19" t="s">
        <v>2451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56">
        <v>0</v>
      </c>
      <c r="Q940" s="37">
        <v>2</v>
      </c>
    </row>
    <row r="941" spans="1:18" ht="17.25" hidden="1" customHeight="1" x14ac:dyDescent="0.3">
      <c r="A941" s="19" t="s">
        <v>806</v>
      </c>
      <c r="B941" s="19" t="s">
        <v>2382</v>
      </c>
      <c r="C941" s="21">
        <v>0</v>
      </c>
      <c r="D941" s="21">
        <v>0</v>
      </c>
      <c r="E941" s="21">
        <v>0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56">
        <v>0</v>
      </c>
      <c r="Q941" s="37">
        <v>2</v>
      </c>
    </row>
    <row r="942" spans="1:18" ht="17.25" hidden="1" customHeight="1" x14ac:dyDescent="0.3">
      <c r="A942" s="19" t="s">
        <v>807</v>
      </c>
      <c r="B942" s="19" t="s">
        <v>2383</v>
      </c>
      <c r="C942" s="21">
        <v>0</v>
      </c>
      <c r="D942" s="21">
        <v>0</v>
      </c>
      <c r="E942" s="21">
        <v>0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56">
        <v>0</v>
      </c>
      <c r="Q942" s="37">
        <v>2</v>
      </c>
    </row>
    <row r="943" spans="1:18" ht="17.25" customHeight="1" x14ac:dyDescent="0.3">
      <c r="A943" s="19" t="s">
        <v>808</v>
      </c>
      <c r="B943" s="19" t="s">
        <v>2384</v>
      </c>
      <c r="C943" s="21">
        <v>283.32</v>
      </c>
      <c r="D943" s="21">
        <v>98.939999999999984</v>
      </c>
      <c r="E943" s="21">
        <v>-6.6200000000000045</v>
      </c>
      <c r="F943" s="21">
        <v>270.47999999999996</v>
      </c>
      <c r="G943" s="21">
        <v>438.86</v>
      </c>
      <c r="H943" s="21">
        <v>454.98</v>
      </c>
      <c r="I943" s="21">
        <v>406.63</v>
      </c>
      <c r="J943" s="21">
        <v>296.66000000000003</v>
      </c>
      <c r="K943" s="21">
        <v>470.88</v>
      </c>
      <c r="L943" s="21">
        <v>560.29999999999995</v>
      </c>
      <c r="M943" s="21">
        <v>183.51999999999998</v>
      </c>
      <c r="N943" s="21">
        <v>262.33999999999997</v>
      </c>
      <c r="O943" s="21">
        <v>3720.2900000000004</v>
      </c>
      <c r="P943" s="56">
        <v>0.14580795610425243</v>
      </c>
      <c r="Q943" s="37">
        <v>1</v>
      </c>
    </row>
    <row r="944" spans="1:18" ht="17.25" customHeight="1" x14ac:dyDescent="0.3">
      <c r="A944" s="19" t="s">
        <v>809</v>
      </c>
      <c r="B944" s="19" t="s">
        <v>2385</v>
      </c>
      <c r="C944" s="21">
        <v>50.6400000000001</v>
      </c>
      <c r="D944" s="21">
        <v>172.84</v>
      </c>
      <c r="E944" s="21">
        <v>-46.770000000000437</v>
      </c>
      <c r="F944" s="21">
        <v>0</v>
      </c>
      <c r="G944" s="21">
        <v>0</v>
      </c>
      <c r="H944" s="21">
        <v>736.5</v>
      </c>
      <c r="I944" s="21">
        <v>142.30000000000001</v>
      </c>
      <c r="J944" s="21">
        <v>55.01</v>
      </c>
      <c r="K944" s="21">
        <v>0</v>
      </c>
      <c r="L944" s="21">
        <v>0</v>
      </c>
      <c r="M944" s="21">
        <v>127.91</v>
      </c>
      <c r="N944" s="21">
        <v>0</v>
      </c>
      <c r="O944" s="21">
        <v>1238.4299999999998</v>
      </c>
      <c r="P944" s="56">
        <v>4.8537330981775421E-2</v>
      </c>
      <c r="Q944" s="37">
        <v>1</v>
      </c>
    </row>
    <row r="945" spans="1:17" ht="17.25" customHeight="1" x14ac:dyDescent="0.3">
      <c r="A945" s="19" t="s">
        <v>810</v>
      </c>
      <c r="B945" s="19" t="s">
        <v>2386</v>
      </c>
      <c r="C945" s="21">
        <v>881.65000000000032</v>
      </c>
      <c r="D945" s="21">
        <v>905</v>
      </c>
      <c r="E945" s="21">
        <v>889.1400000000001</v>
      </c>
      <c r="F945" s="21">
        <v>1704.28</v>
      </c>
      <c r="G945" s="21">
        <v>491.97</v>
      </c>
      <c r="H945" s="21">
        <v>1941.56</v>
      </c>
      <c r="I945" s="21">
        <v>1368.78</v>
      </c>
      <c r="J945" s="21">
        <v>637.44000000000005</v>
      </c>
      <c r="K945" s="21">
        <v>579.39</v>
      </c>
      <c r="L945" s="21">
        <v>1167.27</v>
      </c>
      <c r="M945" s="21">
        <v>347.85</v>
      </c>
      <c r="N945" s="21">
        <v>251.55</v>
      </c>
      <c r="O945" s="21">
        <v>11165.88</v>
      </c>
      <c r="P945" s="56">
        <v>0.43762022339800116</v>
      </c>
      <c r="Q945" s="37">
        <v>1</v>
      </c>
    </row>
    <row r="946" spans="1:17" ht="17.25" hidden="1" customHeight="1" x14ac:dyDescent="0.3">
      <c r="A946" s="19" t="s">
        <v>1310</v>
      </c>
      <c r="B946" s="19" t="s">
        <v>2387</v>
      </c>
      <c r="C946" s="21">
        <v>0</v>
      </c>
      <c r="D946" s="21">
        <v>0</v>
      </c>
      <c r="E946" s="21">
        <v>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56">
        <v>0</v>
      </c>
      <c r="Q946" s="37">
        <v>2</v>
      </c>
    </row>
    <row r="947" spans="1:17" ht="17.25" customHeight="1" x14ac:dyDescent="0.3">
      <c r="A947" s="19" t="s">
        <v>812</v>
      </c>
      <c r="B947" s="19" t="s">
        <v>2388</v>
      </c>
      <c r="C947" s="21">
        <v>120.19</v>
      </c>
      <c r="D947" s="21">
        <v>-370</v>
      </c>
      <c r="E947" s="21">
        <v>0</v>
      </c>
      <c r="F947" s="21">
        <v>55.49</v>
      </c>
      <c r="G947" s="21">
        <v>0</v>
      </c>
      <c r="H947" s="21">
        <v>0</v>
      </c>
      <c r="I947" s="21">
        <v>0</v>
      </c>
      <c r="J947" s="21">
        <v>0</v>
      </c>
      <c r="K947" s="21">
        <v>480.01</v>
      </c>
      <c r="L947" s="21">
        <v>0</v>
      </c>
      <c r="M947" s="21">
        <v>103.02000000000001</v>
      </c>
      <c r="N947" s="21">
        <v>0</v>
      </c>
      <c r="O947" s="21">
        <v>388.71000000000004</v>
      </c>
      <c r="P947" s="56">
        <v>1.5234567901234569E-2</v>
      </c>
      <c r="Q947" s="37">
        <v>1</v>
      </c>
    </row>
    <row r="948" spans="1:17" ht="17.25" customHeight="1" x14ac:dyDescent="0.3">
      <c r="A948" s="19" t="s">
        <v>813</v>
      </c>
      <c r="B948" s="19" t="s">
        <v>2389</v>
      </c>
      <c r="C948" s="21">
        <v>0</v>
      </c>
      <c r="D948" s="21">
        <v>0</v>
      </c>
      <c r="E948" s="21">
        <v>0</v>
      </c>
      <c r="F948" s="21">
        <v>0</v>
      </c>
      <c r="G948" s="21">
        <v>0</v>
      </c>
      <c r="H948" s="21">
        <v>0</v>
      </c>
      <c r="I948" s="21">
        <v>0.41000000000002501</v>
      </c>
      <c r="J948" s="21">
        <v>0</v>
      </c>
      <c r="K948" s="21">
        <v>0</v>
      </c>
      <c r="L948" s="21">
        <v>0</v>
      </c>
      <c r="M948" s="21">
        <v>0</v>
      </c>
      <c r="N948" s="21">
        <v>0</v>
      </c>
      <c r="O948" s="21">
        <v>0.41000000000002501</v>
      </c>
      <c r="P948" s="56">
        <v>1.6068979031942975E-5</v>
      </c>
      <c r="Q948" s="37">
        <v>1</v>
      </c>
    </row>
    <row r="949" spans="1:17" ht="17.25" customHeight="1" x14ac:dyDescent="0.3">
      <c r="A949" s="19" t="s">
        <v>814</v>
      </c>
      <c r="B949" s="19" t="s">
        <v>2390</v>
      </c>
      <c r="C949" s="21">
        <v>1150</v>
      </c>
      <c r="D949" s="21">
        <v>1230</v>
      </c>
      <c r="E949" s="21">
        <v>1650</v>
      </c>
      <c r="F949" s="21">
        <v>1618</v>
      </c>
      <c r="G949" s="21">
        <v>568</v>
      </c>
      <c r="H949" s="21">
        <v>568</v>
      </c>
      <c r="I949" s="21">
        <v>568</v>
      </c>
      <c r="J949" s="21">
        <v>568</v>
      </c>
      <c r="K949" s="21">
        <v>568</v>
      </c>
      <c r="L949" s="21">
        <v>1868</v>
      </c>
      <c r="M949" s="21">
        <v>1868</v>
      </c>
      <c r="N949" s="21">
        <v>1300</v>
      </c>
      <c r="O949" s="21">
        <v>13524</v>
      </c>
      <c r="P949" s="56">
        <v>0.53004115226337445</v>
      </c>
      <c r="Q949" s="37">
        <v>1</v>
      </c>
    </row>
    <row r="950" spans="1:17" ht="17.25" customHeight="1" x14ac:dyDescent="0.3">
      <c r="A950" s="19" t="s">
        <v>815</v>
      </c>
      <c r="B950" s="19" t="s">
        <v>2391</v>
      </c>
      <c r="C950" s="21">
        <v>521.92999999999995</v>
      </c>
      <c r="D950" s="21">
        <v>0</v>
      </c>
      <c r="E950" s="21">
        <v>364.31</v>
      </c>
      <c r="F950" s="21">
        <v>364.31</v>
      </c>
      <c r="G950" s="21">
        <v>364.31</v>
      </c>
      <c r="H950" s="21">
        <v>569.91000000000008</v>
      </c>
      <c r="I950" s="21">
        <v>476.61</v>
      </c>
      <c r="J950" s="21">
        <v>1767.07</v>
      </c>
      <c r="K950" s="21">
        <v>377.07</v>
      </c>
      <c r="L950" s="21">
        <v>377.07</v>
      </c>
      <c r="M950" s="21">
        <v>377.07</v>
      </c>
      <c r="N950" s="21">
        <v>377.07</v>
      </c>
      <c r="O950" s="21">
        <v>5936.7299999999987</v>
      </c>
      <c r="P950" s="56">
        <v>0.23267607289829506</v>
      </c>
      <c r="Q950" s="37">
        <v>1</v>
      </c>
    </row>
    <row r="951" spans="1:17" ht="17.25" customHeight="1" x14ac:dyDescent="0.3">
      <c r="A951" s="19" t="s">
        <v>816</v>
      </c>
      <c r="B951" s="19" t="s">
        <v>2392</v>
      </c>
      <c r="C951" s="21">
        <v>166.75</v>
      </c>
      <c r="D951" s="21">
        <v>0</v>
      </c>
      <c r="E951" s="21">
        <v>0</v>
      </c>
      <c r="F951" s="21">
        <v>0</v>
      </c>
      <c r="G951" s="21">
        <v>0</v>
      </c>
      <c r="H951" s="21">
        <v>235.93</v>
      </c>
      <c r="I951" s="21">
        <v>25.34</v>
      </c>
      <c r="J951" s="21">
        <v>22.09</v>
      </c>
      <c r="K951" s="21">
        <v>39.83</v>
      </c>
      <c r="L951" s="21">
        <v>73.760000000000005</v>
      </c>
      <c r="M951" s="21">
        <v>32</v>
      </c>
      <c r="N951" s="21">
        <v>0</v>
      </c>
      <c r="O951" s="21">
        <v>595.69999999999993</v>
      </c>
      <c r="P951" s="56">
        <v>2.334705075445816E-2</v>
      </c>
      <c r="Q951" s="37">
        <v>1</v>
      </c>
    </row>
    <row r="952" spans="1:17" ht="17.25" customHeight="1" x14ac:dyDescent="0.3">
      <c r="A952" s="19" t="s">
        <v>817</v>
      </c>
      <c r="B952" s="19" t="s">
        <v>2393</v>
      </c>
      <c r="C952" s="21">
        <v>40.340000000000003</v>
      </c>
      <c r="D952" s="21">
        <v>137.28</v>
      </c>
      <c r="E952" s="21">
        <v>-25.200000000000003</v>
      </c>
      <c r="F952" s="21">
        <v>27.94</v>
      </c>
      <c r="G952" s="21">
        <v>471.34</v>
      </c>
      <c r="H952" s="21">
        <v>178.71</v>
      </c>
      <c r="I952" s="21">
        <v>83.1</v>
      </c>
      <c r="J952" s="21">
        <v>125.99000000000001</v>
      </c>
      <c r="K952" s="21">
        <v>74.45</v>
      </c>
      <c r="L952" s="21">
        <v>0</v>
      </c>
      <c r="M952" s="21">
        <v>140.31</v>
      </c>
      <c r="N952" s="21">
        <v>0</v>
      </c>
      <c r="O952" s="21">
        <v>1254.26</v>
      </c>
      <c r="P952" s="56">
        <v>4.9157750342935527E-2</v>
      </c>
      <c r="Q952" s="37">
        <v>1</v>
      </c>
    </row>
    <row r="953" spans="1:17" ht="17.25" customHeight="1" x14ac:dyDescent="0.3">
      <c r="A953" s="19" t="s">
        <v>818</v>
      </c>
      <c r="B953" s="19" t="s">
        <v>2394</v>
      </c>
      <c r="C953" s="21">
        <v>1638.4099999999999</v>
      </c>
      <c r="D953" s="21">
        <v>4408.41</v>
      </c>
      <c r="E953" s="21">
        <v>1394.71</v>
      </c>
      <c r="F953" s="21">
        <v>1378.19</v>
      </c>
      <c r="G953" s="21">
        <v>1468.65</v>
      </c>
      <c r="H953" s="21">
        <v>2372.0699999999997</v>
      </c>
      <c r="I953" s="21">
        <v>3181.1199999999994</v>
      </c>
      <c r="J953" s="21">
        <v>1289.8900000000001</v>
      </c>
      <c r="K953" s="21">
        <v>1397.96</v>
      </c>
      <c r="L953" s="21">
        <v>2830.53</v>
      </c>
      <c r="M953" s="21">
        <v>3256.56</v>
      </c>
      <c r="N953" s="21">
        <v>1397.96</v>
      </c>
      <c r="O953" s="21">
        <v>26014.459999999995</v>
      </c>
      <c r="P953" s="56">
        <v>1.019575151871448</v>
      </c>
      <c r="Q953" s="37">
        <v>1</v>
      </c>
    </row>
    <row r="954" spans="1:17" ht="17.25" hidden="1" customHeight="1" x14ac:dyDescent="0.3">
      <c r="A954" s="19" t="s">
        <v>819</v>
      </c>
      <c r="B954" s="19" t="s">
        <v>2395</v>
      </c>
      <c r="C954" s="21">
        <v>0</v>
      </c>
      <c r="D954" s="21">
        <v>0</v>
      </c>
      <c r="E954" s="21">
        <v>0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56">
        <v>0</v>
      </c>
      <c r="Q954" s="37">
        <v>2</v>
      </c>
    </row>
    <row r="955" spans="1:17" ht="17.25" hidden="1" customHeight="1" x14ac:dyDescent="0.3">
      <c r="A955" s="19" t="s">
        <v>820</v>
      </c>
      <c r="B955" s="19" t="s">
        <v>2396</v>
      </c>
      <c r="C955" s="21">
        <v>0</v>
      </c>
      <c r="D955" s="21">
        <v>0</v>
      </c>
      <c r="E955" s="21">
        <v>0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v>0</v>
      </c>
      <c r="L955" s="21">
        <v>0</v>
      </c>
      <c r="M955" s="21">
        <v>0</v>
      </c>
      <c r="N955" s="21">
        <v>0</v>
      </c>
      <c r="O955" s="21">
        <v>0</v>
      </c>
      <c r="P955" s="56">
        <v>0</v>
      </c>
      <c r="Q955" s="37">
        <v>2</v>
      </c>
    </row>
    <row r="956" spans="1:17" ht="17.25" customHeight="1" x14ac:dyDescent="0.3">
      <c r="A956" s="19" t="s">
        <v>821</v>
      </c>
      <c r="B956" s="19" t="s">
        <v>2397</v>
      </c>
      <c r="C956" s="21">
        <v>0</v>
      </c>
      <c r="D956" s="21">
        <v>114.33</v>
      </c>
      <c r="E956" s="21">
        <v>1244.8</v>
      </c>
      <c r="F956" s="21">
        <v>23.050000000000011</v>
      </c>
      <c r="G956" s="21">
        <v>236.16</v>
      </c>
      <c r="H956" s="21">
        <v>324.33999999999997</v>
      </c>
      <c r="I956" s="21">
        <v>-162.16999999999999</v>
      </c>
      <c r="J956" s="21">
        <v>637.67999999999995</v>
      </c>
      <c r="K956" s="21">
        <v>255</v>
      </c>
      <c r="L956" s="21">
        <v>78.5</v>
      </c>
      <c r="M956" s="21">
        <v>486.33000000000004</v>
      </c>
      <c r="N956" s="21">
        <v>741.33</v>
      </c>
      <c r="O956" s="21">
        <v>3979.3499999999995</v>
      </c>
      <c r="P956" s="56">
        <v>0.15596119929453262</v>
      </c>
      <c r="Q956" s="37">
        <v>1</v>
      </c>
    </row>
    <row r="957" spans="1:17" ht="17.25" hidden="1" customHeight="1" x14ac:dyDescent="0.3">
      <c r="A957" s="19" t="s">
        <v>822</v>
      </c>
      <c r="B957" s="19" t="s">
        <v>2398</v>
      </c>
      <c r="C957" s="21">
        <v>0</v>
      </c>
      <c r="D957" s="21">
        <v>0</v>
      </c>
      <c r="E957" s="21">
        <v>0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56">
        <v>0</v>
      </c>
      <c r="Q957" s="37">
        <v>2</v>
      </c>
    </row>
    <row r="958" spans="1:17" ht="17.25" customHeight="1" x14ac:dyDescent="0.3">
      <c r="A958" s="19" t="s">
        <v>823</v>
      </c>
      <c r="B958" s="19" t="s">
        <v>2399</v>
      </c>
      <c r="C958" s="41">
        <v>150</v>
      </c>
      <c r="D958" s="41">
        <v>-33</v>
      </c>
      <c r="E958" s="41">
        <v>150</v>
      </c>
      <c r="F958" s="41">
        <v>250</v>
      </c>
      <c r="G958" s="41">
        <v>250</v>
      </c>
      <c r="H958" s="41">
        <v>512.4</v>
      </c>
      <c r="I958" s="41">
        <v>730.00000000000011</v>
      </c>
      <c r="J958" s="41">
        <v>235</v>
      </c>
      <c r="K958" s="41">
        <v>0</v>
      </c>
      <c r="L958" s="41">
        <v>620</v>
      </c>
      <c r="M958" s="41">
        <v>-85</v>
      </c>
      <c r="N958" s="41">
        <v>468</v>
      </c>
      <c r="O958" s="21">
        <v>3247.4</v>
      </c>
      <c r="P958" s="56">
        <v>0.12727415245933765</v>
      </c>
      <c r="Q958" s="37">
        <v>1</v>
      </c>
    </row>
    <row r="959" spans="1:17" ht="17.25" customHeight="1" x14ac:dyDescent="0.3">
      <c r="B959" s="19" t="s">
        <v>776</v>
      </c>
      <c r="C959" s="60">
        <v>5003.2299999999996</v>
      </c>
      <c r="D959" s="60">
        <v>6663.7999999999993</v>
      </c>
      <c r="E959" s="60">
        <v>5614.37</v>
      </c>
      <c r="F959" s="60">
        <v>5691.7400000000007</v>
      </c>
      <c r="G959" s="60">
        <v>4289.29</v>
      </c>
      <c r="H959" s="60">
        <v>7894.4</v>
      </c>
      <c r="I959" s="60">
        <v>6820.119999999999</v>
      </c>
      <c r="J959" s="60">
        <v>5634.8300000000008</v>
      </c>
      <c r="K959" s="60">
        <v>4242.59</v>
      </c>
      <c r="L959" s="60">
        <v>7575.43</v>
      </c>
      <c r="M959" s="60">
        <v>6837.57</v>
      </c>
      <c r="N959" s="60">
        <v>4798.25</v>
      </c>
      <c r="O959" s="60">
        <v>71065.62</v>
      </c>
      <c r="P959" s="56">
        <v>2.7852486772486769</v>
      </c>
      <c r="Q959" s="37">
        <v>1</v>
      </c>
    </row>
    <row r="960" spans="1:17" ht="17.25" customHeight="1" x14ac:dyDescent="0.3">
      <c r="B960" s="19" t="s">
        <v>777</v>
      </c>
      <c r="C960" s="37">
        <v>13192.46</v>
      </c>
      <c r="D960" s="37">
        <v>14517.48</v>
      </c>
      <c r="E960" s="37">
        <v>15940.559999999998</v>
      </c>
      <c r="F960" s="37">
        <v>15164.29</v>
      </c>
      <c r="G960" s="37">
        <v>13064.3</v>
      </c>
      <c r="H960" s="37">
        <v>17131.28</v>
      </c>
      <c r="I960" s="37">
        <v>15449.849999999999</v>
      </c>
      <c r="J960" s="37">
        <v>14499.060000000001</v>
      </c>
      <c r="K960" s="37">
        <v>13310.18</v>
      </c>
      <c r="L960" s="37">
        <v>17714.599999999999</v>
      </c>
      <c r="M960" s="37">
        <v>16457.93</v>
      </c>
      <c r="N960" s="37">
        <v>17414.82</v>
      </c>
      <c r="O960" s="37">
        <v>183856.81</v>
      </c>
      <c r="P960" s="56">
        <v>7.2058322555359595</v>
      </c>
      <c r="Q960" s="37">
        <v>1</v>
      </c>
    </row>
    <row r="961" spans="1:17" ht="17.25" customHeight="1" x14ac:dyDescent="0.3">
      <c r="B961" s="19" t="s">
        <v>312</v>
      </c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43"/>
      <c r="Q961" s="37">
        <v>1</v>
      </c>
    </row>
    <row r="962" spans="1:17" ht="17.25" customHeight="1" x14ac:dyDescent="0.35">
      <c r="B962" s="30" t="s">
        <v>269</v>
      </c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43"/>
      <c r="Q962" s="37">
        <v>1</v>
      </c>
    </row>
    <row r="963" spans="1:17" ht="17.25" customHeight="1" x14ac:dyDescent="0.3">
      <c r="A963" s="19" t="s">
        <v>824</v>
      </c>
      <c r="B963" s="19" t="s">
        <v>2400</v>
      </c>
      <c r="C963" s="21">
        <v>8860.7199999999993</v>
      </c>
      <c r="D963" s="21">
        <v>10076.6</v>
      </c>
      <c r="E963" s="21">
        <v>5904.4500000000007</v>
      </c>
      <c r="F963" s="21">
        <v>4699.3900000000003</v>
      </c>
      <c r="G963" s="21">
        <v>4977.28</v>
      </c>
      <c r="H963" s="21">
        <v>6917.77</v>
      </c>
      <c r="I963" s="21">
        <v>7767.5599999999995</v>
      </c>
      <c r="J963" s="21">
        <v>7487.3</v>
      </c>
      <c r="K963" s="21">
        <v>6746.01</v>
      </c>
      <c r="L963" s="21">
        <v>5342.5899999999983</v>
      </c>
      <c r="M963" s="21">
        <v>6004.5999999999985</v>
      </c>
      <c r="N963" s="21">
        <v>8671.16</v>
      </c>
      <c r="O963" s="21">
        <v>83455.430000000022</v>
      </c>
      <c r="P963" s="56">
        <v>3.2708379384675688</v>
      </c>
      <c r="Q963" s="37">
        <v>1</v>
      </c>
    </row>
    <row r="964" spans="1:17" ht="17.25" customHeight="1" x14ac:dyDescent="0.3">
      <c r="A964" s="19" t="s">
        <v>825</v>
      </c>
      <c r="B964" s="19" t="s">
        <v>2401</v>
      </c>
      <c r="C964" s="21">
        <v>1646.52</v>
      </c>
      <c r="D964" s="21">
        <v>2814.71</v>
      </c>
      <c r="E964" s="21">
        <v>1721.7799999999997</v>
      </c>
      <c r="F964" s="21">
        <v>1564.32</v>
      </c>
      <c r="G964" s="21">
        <v>1138.46</v>
      </c>
      <c r="H964" s="21">
        <v>894.73</v>
      </c>
      <c r="I964" s="21">
        <v>816.01</v>
      </c>
      <c r="J964" s="21">
        <v>827.09</v>
      </c>
      <c r="K964" s="21">
        <v>773.94</v>
      </c>
      <c r="L964" s="21">
        <v>892.97</v>
      </c>
      <c r="M964" s="21">
        <v>1726.01</v>
      </c>
      <c r="N964" s="21">
        <v>2221.16</v>
      </c>
      <c r="O964" s="21">
        <v>17037.699999999997</v>
      </c>
      <c r="P964" s="56">
        <v>0.66775230256711726</v>
      </c>
      <c r="Q964" s="37">
        <v>1</v>
      </c>
    </row>
    <row r="965" spans="1:17" ht="17.25" customHeight="1" x14ac:dyDescent="0.3">
      <c r="A965" s="19" t="s">
        <v>826</v>
      </c>
      <c r="B965" s="19" t="s">
        <v>2402</v>
      </c>
      <c r="C965" s="21">
        <v>901.42000000000007</v>
      </c>
      <c r="D965" s="21">
        <v>307.24</v>
      </c>
      <c r="E965" s="21">
        <v>660.58999999999992</v>
      </c>
      <c r="F965" s="21">
        <v>2134.3999999999996</v>
      </c>
      <c r="G965" s="21">
        <v>1690.08</v>
      </c>
      <c r="H965" s="21">
        <v>1664.6999999999998</v>
      </c>
      <c r="I965" s="21">
        <v>1498.96</v>
      </c>
      <c r="J965" s="21">
        <v>1903.3200000000002</v>
      </c>
      <c r="K965" s="21">
        <v>1359.8199999999997</v>
      </c>
      <c r="L965" s="21">
        <v>1543.8299999999995</v>
      </c>
      <c r="M965" s="21">
        <v>1529.71</v>
      </c>
      <c r="N965" s="21">
        <v>1022.5299999999997</v>
      </c>
      <c r="O965" s="21">
        <v>16216.599999999999</v>
      </c>
      <c r="P965" s="56">
        <v>0.63557123260826964</v>
      </c>
      <c r="Q965" s="37">
        <v>1</v>
      </c>
    </row>
    <row r="966" spans="1:17" ht="17.25" hidden="1" customHeight="1" x14ac:dyDescent="0.3">
      <c r="A966" s="19" t="s">
        <v>1626</v>
      </c>
      <c r="B966" s="19" t="s">
        <v>2403</v>
      </c>
      <c r="C966" s="21">
        <v>0</v>
      </c>
      <c r="D966" s="21">
        <v>0</v>
      </c>
      <c r="E966" s="21">
        <v>0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56">
        <v>0</v>
      </c>
      <c r="Q966" s="37">
        <v>2</v>
      </c>
    </row>
    <row r="967" spans="1:17" ht="17.25" hidden="1" customHeight="1" x14ac:dyDescent="0.3">
      <c r="A967" s="19" t="s">
        <v>1661</v>
      </c>
      <c r="B967" s="19" t="s">
        <v>2404</v>
      </c>
      <c r="C967" s="21">
        <v>0</v>
      </c>
      <c r="D967" s="21">
        <v>0</v>
      </c>
      <c r="E967" s="21">
        <v>0</v>
      </c>
      <c r="F967" s="21">
        <v>0</v>
      </c>
      <c r="G967" s="21">
        <v>0</v>
      </c>
      <c r="H967" s="21">
        <v>0</v>
      </c>
      <c r="I967" s="21">
        <v>0</v>
      </c>
      <c r="J967" s="21">
        <v>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  <c r="P967" s="56">
        <v>0</v>
      </c>
      <c r="Q967" s="37">
        <v>2</v>
      </c>
    </row>
    <row r="968" spans="1:17" ht="17.25" customHeight="1" x14ac:dyDescent="0.3">
      <c r="A968" s="19" t="s">
        <v>1660</v>
      </c>
      <c r="B968" s="19" t="s">
        <v>2405</v>
      </c>
      <c r="C968" s="41">
        <v>1163.42</v>
      </c>
      <c r="D968" s="41">
        <v>906.19999999999982</v>
      </c>
      <c r="E968" s="41">
        <v>0</v>
      </c>
      <c r="F968" s="41">
        <v>1339.7000000000003</v>
      </c>
      <c r="G968" s="41">
        <v>1204.73</v>
      </c>
      <c r="H968" s="41">
        <v>1743.1</v>
      </c>
      <c r="I968" s="41">
        <v>767.93</v>
      </c>
      <c r="J968" s="41">
        <v>1010.78</v>
      </c>
      <c r="K968" s="41">
        <v>654.98</v>
      </c>
      <c r="L968" s="41">
        <v>495</v>
      </c>
      <c r="M968" s="41">
        <v>752.6099999999999</v>
      </c>
      <c r="N968" s="41">
        <v>839.47999999999979</v>
      </c>
      <c r="O968" s="41">
        <v>10877.93</v>
      </c>
      <c r="P968" s="56">
        <v>0.42633470507544585</v>
      </c>
      <c r="Q968" s="37">
        <v>1</v>
      </c>
    </row>
    <row r="969" spans="1:17" ht="17.25" customHeight="1" x14ac:dyDescent="0.3">
      <c r="B969" s="19" t="s">
        <v>827</v>
      </c>
      <c r="C969" s="73">
        <v>12572.08</v>
      </c>
      <c r="D969" s="73">
        <v>14104.75</v>
      </c>
      <c r="E969" s="73">
        <v>8286.82</v>
      </c>
      <c r="F969" s="73">
        <v>9737.8100000000013</v>
      </c>
      <c r="G969" s="73">
        <v>9010.5499999999993</v>
      </c>
      <c r="H969" s="73">
        <v>11220.300000000001</v>
      </c>
      <c r="I969" s="73">
        <v>10850.46</v>
      </c>
      <c r="J969" s="73">
        <v>11228.49</v>
      </c>
      <c r="K969" s="73">
        <v>9534.75</v>
      </c>
      <c r="L969" s="73">
        <v>8274.3899999999976</v>
      </c>
      <c r="M969" s="73">
        <v>10012.93</v>
      </c>
      <c r="N969" s="73">
        <v>12754.329999999998</v>
      </c>
      <c r="O969" s="73">
        <v>127587.66</v>
      </c>
      <c r="P969" s="56">
        <v>5.000496178718401</v>
      </c>
      <c r="Q969" s="37">
        <v>1</v>
      </c>
    </row>
    <row r="970" spans="1:17" ht="17.25" customHeight="1" x14ac:dyDescent="0.3"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56"/>
      <c r="Q970" s="37">
        <v>1</v>
      </c>
    </row>
    <row r="971" spans="1:17" ht="17.25" customHeight="1" x14ac:dyDescent="0.35">
      <c r="B971" s="30" t="s">
        <v>261</v>
      </c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43"/>
      <c r="Q971" s="37">
        <v>1</v>
      </c>
    </row>
    <row r="972" spans="1:17" ht="17.25" customHeight="1" x14ac:dyDescent="0.3">
      <c r="A972" s="19" t="s">
        <v>1671</v>
      </c>
      <c r="B972" s="19" t="s">
        <v>2406</v>
      </c>
      <c r="C972" s="21">
        <v>5000</v>
      </c>
      <c r="D972" s="21">
        <v>5000</v>
      </c>
      <c r="E972" s="21">
        <v>5000</v>
      </c>
      <c r="F972" s="21">
        <v>4878.7</v>
      </c>
      <c r="G972" s="21">
        <v>5738.54</v>
      </c>
      <c r="H972" s="21">
        <v>7766.29</v>
      </c>
      <c r="I972" s="21">
        <v>10181</v>
      </c>
      <c r="J972" s="21">
        <v>9624.16</v>
      </c>
      <c r="K972" s="21">
        <v>22718.22</v>
      </c>
      <c r="L972" s="21">
        <v>9417.51</v>
      </c>
      <c r="M972" s="21">
        <v>-5.5399999999999636</v>
      </c>
      <c r="N972" s="21">
        <v>5542.26</v>
      </c>
      <c r="O972" s="21">
        <v>90861.14</v>
      </c>
      <c r="P972" s="61">
        <v>3.524517096013096E-2</v>
      </c>
      <c r="Q972" s="37">
        <v>1</v>
      </c>
    </row>
    <row r="973" spans="1:17" ht="17.25" hidden="1" customHeight="1" x14ac:dyDescent="0.3">
      <c r="A973" s="19" t="s">
        <v>828</v>
      </c>
      <c r="B973" s="19" t="s">
        <v>2407</v>
      </c>
      <c r="C973" s="21">
        <v>0</v>
      </c>
      <c r="D973" s="21">
        <v>0</v>
      </c>
      <c r="E973" s="21">
        <v>0</v>
      </c>
      <c r="F973" s="21">
        <v>0</v>
      </c>
      <c r="G973" s="21">
        <v>0</v>
      </c>
      <c r="H973" s="21">
        <v>0</v>
      </c>
      <c r="I973" s="21">
        <v>0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61">
        <v>0</v>
      </c>
      <c r="Q973" s="37">
        <v>2</v>
      </c>
    </row>
    <row r="974" spans="1:17" ht="17.25" customHeight="1" x14ac:dyDescent="0.3">
      <c r="A974" s="19" t="s">
        <v>1659</v>
      </c>
      <c r="B974" s="19" t="s">
        <v>2408</v>
      </c>
      <c r="C974" s="21">
        <v>5000</v>
      </c>
      <c r="D974" s="21">
        <v>5000</v>
      </c>
      <c r="E974" s="21">
        <v>5000</v>
      </c>
      <c r="F974" s="21">
        <v>1626.23</v>
      </c>
      <c r="G974" s="21">
        <v>1912.85</v>
      </c>
      <c r="H974" s="21">
        <v>2588.7600000000002</v>
      </c>
      <c r="I974" s="21">
        <v>3393.67</v>
      </c>
      <c r="J974" s="21">
        <v>3208.05</v>
      </c>
      <c r="K974" s="21">
        <v>7572.74</v>
      </c>
      <c r="L974" s="21">
        <v>3139.17</v>
      </c>
      <c r="M974" s="21">
        <v>-2001.85</v>
      </c>
      <c r="N974" s="21">
        <v>1847.42</v>
      </c>
      <c r="O974" s="21">
        <v>38287.039999999994</v>
      </c>
      <c r="P974" s="61">
        <v>1.4851599598655403E-2</v>
      </c>
      <c r="Q974" s="37">
        <v>1</v>
      </c>
    </row>
    <row r="975" spans="1:17" ht="17.25" customHeight="1" x14ac:dyDescent="0.3">
      <c r="A975" s="19" t="s">
        <v>829</v>
      </c>
      <c r="B975" s="19" t="s">
        <v>2409</v>
      </c>
      <c r="C975" s="21">
        <v>4795.45</v>
      </c>
      <c r="D975" s="21">
        <v>3955.1099999999997</v>
      </c>
      <c r="E975" s="21">
        <v>4886.34</v>
      </c>
      <c r="F975" s="21">
        <v>5304.1799999999994</v>
      </c>
      <c r="G975" s="21">
        <v>5569.3</v>
      </c>
      <c r="H975" s="21">
        <v>5186.1899999999996</v>
      </c>
      <c r="I975" s="21">
        <v>5342.01</v>
      </c>
      <c r="J975" s="21">
        <v>5341.95</v>
      </c>
      <c r="K975" s="21">
        <v>5169.62</v>
      </c>
      <c r="L975" s="21">
        <v>5341.98</v>
      </c>
      <c r="M975" s="21">
        <v>5046.2299999999996</v>
      </c>
      <c r="N975" s="21">
        <v>5210.08</v>
      </c>
      <c r="O975" s="21">
        <v>61148.439999999988</v>
      </c>
      <c r="P975" s="61">
        <v>2.3719570563888039E-2</v>
      </c>
      <c r="Q975" s="37">
        <v>1</v>
      </c>
    </row>
    <row r="976" spans="1:17" ht="17.25" hidden="1" customHeight="1" x14ac:dyDescent="0.3">
      <c r="B976" s="19" t="s">
        <v>1209</v>
      </c>
      <c r="C976" s="21">
        <v>0</v>
      </c>
      <c r="D976" s="21">
        <v>0</v>
      </c>
      <c r="E976" s="21">
        <v>0</v>
      </c>
      <c r="F976" s="21">
        <v>0</v>
      </c>
      <c r="G976" s="21">
        <v>0</v>
      </c>
      <c r="H976" s="21">
        <v>0</v>
      </c>
      <c r="I976" s="21">
        <v>0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61">
        <v>0</v>
      </c>
      <c r="Q976" s="37">
        <v>2</v>
      </c>
    </row>
    <row r="977" spans="1:17" ht="17.25" hidden="1" customHeight="1" x14ac:dyDescent="0.3">
      <c r="A977" s="19" t="s">
        <v>830</v>
      </c>
      <c r="B977" s="19" t="s">
        <v>2410</v>
      </c>
      <c r="C977" s="21">
        <v>0</v>
      </c>
      <c r="D977" s="21">
        <v>0</v>
      </c>
      <c r="E977" s="21">
        <v>0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61">
        <v>0</v>
      </c>
      <c r="Q977" s="37">
        <v>2</v>
      </c>
    </row>
    <row r="978" spans="1:17" ht="17.25" customHeight="1" x14ac:dyDescent="0.3">
      <c r="A978" s="19" t="s">
        <v>831</v>
      </c>
      <c r="B978" s="19" t="s">
        <v>2411</v>
      </c>
      <c r="C978" s="21">
        <v>15667</v>
      </c>
      <c r="D978" s="21">
        <v>15667</v>
      </c>
      <c r="E978" s="21">
        <v>15667</v>
      </c>
      <c r="F978" s="21">
        <v>15667</v>
      </c>
      <c r="G978" s="21">
        <v>15667</v>
      </c>
      <c r="H978" s="21">
        <v>15667</v>
      </c>
      <c r="I978" s="21">
        <v>551.77000000000044</v>
      </c>
      <c r="J978" s="21">
        <v>18040.84</v>
      </c>
      <c r="K978" s="21">
        <v>18040.84</v>
      </c>
      <c r="L978" s="21">
        <v>18040.84</v>
      </c>
      <c r="M978" s="21">
        <v>109.08000000000175</v>
      </c>
      <c r="N978" s="21">
        <v>13427.16</v>
      </c>
      <c r="O978" s="21">
        <v>162212.53</v>
      </c>
      <c r="P978" s="61">
        <v>6.2922480960786675E-2</v>
      </c>
      <c r="Q978" s="37">
        <v>1</v>
      </c>
    </row>
    <row r="979" spans="1:17" ht="17.25" hidden="1" customHeight="1" x14ac:dyDescent="0.3">
      <c r="A979" s="19" t="s">
        <v>832</v>
      </c>
      <c r="B979" s="19" t="s">
        <v>2412</v>
      </c>
      <c r="C979" s="21">
        <v>0</v>
      </c>
      <c r="D979" s="21">
        <v>0</v>
      </c>
      <c r="E979" s="21">
        <v>0</v>
      </c>
      <c r="F979" s="21">
        <v>0</v>
      </c>
      <c r="G979" s="21">
        <v>0</v>
      </c>
      <c r="H979" s="21">
        <v>0</v>
      </c>
      <c r="I979" s="21">
        <v>0</v>
      </c>
      <c r="J979" s="21">
        <v>0</v>
      </c>
      <c r="K979" s="21">
        <v>0</v>
      </c>
      <c r="L979" s="21">
        <v>0</v>
      </c>
      <c r="M979" s="21">
        <v>0</v>
      </c>
      <c r="N979" s="21">
        <v>0</v>
      </c>
      <c r="O979" s="21">
        <v>0</v>
      </c>
      <c r="P979" s="61">
        <v>0</v>
      </c>
      <c r="Q979" s="37">
        <v>2</v>
      </c>
    </row>
    <row r="980" spans="1:17" ht="17.25" hidden="1" customHeight="1" x14ac:dyDescent="0.3">
      <c r="A980" s="19" t="s">
        <v>833</v>
      </c>
      <c r="B980" s="19" t="s">
        <v>2413</v>
      </c>
      <c r="C980" s="41">
        <v>0</v>
      </c>
      <c r="D980" s="41">
        <v>0</v>
      </c>
      <c r="E980" s="41">
        <v>0</v>
      </c>
      <c r="F980" s="41">
        <v>0</v>
      </c>
      <c r="G980" s="41">
        <v>0</v>
      </c>
      <c r="H980" s="41">
        <v>0</v>
      </c>
      <c r="I980" s="41">
        <v>0</v>
      </c>
      <c r="J980" s="41">
        <v>0</v>
      </c>
      <c r="K980" s="41">
        <v>0</v>
      </c>
      <c r="L980" s="41">
        <v>0</v>
      </c>
      <c r="M980" s="41">
        <v>0</v>
      </c>
      <c r="N980" s="41">
        <v>0</v>
      </c>
      <c r="O980" s="41">
        <v>0</v>
      </c>
      <c r="P980" s="61">
        <v>0</v>
      </c>
      <c r="Q980" s="37">
        <v>2</v>
      </c>
    </row>
    <row r="981" spans="1:17" ht="17.25" customHeight="1" x14ac:dyDescent="0.3">
      <c r="B981" s="19" t="s">
        <v>276</v>
      </c>
      <c r="C981" s="73">
        <v>30462.45</v>
      </c>
      <c r="D981" s="73">
        <v>29622.11</v>
      </c>
      <c r="E981" s="73">
        <v>30553.34</v>
      </c>
      <c r="F981" s="73">
        <v>27476.11</v>
      </c>
      <c r="G981" s="73">
        <v>28887.69</v>
      </c>
      <c r="H981" s="73">
        <v>31208.239999999998</v>
      </c>
      <c r="I981" s="73">
        <v>19468.45</v>
      </c>
      <c r="J981" s="73">
        <v>36215</v>
      </c>
      <c r="K981" s="73">
        <v>53501.42</v>
      </c>
      <c r="L981" s="73">
        <v>35939.5</v>
      </c>
      <c r="M981" s="73">
        <v>3147.9200000000014</v>
      </c>
      <c r="N981" s="73">
        <v>26026.92</v>
      </c>
      <c r="O981" s="73">
        <v>352509.15</v>
      </c>
      <c r="P981" s="61">
        <v>0.13673882208346111</v>
      </c>
      <c r="Q981" s="37">
        <v>1</v>
      </c>
    </row>
    <row r="982" spans="1:17" ht="17.25" customHeight="1" x14ac:dyDescent="0.3"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61"/>
      <c r="Q982" s="37">
        <v>1</v>
      </c>
    </row>
    <row r="983" spans="1:17" ht="17.25" customHeight="1" x14ac:dyDescent="0.35">
      <c r="B983" s="30" t="s">
        <v>834</v>
      </c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43"/>
      <c r="Q983" s="37">
        <v>1</v>
      </c>
    </row>
    <row r="984" spans="1:17" ht="17.25" customHeight="1" x14ac:dyDescent="0.3">
      <c r="A984" s="19" t="s">
        <v>1657</v>
      </c>
      <c r="B984" s="19" t="s">
        <v>2414</v>
      </c>
      <c r="C984" s="21">
        <v>0</v>
      </c>
      <c r="D984" s="21">
        <v>0</v>
      </c>
      <c r="E984" s="21">
        <v>-1.61</v>
      </c>
      <c r="F984" s="21">
        <v>-0.61</v>
      </c>
      <c r="G984" s="21">
        <v>0</v>
      </c>
      <c r="H984" s="21">
        <v>-0.31</v>
      </c>
      <c r="I984" s="21">
        <v>0</v>
      </c>
      <c r="J984" s="21">
        <v>0</v>
      </c>
      <c r="K984" s="21">
        <v>0</v>
      </c>
      <c r="L984" s="21">
        <v>-1.22</v>
      </c>
      <c r="M984" s="21">
        <v>-1.55</v>
      </c>
      <c r="N984" s="21">
        <v>-2.08</v>
      </c>
      <c r="O984" s="21">
        <v>-7.38</v>
      </c>
      <c r="P984" s="61">
        <v>-2.8627129451134609E-6</v>
      </c>
      <c r="Q984" s="37">
        <v>1</v>
      </c>
    </row>
    <row r="985" spans="1:17" ht="17.25" hidden="1" customHeight="1" x14ac:dyDescent="0.3">
      <c r="A985" s="19" t="s">
        <v>836</v>
      </c>
      <c r="B985" s="19" t="s">
        <v>2415</v>
      </c>
      <c r="C985" s="21">
        <v>0</v>
      </c>
      <c r="D985" s="21">
        <v>0</v>
      </c>
      <c r="E985" s="21">
        <v>0</v>
      </c>
      <c r="F985" s="21">
        <v>0</v>
      </c>
      <c r="G985" s="21">
        <v>0</v>
      </c>
      <c r="H985" s="21">
        <v>0</v>
      </c>
      <c r="I985" s="21">
        <v>0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61">
        <v>0</v>
      </c>
      <c r="Q985" s="37">
        <v>2</v>
      </c>
    </row>
    <row r="986" spans="1:17" ht="17.25" hidden="1" customHeight="1" x14ac:dyDescent="0.3">
      <c r="A986" s="19" t="s">
        <v>1604</v>
      </c>
      <c r="B986" s="19" t="s">
        <v>2416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61">
        <v>0</v>
      </c>
      <c r="Q986" s="37">
        <v>2</v>
      </c>
    </row>
    <row r="987" spans="1:17" ht="17.25" hidden="1" customHeight="1" x14ac:dyDescent="0.3">
      <c r="A987" s="19" t="s">
        <v>1137</v>
      </c>
      <c r="B987" s="19" t="s">
        <v>2417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0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61">
        <v>0</v>
      </c>
      <c r="Q987" s="37">
        <v>2</v>
      </c>
    </row>
    <row r="988" spans="1:17" ht="17.25" hidden="1" customHeight="1" x14ac:dyDescent="0.3">
      <c r="A988" s="19" t="s">
        <v>837</v>
      </c>
      <c r="B988" s="19" t="s">
        <v>2418</v>
      </c>
      <c r="C988" s="21">
        <v>0</v>
      </c>
      <c r="D988" s="21">
        <v>0</v>
      </c>
      <c r="E988" s="21">
        <v>0</v>
      </c>
      <c r="F988" s="21">
        <v>0</v>
      </c>
      <c r="G988" s="21">
        <v>0</v>
      </c>
      <c r="H988" s="21">
        <v>0</v>
      </c>
      <c r="I988" s="21">
        <v>0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61">
        <v>0</v>
      </c>
      <c r="Q988" s="37">
        <v>2</v>
      </c>
    </row>
    <row r="989" spans="1:17" ht="17.25" customHeight="1" x14ac:dyDescent="0.3">
      <c r="A989" s="19" t="s">
        <v>840</v>
      </c>
      <c r="B989" s="19" t="s">
        <v>2419</v>
      </c>
      <c r="C989" s="21">
        <v>22580.34</v>
      </c>
      <c r="D989" s="21">
        <v>20331.97</v>
      </c>
      <c r="E989" s="21">
        <v>22432.1</v>
      </c>
      <c r="F989" s="21">
        <v>21640.26</v>
      </c>
      <c r="G989" s="21">
        <v>22288.16</v>
      </c>
      <c r="H989" s="21">
        <v>21500.44</v>
      </c>
      <c r="I989" s="21">
        <v>22143.17</v>
      </c>
      <c r="J989" s="21">
        <v>22071.590000000004</v>
      </c>
      <c r="K989" s="21">
        <v>21364.029999999992</v>
      </c>
      <c r="L989" s="21">
        <v>22573.01</v>
      </c>
      <c r="M989" s="21">
        <v>21500.44</v>
      </c>
      <c r="N989" s="21">
        <v>22217.119999999999</v>
      </c>
      <c r="O989" s="21">
        <v>262642.63</v>
      </c>
      <c r="P989" s="61">
        <v>0.10187946569642888</v>
      </c>
      <c r="Q989" s="37">
        <v>1</v>
      </c>
    </row>
    <row r="990" spans="1:17" ht="17.25" hidden="1" customHeight="1" x14ac:dyDescent="0.3">
      <c r="A990" s="19" t="s">
        <v>843</v>
      </c>
      <c r="B990" s="19" t="s">
        <v>2420</v>
      </c>
      <c r="C990" s="21">
        <v>0</v>
      </c>
      <c r="D990" s="21">
        <v>0</v>
      </c>
      <c r="E990" s="21">
        <v>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61">
        <v>0</v>
      </c>
      <c r="Q990" s="37">
        <v>2</v>
      </c>
    </row>
    <row r="991" spans="1:17" ht="17.25" hidden="1" customHeight="1" x14ac:dyDescent="0.3">
      <c r="A991" s="19" t="s">
        <v>838</v>
      </c>
      <c r="B991" s="19" t="s">
        <v>2421</v>
      </c>
      <c r="C991" s="21">
        <v>0</v>
      </c>
      <c r="D991" s="21">
        <v>0</v>
      </c>
      <c r="E991" s="21">
        <v>0</v>
      </c>
      <c r="F991" s="21">
        <v>0</v>
      </c>
      <c r="G991" s="21">
        <v>0</v>
      </c>
      <c r="H991" s="21">
        <v>0</v>
      </c>
      <c r="I991" s="21">
        <v>0</v>
      </c>
      <c r="J991" s="21">
        <v>0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61">
        <v>0</v>
      </c>
      <c r="Q991" s="37">
        <v>2</v>
      </c>
    </row>
    <row r="992" spans="1:17" ht="17.25" hidden="1" customHeight="1" x14ac:dyDescent="0.3">
      <c r="A992" s="19" t="s">
        <v>839</v>
      </c>
      <c r="B992" s="19" t="s">
        <v>2422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61">
        <v>0</v>
      </c>
      <c r="Q992" s="37">
        <v>2</v>
      </c>
    </row>
    <row r="993" spans="1:17" ht="17.25" hidden="1" customHeight="1" x14ac:dyDescent="0.3">
      <c r="A993" s="19" t="s">
        <v>841</v>
      </c>
      <c r="B993" s="19" t="s">
        <v>2423</v>
      </c>
      <c r="C993" s="21">
        <v>0</v>
      </c>
      <c r="D993" s="21">
        <v>0</v>
      </c>
      <c r="E993" s="21">
        <v>0</v>
      </c>
      <c r="F993" s="21">
        <v>0</v>
      </c>
      <c r="G993" s="21">
        <v>0</v>
      </c>
      <c r="H993" s="21">
        <v>0</v>
      </c>
      <c r="I993" s="21">
        <v>0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61">
        <v>0</v>
      </c>
      <c r="Q993" s="37">
        <v>2</v>
      </c>
    </row>
    <row r="994" spans="1:17" ht="17.25" customHeight="1" x14ac:dyDescent="0.3">
      <c r="A994" s="19" t="s">
        <v>842</v>
      </c>
      <c r="B994" s="19" t="s">
        <v>2424</v>
      </c>
      <c r="C994" s="21">
        <v>1063.01</v>
      </c>
      <c r="D994" s="21">
        <v>1028.6300000000001</v>
      </c>
      <c r="E994" s="21">
        <v>1063</v>
      </c>
      <c r="F994" s="21">
        <v>1051.54</v>
      </c>
      <c r="G994" s="21">
        <v>1063.01</v>
      </c>
      <c r="H994" s="21">
        <v>1051.54</v>
      </c>
      <c r="I994" s="21">
        <v>1063</v>
      </c>
      <c r="J994" s="21">
        <v>1063</v>
      </c>
      <c r="K994" s="21">
        <v>1051.55</v>
      </c>
      <c r="L994" s="21">
        <v>1063</v>
      </c>
      <c r="M994" s="21">
        <v>1051.54</v>
      </c>
      <c r="N994" s="21">
        <v>1063</v>
      </c>
      <c r="O994" s="21">
        <v>12675.82</v>
      </c>
      <c r="P994" s="61">
        <v>4.916969377226031E-3</v>
      </c>
      <c r="Q994" s="37">
        <v>1</v>
      </c>
    </row>
    <row r="995" spans="1:17" ht="17.25" hidden="1" customHeight="1" x14ac:dyDescent="0.3">
      <c r="A995" s="19" t="s">
        <v>844</v>
      </c>
      <c r="B995" s="19" t="s">
        <v>2425</v>
      </c>
      <c r="C995" s="21">
        <v>0</v>
      </c>
      <c r="D995" s="21">
        <v>0</v>
      </c>
      <c r="E995" s="21">
        <v>0</v>
      </c>
      <c r="F995" s="21">
        <v>0</v>
      </c>
      <c r="G995" s="21">
        <v>0</v>
      </c>
      <c r="H995" s="21">
        <v>0</v>
      </c>
      <c r="I995" s="21">
        <v>0</v>
      </c>
      <c r="J995" s="21">
        <v>0</v>
      </c>
      <c r="K995" s="21">
        <v>0</v>
      </c>
      <c r="L995" s="21">
        <v>0</v>
      </c>
      <c r="M995" s="21">
        <v>0</v>
      </c>
      <c r="N995" s="21">
        <v>0</v>
      </c>
      <c r="O995" s="21">
        <v>0</v>
      </c>
      <c r="P995" s="61">
        <v>0</v>
      </c>
      <c r="Q995" s="37">
        <v>2</v>
      </c>
    </row>
    <row r="996" spans="1:17" ht="17.25" hidden="1" customHeight="1" x14ac:dyDescent="0.3">
      <c r="B996" s="19" t="s">
        <v>1210</v>
      </c>
      <c r="C996" s="21">
        <v>0</v>
      </c>
      <c r="D996" s="21">
        <v>0</v>
      </c>
      <c r="E996" s="21">
        <v>0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61">
        <v>0</v>
      </c>
      <c r="Q996" s="37">
        <v>2</v>
      </c>
    </row>
    <row r="997" spans="1:17" ht="17.25" hidden="1" customHeight="1" x14ac:dyDescent="0.3">
      <c r="A997" s="19" t="s">
        <v>845</v>
      </c>
      <c r="B997" s="19" t="s">
        <v>2426</v>
      </c>
      <c r="C997" s="21">
        <v>0</v>
      </c>
      <c r="D997" s="21">
        <v>0</v>
      </c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61">
        <v>0</v>
      </c>
      <c r="Q997" s="37">
        <v>2</v>
      </c>
    </row>
    <row r="998" spans="1:17" ht="17.25" hidden="1" customHeight="1" x14ac:dyDescent="0.3">
      <c r="A998" s="19" t="s">
        <v>846</v>
      </c>
      <c r="B998" s="19" t="s">
        <v>2427</v>
      </c>
      <c r="C998" s="21">
        <v>0</v>
      </c>
      <c r="D998" s="21">
        <v>0</v>
      </c>
      <c r="E998" s="21">
        <v>0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61">
        <v>0</v>
      </c>
      <c r="Q998" s="37">
        <v>2</v>
      </c>
    </row>
    <row r="999" spans="1:17" ht="17.25" customHeight="1" x14ac:dyDescent="0.3">
      <c r="A999" s="19" t="s">
        <v>1175</v>
      </c>
      <c r="B999" s="19" t="s">
        <v>2428</v>
      </c>
      <c r="C999" s="21">
        <v>0</v>
      </c>
      <c r="D999" s="21">
        <v>0</v>
      </c>
      <c r="E999" s="21">
        <v>0</v>
      </c>
      <c r="F999" s="21">
        <v>0</v>
      </c>
      <c r="G999" s="21">
        <v>0</v>
      </c>
      <c r="H999" s="21">
        <v>0</v>
      </c>
      <c r="I999" s="21">
        <v>0</v>
      </c>
      <c r="J999" s="21">
        <v>0</v>
      </c>
      <c r="K999" s="21">
        <v>-458766</v>
      </c>
      <c r="L999" s="21">
        <v>0</v>
      </c>
      <c r="M999" s="21">
        <v>0</v>
      </c>
      <c r="N999" s="21">
        <v>0</v>
      </c>
      <c r="O999" s="21">
        <v>-458766</v>
      </c>
      <c r="P999" s="61">
        <v>-0.17795601178562631</v>
      </c>
      <c r="Q999" s="37">
        <v>1</v>
      </c>
    </row>
    <row r="1000" spans="1:17" ht="17.25" hidden="1" customHeight="1" x14ac:dyDescent="0.3">
      <c r="A1000" s="19" t="s">
        <v>847</v>
      </c>
      <c r="B1000" s="19" t="s">
        <v>2429</v>
      </c>
      <c r="C1000" s="21">
        <v>0</v>
      </c>
      <c r="D1000" s="21">
        <v>0</v>
      </c>
      <c r="E1000" s="21">
        <v>0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61">
        <v>0</v>
      </c>
      <c r="Q1000" s="37">
        <v>2</v>
      </c>
    </row>
    <row r="1001" spans="1:17" ht="17.25" customHeight="1" x14ac:dyDescent="0.3">
      <c r="A1001" s="19" t="s">
        <v>849</v>
      </c>
      <c r="B1001" s="19" t="s">
        <v>1373</v>
      </c>
      <c r="C1001" s="21">
        <v>35000</v>
      </c>
      <c r="D1001" s="21">
        <v>35000</v>
      </c>
      <c r="E1001" s="21">
        <v>35000</v>
      </c>
      <c r="F1001" s="21">
        <v>35000</v>
      </c>
      <c r="G1001" s="21">
        <v>35000</v>
      </c>
      <c r="H1001" s="21">
        <v>35000</v>
      </c>
      <c r="I1001" s="21">
        <v>35000</v>
      </c>
      <c r="J1001" s="21">
        <v>35000</v>
      </c>
      <c r="K1001" s="21">
        <v>-890338.33</v>
      </c>
      <c r="L1001" s="21">
        <v>32918.910000000003</v>
      </c>
      <c r="M1001" s="21">
        <v>32857.97</v>
      </c>
      <c r="N1001" s="21">
        <v>32654.49</v>
      </c>
      <c r="O1001" s="21">
        <v>-511906.95999999996</v>
      </c>
      <c r="P1001" s="61">
        <v>-0.19856946898179928</v>
      </c>
      <c r="Q1001" s="37">
        <v>1</v>
      </c>
    </row>
    <row r="1002" spans="1:17" ht="17.25" hidden="1" customHeight="1" x14ac:dyDescent="0.3">
      <c r="A1002" s="19" t="s">
        <v>1136</v>
      </c>
      <c r="B1002" s="19" t="s">
        <v>2430</v>
      </c>
      <c r="C1002" s="21">
        <v>0</v>
      </c>
      <c r="D1002" s="21">
        <v>0</v>
      </c>
      <c r="E1002" s="21">
        <v>0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61">
        <v>0</v>
      </c>
      <c r="Q1002" s="37">
        <v>2</v>
      </c>
    </row>
    <row r="1003" spans="1:17" ht="17.25" customHeight="1" x14ac:dyDescent="0.3">
      <c r="A1003" s="19" t="s">
        <v>848</v>
      </c>
      <c r="B1003" s="19" t="s">
        <v>2431</v>
      </c>
      <c r="C1003" s="21">
        <v>0</v>
      </c>
      <c r="D1003" s="21">
        <v>0</v>
      </c>
      <c r="E1003" s="21">
        <v>0</v>
      </c>
      <c r="F1003" s="21">
        <v>0</v>
      </c>
      <c r="G1003" s="21">
        <v>0</v>
      </c>
      <c r="H1003" s="21">
        <v>0</v>
      </c>
      <c r="I1003" s="21">
        <v>0</v>
      </c>
      <c r="J1003" s="21">
        <v>0</v>
      </c>
      <c r="K1003" s="21">
        <v>0</v>
      </c>
      <c r="L1003" s="21">
        <v>0</v>
      </c>
      <c r="M1003" s="21">
        <v>0</v>
      </c>
      <c r="N1003" s="21">
        <v>-53020.45</v>
      </c>
      <c r="O1003" s="21">
        <v>-53020.45</v>
      </c>
      <c r="P1003" s="61">
        <v>-2.056671118844729E-2</v>
      </c>
      <c r="Q1003" s="37">
        <v>1</v>
      </c>
    </row>
    <row r="1004" spans="1:17" ht="17.25" hidden="1" customHeight="1" x14ac:dyDescent="0.3">
      <c r="A1004" s="19" t="s">
        <v>1600</v>
      </c>
      <c r="B1004" s="19" t="s">
        <v>2432</v>
      </c>
      <c r="C1004" s="21">
        <v>0</v>
      </c>
      <c r="D1004" s="21">
        <v>0</v>
      </c>
      <c r="E1004" s="21">
        <v>0</v>
      </c>
      <c r="F1004" s="21">
        <v>0</v>
      </c>
      <c r="G1004" s="21">
        <v>0</v>
      </c>
      <c r="H1004" s="21">
        <v>0</v>
      </c>
      <c r="I1004" s="21">
        <v>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61">
        <v>0</v>
      </c>
      <c r="Q1004" s="37">
        <v>2</v>
      </c>
    </row>
    <row r="1005" spans="1:17" ht="17.25" hidden="1" customHeight="1" x14ac:dyDescent="0.3">
      <c r="A1005" s="19" t="s">
        <v>1658</v>
      </c>
      <c r="B1005" s="19" t="s">
        <v>2433</v>
      </c>
      <c r="C1005" s="21">
        <v>0</v>
      </c>
      <c r="D1005" s="21">
        <v>0</v>
      </c>
      <c r="E1005" s="21">
        <v>0</v>
      </c>
      <c r="F1005" s="21">
        <v>0</v>
      </c>
      <c r="G1005" s="21">
        <v>0</v>
      </c>
      <c r="H1005" s="21">
        <v>0</v>
      </c>
      <c r="I1005" s="21">
        <v>0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61">
        <v>0</v>
      </c>
      <c r="Q1005" s="37">
        <v>2</v>
      </c>
    </row>
    <row r="1006" spans="1:17" ht="17.25" hidden="1" customHeight="1" x14ac:dyDescent="0.3">
      <c r="A1006" s="19" t="s">
        <v>2434</v>
      </c>
      <c r="B1006" s="19" t="s">
        <v>2435</v>
      </c>
      <c r="C1006" s="21">
        <v>0</v>
      </c>
      <c r="D1006" s="21">
        <v>0</v>
      </c>
      <c r="E1006" s="21">
        <v>0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61">
        <v>0</v>
      </c>
      <c r="Q1006" s="37">
        <v>2</v>
      </c>
    </row>
    <row r="1007" spans="1:17" ht="17.25" customHeight="1" x14ac:dyDescent="0.3">
      <c r="A1007" s="19" t="s">
        <v>850</v>
      </c>
      <c r="B1007" s="19" t="s">
        <v>2436</v>
      </c>
      <c r="C1007" s="21">
        <v>0</v>
      </c>
      <c r="D1007" s="21">
        <v>0</v>
      </c>
      <c r="E1007" s="21">
        <v>0</v>
      </c>
      <c r="F1007" s="21">
        <v>18020.45</v>
      </c>
      <c r="G1007" s="21">
        <v>0</v>
      </c>
      <c r="H1007" s="21">
        <v>0</v>
      </c>
      <c r="I1007" s="21">
        <v>0</v>
      </c>
      <c r="J1007" s="21">
        <v>0</v>
      </c>
      <c r="K1007" s="21">
        <v>6916.6</v>
      </c>
      <c r="L1007" s="21">
        <v>10636.61</v>
      </c>
      <c r="M1007" s="21">
        <v>4122.03</v>
      </c>
      <c r="N1007" s="21">
        <v>0</v>
      </c>
      <c r="O1007" s="21">
        <v>39695.69</v>
      </c>
      <c r="P1007" s="61">
        <v>1.5398017022792814E-2</v>
      </c>
      <c r="Q1007" s="37">
        <v>1</v>
      </c>
    </row>
    <row r="1008" spans="1:17" ht="17.25" hidden="1" customHeight="1" x14ac:dyDescent="0.3">
      <c r="A1008" s="19" t="s">
        <v>1662</v>
      </c>
      <c r="B1008" s="19" t="s">
        <v>2437</v>
      </c>
      <c r="C1008" s="21">
        <v>0</v>
      </c>
      <c r="D1008" s="21">
        <v>0</v>
      </c>
      <c r="E1008" s="21">
        <v>0</v>
      </c>
      <c r="F1008" s="21">
        <v>0</v>
      </c>
      <c r="G1008" s="21">
        <v>0</v>
      </c>
      <c r="H1008" s="21">
        <v>0</v>
      </c>
      <c r="I1008" s="21">
        <v>0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61">
        <v>0</v>
      </c>
      <c r="Q1008" s="37">
        <v>2</v>
      </c>
    </row>
    <row r="1009" spans="1:18" ht="17.25" customHeight="1" x14ac:dyDescent="0.3">
      <c r="A1009" s="19" t="s">
        <v>851</v>
      </c>
      <c r="B1009" s="19" t="s">
        <v>2438</v>
      </c>
      <c r="C1009" s="41">
        <v>0</v>
      </c>
      <c r="D1009" s="41">
        <v>0</v>
      </c>
      <c r="E1009" s="41">
        <v>0</v>
      </c>
      <c r="F1009" s="41">
        <v>-5983.1</v>
      </c>
      <c r="G1009" s="41">
        <v>1038.75</v>
      </c>
      <c r="H1009" s="41">
        <v>485</v>
      </c>
      <c r="I1009" s="41">
        <v>65362.02</v>
      </c>
      <c r="J1009" s="41">
        <v>201.8</v>
      </c>
      <c r="K1009" s="41">
        <v>333.38</v>
      </c>
      <c r="L1009" s="41">
        <v>-197.85</v>
      </c>
      <c r="M1009" s="41">
        <v>163.75</v>
      </c>
      <c r="N1009" s="41">
        <v>361.68</v>
      </c>
      <c r="O1009" s="41">
        <v>61765.43</v>
      </c>
      <c r="P1009" s="61">
        <v>2.3958901899932158E-2</v>
      </c>
      <c r="Q1009" s="37">
        <v>1</v>
      </c>
    </row>
    <row r="1010" spans="1:18" ht="17.25" customHeight="1" x14ac:dyDescent="0.3">
      <c r="B1010" s="19" t="s">
        <v>852</v>
      </c>
      <c r="C1010" s="73">
        <v>58643.35</v>
      </c>
      <c r="D1010" s="73">
        <v>56360.600000000006</v>
      </c>
      <c r="E1010" s="73">
        <v>58493.49</v>
      </c>
      <c r="F1010" s="73">
        <v>69728.539999999994</v>
      </c>
      <c r="G1010" s="73">
        <v>59389.919999999998</v>
      </c>
      <c r="H1010" s="73">
        <v>58036.67</v>
      </c>
      <c r="I1010" s="73">
        <v>123568.19</v>
      </c>
      <c r="J1010" s="73">
        <v>58336.390000000007</v>
      </c>
      <c r="K1010" s="73">
        <v>-1319438.77</v>
      </c>
      <c r="L1010" s="73">
        <v>66992.459999999992</v>
      </c>
      <c r="M1010" s="73">
        <v>59694.18</v>
      </c>
      <c r="N1010" s="73">
        <v>3273.7600000000016</v>
      </c>
      <c r="O1010" s="73">
        <v>-646921.21999999986</v>
      </c>
      <c r="P1010" s="61">
        <v>-0.25094170067243804</v>
      </c>
      <c r="Q1010" s="37">
        <v>1</v>
      </c>
    </row>
    <row r="1011" spans="1:18" ht="17.25" customHeight="1" x14ac:dyDescent="0.3"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43"/>
      <c r="Q1011" s="37">
        <v>1</v>
      </c>
    </row>
    <row r="1012" spans="1:18" ht="17.25" customHeight="1" x14ac:dyDescent="0.3">
      <c r="B1012" s="19" t="s">
        <v>853</v>
      </c>
      <c r="C1012" s="37">
        <v>66587.009999999995</v>
      </c>
      <c r="D1012" s="37">
        <v>69425.989999999991</v>
      </c>
      <c r="E1012" s="37">
        <v>103808.84</v>
      </c>
      <c r="F1012" s="37">
        <v>162623.43999999997</v>
      </c>
      <c r="G1012" s="37">
        <v>191284.59</v>
      </c>
      <c r="H1012" s="37">
        <v>258876.47000000003</v>
      </c>
      <c r="I1012" s="37">
        <v>339366.72</v>
      </c>
      <c r="J1012" s="37">
        <v>320805.31999999995</v>
      </c>
      <c r="K1012" s="37">
        <v>298508.01999999996</v>
      </c>
      <c r="L1012" s="37">
        <v>313916.94</v>
      </c>
      <c r="M1012" s="37">
        <v>258581.34</v>
      </c>
      <c r="N1012" s="37">
        <v>194189.47999999998</v>
      </c>
      <c r="O1012" s="37">
        <v>2577974.1599999997</v>
      </c>
      <c r="P1012" s="43"/>
      <c r="Q1012" s="37">
        <v>1</v>
      </c>
      <c r="R1012" s="134">
        <v>0</v>
      </c>
    </row>
    <row r="1013" spans="1:18" ht="17.25" customHeight="1" x14ac:dyDescent="0.3"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43"/>
      <c r="Q1013" s="37">
        <v>1</v>
      </c>
    </row>
    <row r="1014" spans="1:18" ht="17.25" customHeight="1" x14ac:dyDescent="0.3">
      <c r="B1014" s="19" t="s">
        <v>854</v>
      </c>
      <c r="C1014" s="37">
        <v>35758.15</v>
      </c>
      <c r="D1014" s="37">
        <v>32510.71</v>
      </c>
      <c r="E1014" s="37">
        <v>47472.319999999992</v>
      </c>
      <c r="F1014" s="37">
        <v>57679.060000000005</v>
      </c>
      <c r="G1014" s="37">
        <v>64018.86</v>
      </c>
      <c r="H1014" s="37">
        <v>65861.389999999985</v>
      </c>
      <c r="I1014" s="37">
        <v>77749.010000000009</v>
      </c>
      <c r="J1014" s="37">
        <v>79979.580000000016</v>
      </c>
      <c r="K1014" s="37">
        <v>78158.559999999998</v>
      </c>
      <c r="L1014" s="37">
        <v>77541.840000000011</v>
      </c>
      <c r="M1014" s="37">
        <v>74111.87000000001</v>
      </c>
      <c r="N1014" s="37">
        <v>77865.14</v>
      </c>
      <c r="O1014" s="37">
        <v>768706.49</v>
      </c>
      <c r="P1014" s="51">
        <v>0.29818238752245679</v>
      </c>
      <c r="Q1014" s="37">
        <v>1</v>
      </c>
    </row>
    <row r="1015" spans="1:18" ht="17.25" customHeight="1" x14ac:dyDescent="0.3"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43"/>
      <c r="Q1015" s="37">
        <v>1</v>
      </c>
    </row>
    <row r="1016" spans="1:18" ht="17.25" customHeight="1" x14ac:dyDescent="0.3"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43"/>
      <c r="Q1016" s="37">
        <v>1</v>
      </c>
    </row>
    <row r="1017" spans="1:18" ht="17.25" customHeight="1" x14ac:dyDescent="0.3">
      <c r="B1017" s="19" t="s">
        <v>855</v>
      </c>
      <c r="C1017" s="37">
        <v>0</v>
      </c>
      <c r="D1017" s="37">
        <v>0</v>
      </c>
      <c r="E1017" s="37">
        <v>525.94000000000005</v>
      </c>
      <c r="F1017" s="37">
        <v>175.31</v>
      </c>
      <c r="G1017" s="37">
        <v>0</v>
      </c>
      <c r="H1017" s="37">
        <v>1402.5</v>
      </c>
      <c r="I1017" s="37">
        <v>0</v>
      </c>
      <c r="J1017" s="37">
        <v>0</v>
      </c>
      <c r="K1017" s="37">
        <v>4812.57</v>
      </c>
      <c r="L1017" s="37">
        <v>0</v>
      </c>
      <c r="M1017" s="37">
        <v>0</v>
      </c>
      <c r="N1017" s="37">
        <v>7728.15</v>
      </c>
      <c r="O1017" s="37">
        <v>14644.470000000001</v>
      </c>
      <c r="P1017" s="61">
        <v>1.9050795317208786E-2</v>
      </c>
      <c r="Q1017" s="37">
        <v>1</v>
      </c>
      <c r="R1017" s="20"/>
    </row>
    <row r="1018" spans="1:18" ht="17.25" hidden="1" customHeight="1" x14ac:dyDescent="0.3">
      <c r="B1018" s="19" t="s">
        <v>877</v>
      </c>
      <c r="C1018" s="37">
        <v>0</v>
      </c>
      <c r="D1018" s="37">
        <v>0</v>
      </c>
      <c r="E1018" s="37">
        <v>0</v>
      </c>
      <c r="F1018" s="37">
        <v>0</v>
      </c>
      <c r="G1018" s="37">
        <v>0</v>
      </c>
      <c r="H1018" s="37">
        <v>0</v>
      </c>
      <c r="I1018" s="37">
        <v>0</v>
      </c>
      <c r="J1018" s="37">
        <v>0</v>
      </c>
      <c r="K1018" s="37">
        <v>0</v>
      </c>
      <c r="L1018" s="37">
        <v>0</v>
      </c>
      <c r="M1018" s="37">
        <v>0</v>
      </c>
      <c r="N1018" s="37">
        <v>0</v>
      </c>
      <c r="O1018" s="37">
        <v>0</v>
      </c>
      <c r="P1018" s="61">
        <v>0</v>
      </c>
      <c r="Q1018" s="37">
        <v>2</v>
      </c>
      <c r="R1018" s="20"/>
    </row>
    <row r="1019" spans="1:18" ht="17.25" hidden="1" customHeight="1" x14ac:dyDescent="0.3">
      <c r="B1019" s="19" t="s">
        <v>857</v>
      </c>
      <c r="C1019" s="37">
        <v>0</v>
      </c>
      <c r="D1019" s="37">
        <v>0</v>
      </c>
      <c r="E1019" s="37">
        <v>0</v>
      </c>
      <c r="F1019" s="37">
        <v>0</v>
      </c>
      <c r="G1019" s="37">
        <v>0</v>
      </c>
      <c r="H1019" s="37">
        <v>0</v>
      </c>
      <c r="I1019" s="37">
        <v>0</v>
      </c>
      <c r="J1019" s="37">
        <v>0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61">
        <v>0</v>
      </c>
      <c r="Q1019" s="37">
        <v>2</v>
      </c>
      <c r="R1019" s="20"/>
    </row>
    <row r="1020" spans="1:18" ht="17.25" customHeight="1" x14ac:dyDescent="0.3">
      <c r="B1020" s="19" t="s">
        <v>858</v>
      </c>
      <c r="C1020" s="37">
        <v>0</v>
      </c>
      <c r="D1020" s="37">
        <v>0</v>
      </c>
      <c r="E1020" s="37">
        <v>336</v>
      </c>
      <c r="F1020" s="37">
        <v>20</v>
      </c>
      <c r="G1020" s="37">
        <v>0</v>
      </c>
      <c r="H1020" s="37">
        <v>0</v>
      </c>
      <c r="I1020" s="37">
        <v>336</v>
      </c>
      <c r="J1020" s="37">
        <v>0</v>
      </c>
      <c r="K1020" s="37">
        <v>336</v>
      </c>
      <c r="L1020" s="37">
        <v>0</v>
      </c>
      <c r="M1020" s="37">
        <v>672</v>
      </c>
      <c r="N1020" s="37">
        <v>3000</v>
      </c>
      <c r="O1020" s="37">
        <v>4700</v>
      </c>
      <c r="P1020" s="61">
        <v>6.1141671901326087E-3</v>
      </c>
      <c r="Q1020" s="37">
        <v>1</v>
      </c>
      <c r="R1020" s="20"/>
    </row>
    <row r="1021" spans="1:18" ht="17.25" customHeight="1" x14ac:dyDescent="0.3">
      <c r="B1021" s="19" t="s">
        <v>859</v>
      </c>
      <c r="C1021" s="37">
        <v>2842.9000000000005</v>
      </c>
      <c r="D1021" s="37">
        <v>2567.9199999999996</v>
      </c>
      <c r="E1021" s="37">
        <v>3439.6500000000005</v>
      </c>
      <c r="F1021" s="37">
        <v>4166.72</v>
      </c>
      <c r="G1021" s="37">
        <v>4879.78</v>
      </c>
      <c r="H1021" s="37">
        <v>4878.6499999999996</v>
      </c>
      <c r="I1021" s="37">
        <v>5793.98</v>
      </c>
      <c r="J1021" s="37">
        <v>6005.6699999999992</v>
      </c>
      <c r="K1021" s="37">
        <v>5997.4100000000008</v>
      </c>
      <c r="L1021" s="37">
        <v>6435.21</v>
      </c>
      <c r="M1021" s="37">
        <v>6521.09</v>
      </c>
      <c r="N1021" s="37">
        <v>5889.09</v>
      </c>
      <c r="O1021" s="37">
        <v>59418.070000000007</v>
      </c>
      <c r="P1021" s="61">
        <v>7.7296173211702693E-2</v>
      </c>
      <c r="Q1021" s="37">
        <v>1</v>
      </c>
      <c r="R1021" s="20"/>
    </row>
    <row r="1022" spans="1:18" ht="17.25" customHeight="1" x14ac:dyDescent="0.3">
      <c r="B1022" s="19" t="s">
        <v>403</v>
      </c>
      <c r="C1022" s="37">
        <v>204.37</v>
      </c>
      <c r="D1022" s="37">
        <v>107.03</v>
      </c>
      <c r="E1022" s="37">
        <v>122.19</v>
      </c>
      <c r="F1022" s="37">
        <v>150.29</v>
      </c>
      <c r="G1022" s="37">
        <v>164.53999999999996</v>
      </c>
      <c r="H1022" s="37">
        <v>135.48999999999998</v>
      </c>
      <c r="I1022" s="37">
        <v>145.30000000000001</v>
      </c>
      <c r="J1022" s="37">
        <v>177.14000000000001</v>
      </c>
      <c r="K1022" s="37">
        <v>168.24</v>
      </c>
      <c r="L1022" s="37">
        <v>81.530000000000015</v>
      </c>
      <c r="M1022" s="37">
        <v>50.539999999999992</v>
      </c>
      <c r="N1022" s="37">
        <v>237.32</v>
      </c>
      <c r="O1022" s="37">
        <v>1743.98</v>
      </c>
      <c r="P1022" s="61">
        <v>2.2687202757973334E-3</v>
      </c>
      <c r="Q1022" s="37">
        <v>1</v>
      </c>
      <c r="R1022" s="20"/>
    </row>
    <row r="1023" spans="1:18" ht="17.25" customHeight="1" x14ac:dyDescent="0.3">
      <c r="B1023" s="19" t="s">
        <v>405</v>
      </c>
      <c r="C1023" s="37">
        <v>714.44</v>
      </c>
      <c r="D1023" s="37">
        <v>557.56999999999994</v>
      </c>
      <c r="E1023" s="37">
        <v>641.98</v>
      </c>
      <c r="F1023" s="37">
        <v>642.03</v>
      </c>
      <c r="G1023" s="37">
        <v>873.41000000000008</v>
      </c>
      <c r="H1023" s="37">
        <v>704.44999999999993</v>
      </c>
      <c r="I1023" s="37">
        <v>692.62999999999988</v>
      </c>
      <c r="J1023" s="37">
        <v>814.20999999999992</v>
      </c>
      <c r="K1023" s="37">
        <v>756.96</v>
      </c>
      <c r="L1023" s="37">
        <v>736.94</v>
      </c>
      <c r="M1023" s="37">
        <v>528.34999999999991</v>
      </c>
      <c r="N1023" s="37">
        <v>1843.42</v>
      </c>
      <c r="O1023" s="37">
        <v>9506.39</v>
      </c>
      <c r="P1023" s="61">
        <v>1.2366735709490366E-2</v>
      </c>
      <c r="Q1023" s="37">
        <v>1</v>
      </c>
      <c r="R1023" s="20"/>
    </row>
    <row r="1024" spans="1:18" ht="17.25" hidden="1" customHeight="1" x14ac:dyDescent="0.3">
      <c r="B1024" s="19" t="s">
        <v>860</v>
      </c>
      <c r="C1024" s="37">
        <v>0</v>
      </c>
      <c r="D1024" s="37">
        <v>0</v>
      </c>
      <c r="E1024" s="37">
        <v>0</v>
      </c>
      <c r="F1024" s="37">
        <v>0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61">
        <v>0</v>
      </c>
      <c r="Q1024" s="37">
        <v>2</v>
      </c>
      <c r="R1024" s="20"/>
    </row>
    <row r="1025" spans="1:19" ht="17.25" customHeight="1" x14ac:dyDescent="0.3">
      <c r="B1025" s="19" t="s">
        <v>408</v>
      </c>
      <c r="C1025" s="37">
        <v>4883.7800000000007</v>
      </c>
      <c r="D1025" s="37">
        <v>4679.41</v>
      </c>
      <c r="E1025" s="37">
        <v>2187.2600000000002</v>
      </c>
      <c r="F1025" s="37">
        <v>3060.5099999999998</v>
      </c>
      <c r="G1025" s="37">
        <v>5007.7699999999995</v>
      </c>
      <c r="H1025" s="37">
        <v>2974.0800000000004</v>
      </c>
      <c r="I1025" s="37">
        <v>2089.67</v>
      </c>
      <c r="J1025" s="37">
        <v>5029.74</v>
      </c>
      <c r="K1025" s="37">
        <v>1003.5899999999999</v>
      </c>
      <c r="L1025" s="37">
        <v>1628.72</v>
      </c>
      <c r="M1025" s="37">
        <v>6948.7200000000012</v>
      </c>
      <c r="N1025" s="37">
        <v>7662.32</v>
      </c>
      <c r="O1025" s="37">
        <v>47155.570000000007</v>
      </c>
      <c r="P1025" s="61">
        <v>6.1344050835319484E-2</v>
      </c>
      <c r="Q1025" s="37">
        <v>1</v>
      </c>
      <c r="R1025" s="20"/>
    </row>
    <row r="1026" spans="1:19" ht="17.25" customHeight="1" x14ac:dyDescent="0.3">
      <c r="B1026" s="19" t="s">
        <v>861</v>
      </c>
      <c r="C1026" s="37">
        <v>1432.1999999999998</v>
      </c>
      <c r="D1026" s="37">
        <v>1322.55</v>
      </c>
      <c r="E1026" s="37">
        <v>1740.9099999999999</v>
      </c>
      <c r="F1026" s="37">
        <v>2069.6499999999996</v>
      </c>
      <c r="G1026" s="37">
        <v>1840.42</v>
      </c>
      <c r="H1026" s="37">
        <v>1908.2799999999997</v>
      </c>
      <c r="I1026" s="37">
        <v>2138.4</v>
      </c>
      <c r="J1026" s="37">
        <v>2166.6799999999998</v>
      </c>
      <c r="K1026" s="37">
        <v>2224.6200000000003</v>
      </c>
      <c r="L1026" s="37">
        <v>2399.88</v>
      </c>
      <c r="M1026" s="37">
        <v>2399.0499999999997</v>
      </c>
      <c r="N1026" s="37">
        <v>2183.4500000000003</v>
      </c>
      <c r="O1026" s="37">
        <v>23826.089999999997</v>
      </c>
      <c r="P1026" s="61">
        <v>3.0995042073860984E-2</v>
      </c>
      <c r="Q1026" s="37">
        <v>1</v>
      </c>
      <c r="R1026" s="20"/>
    </row>
    <row r="1027" spans="1:19" ht="17.25" customHeight="1" x14ac:dyDescent="0.3">
      <c r="B1027" s="19" t="s">
        <v>412</v>
      </c>
      <c r="C1027" s="37">
        <v>278.5</v>
      </c>
      <c r="D1027" s="37">
        <v>278.38</v>
      </c>
      <c r="E1027" s="37">
        <v>244.24</v>
      </c>
      <c r="F1027" s="37">
        <v>314.57000000000005</v>
      </c>
      <c r="G1027" s="37">
        <v>354.79</v>
      </c>
      <c r="H1027" s="37">
        <v>404.68</v>
      </c>
      <c r="I1027" s="37">
        <v>623.1099999999999</v>
      </c>
      <c r="J1027" s="37">
        <v>425.74</v>
      </c>
      <c r="K1027" s="37">
        <v>370.83000000000004</v>
      </c>
      <c r="L1027" s="37">
        <v>437.62</v>
      </c>
      <c r="M1027" s="37">
        <v>434.87000000000006</v>
      </c>
      <c r="N1027" s="37">
        <v>587.17000000000007</v>
      </c>
      <c r="O1027" s="37">
        <v>4754.5</v>
      </c>
      <c r="P1027" s="61">
        <v>6.1850655118054227E-3</v>
      </c>
      <c r="Q1027" s="37">
        <v>1</v>
      </c>
      <c r="R1027" s="20"/>
    </row>
    <row r="1028" spans="1:19" ht="17.25" hidden="1" customHeight="1" x14ac:dyDescent="0.3">
      <c r="B1028" s="19" t="s">
        <v>862</v>
      </c>
      <c r="C1028" s="40">
        <v>0</v>
      </c>
      <c r="D1028" s="40">
        <v>0</v>
      </c>
      <c r="E1028" s="40">
        <v>0</v>
      </c>
      <c r="F1028" s="40">
        <v>0</v>
      </c>
      <c r="G1028" s="40">
        <v>0</v>
      </c>
      <c r="H1028" s="40">
        <v>0</v>
      </c>
      <c r="I1028" s="40">
        <v>0</v>
      </c>
      <c r="J1028" s="40">
        <v>0</v>
      </c>
      <c r="K1028" s="40">
        <v>0</v>
      </c>
      <c r="L1028" s="40">
        <v>0</v>
      </c>
      <c r="M1028" s="40">
        <v>0</v>
      </c>
      <c r="N1028" s="40">
        <v>0</v>
      </c>
      <c r="O1028" s="40">
        <v>0</v>
      </c>
      <c r="P1028" s="61">
        <v>0</v>
      </c>
      <c r="Q1028" s="37">
        <v>2</v>
      </c>
      <c r="R1028" s="20"/>
    </row>
    <row r="1029" spans="1:19" ht="17.25" customHeight="1" x14ac:dyDescent="0.3">
      <c r="B1029" s="19" t="s">
        <v>414</v>
      </c>
      <c r="C1029" s="60">
        <v>10356.190000000002</v>
      </c>
      <c r="D1029" s="60">
        <v>9512.8599999999988</v>
      </c>
      <c r="E1029" s="60">
        <v>9238.17</v>
      </c>
      <c r="F1029" s="60">
        <v>10599.08</v>
      </c>
      <c r="G1029" s="60">
        <v>13120.710000000001</v>
      </c>
      <c r="H1029" s="60">
        <v>12408.130000000001</v>
      </c>
      <c r="I1029" s="60">
        <v>11819.09</v>
      </c>
      <c r="J1029" s="60">
        <v>14619.179999999998</v>
      </c>
      <c r="K1029" s="60">
        <v>15670.220000000001</v>
      </c>
      <c r="L1029" s="60">
        <v>11719.9</v>
      </c>
      <c r="M1029" s="60">
        <v>17554.62</v>
      </c>
      <c r="N1029" s="60">
        <v>29130.92</v>
      </c>
      <c r="O1029" s="60">
        <v>165749.07</v>
      </c>
      <c r="P1029" s="61">
        <v>0.21562075012531767</v>
      </c>
      <c r="Q1029" s="37">
        <v>1</v>
      </c>
      <c r="R1029" s="20"/>
      <c r="S1029" s="20"/>
    </row>
    <row r="1030" spans="1:19" ht="17.25" customHeight="1" x14ac:dyDescent="0.3">
      <c r="B1030" s="19" t="s">
        <v>415</v>
      </c>
      <c r="C1030" s="40">
        <v>35758.15</v>
      </c>
      <c r="D1030" s="40">
        <v>32510.71</v>
      </c>
      <c r="E1030" s="40">
        <v>47472.319999999992</v>
      </c>
      <c r="F1030" s="40">
        <v>57679.060000000005</v>
      </c>
      <c r="G1030" s="40">
        <v>64018.86</v>
      </c>
      <c r="H1030" s="40">
        <v>65861.389999999985</v>
      </c>
      <c r="I1030" s="40">
        <v>77749.010000000009</v>
      </c>
      <c r="J1030" s="40">
        <v>79979.580000000016</v>
      </c>
      <c r="K1030" s="40">
        <v>78158.559999999998</v>
      </c>
      <c r="L1030" s="40">
        <v>77541.840000000011</v>
      </c>
      <c r="M1030" s="40">
        <v>74111.87000000001</v>
      </c>
      <c r="N1030" s="40">
        <v>77865.14</v>
      </c>
      <c r="O1030" s="40">
        <v>768706.49</v>
      </c>
      <c r="P1030" s="61">
        <v>0.29818238752245679</v>
      </c>
      <c r="Q1030" s="37">
        <v>1</v>
      </c>
      <c r="R1030" s="20"/>
      <c r="S1030" s="20"/>
    </row>
    <row r="1031" spans="1:19" ht="17.25" customHeight="1" thickBot="1" x14ac:dyDescent="0.35">
      <c r="B1031" s="19" t="s">
        <v>416</v>
      </c>
      <c r="C1031" s="62">
        <v>46114.340000000004</v>
      </c>
      <c r="D1031" s="62">
        <v>42023.57</v>
      </c>
      <c r="E1031" s="62">
        <v>56710.489999999991</v>
      </c>
      <c r="F1031" s="62">
        <v>68278.14</v>
      </c>
      <c r="G1031" s="62">
        <v>77139.570000000007</v>
      </c>
      <c r="H1031" s="62">
        <v>78269.51999999999</v>
      </c>
      <c r="I1031" s="62">
        <v>89568.1</v>
      </c>
      <c r="J1031" s="62">
        <v>94598.760000000009</v>
      </c>
      <c r="K1031" s="62">
        <v>93828.78</v>
      </c>
      <c r="L1031" s="62">
        <v>89261.74</v>
      </c>
      <c r="M1031" s="62">
        <v>91666.49</v>
      </c>
      <c r="N1031" s="62">
        <v>106996.06</v>
      </c>
      <c r="O1031" s="62">
        <v>934455.56</v>
      </c>
      <c r="P1031" s="61">
        <v>0.36247669759420714</v>
      </c>
      <c r="Q1031" s="37">
        <v>1</v>
      </c>
      <c r="R1031" s="20"/>
      <c r="S1031" s="20"/>
    </row>
    <row r="1032" spans="1:19" ht="17.25" customHeight="1" thickTop="1" x14ac:dyDescent="0.3"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43"/>
      <c r="Q1032" s="37">
        <v>1</v>
      </c>
    </row>
    <row r="1033" spans="1:19" ht="17.25" customHeight="1" x14ac:dyDescent="0.35">
      <c r="B1033" s="30" t="s">
        <v>1413</v>
      </c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43"/>
      <c r="Q1033" s="37">
        <v>1</v>
      </c>
    </row>
    <row r="1034" spans="1:19" ht="17.25" customHeight="1" x14ac:dyDescent="0.3">
      <c r="A1034" s="19" t="s">
        <v>824</v>
      </c>
      <c r="B1034" s="19" t="s">
        <v>2400</v>
      </c>
      <c r="C1034" s="196">
        <v>8860.7199999999993</v>
      </c>
      <c r="D1034" s="196">
        <v>10076.6</v>
      </c>
      <c r="E1034" s="196">
        <v>5904.4500000000007</v>
      </c>
      <c r="F1034" s="196">
        <v>4699.3900000000003</v>
      </c>
      <c r="G1034" s="196">
        <v>4977.28</v>
      </c>
      <c r="H1034" s="196">
        <v>6917.77</v>
      </c>
      <c r="I1034" s="196">
        <v>7767.5599999999995</v>
      </c>
      <c r="J1034" s="196">
        <v>7487.3</v>
      </c>
      <c r="K1034" s="196">
        <v>6746.01</v>
      </c>
      <c r="L1034" s="196">
        <v>5342.5899999999983</v>
      </c>
      <c r="M1034" s="196">
        <v>6004.5999999999985</v>
      </c>
      <c r="N1034" s="196">
        <v>8671.16</v>
      </c>
      <c r="O1034" s="196">
        <v>83455.430000000022</v>
      </c>
      <c r="P1034" s="56">
        <v>3.2708379384675688</v>
      </c>
      <c r="Q1034" s="37">
        <v>1</v>
      </c>
    </row>
    <row r="1035" spans="1:19" ht="17.25" customHeight="1" x14ac:dyDescent="0.3">
      <c r="A1035" s="19" t="s">
        <v>1414</v>
      </c>
      <c r="B1035" s="19" t="s">
        <v>2439</v>
      </c>
      <c r="C1035" s="21">
        <v>103310</v>
      </c>
      <c r="D1035" s="21">
        <v>103310</v>
      </c>
      <c r="E1035" s="21">
        <v>66089</v>
      </c>
      <c r="F1035" s="21">
        <v>53200</v>
      </c>
      <c r="G1035" s="21">
        <v>54553</v>
      </c>
      <c r="H1035" s="21">
        <v>75821.56</v>
      </c>
      <c r="I1035" s="21">
        <v>85391</v>
      </c>
      <c r="J1035" s="21">
        <v>80864</v>
      </c>
      <c r="K1035" s="21">
        <v>72857.960000000006</v>
      </c>
      <c r="L1035" s="21">
        <v>77014</v>
      </c>
      <c r="M1035" s="21">
        <v>72857.960000000006</v>
      </c>
      <c r="N1035" s="21">
        <v>72316</v>
      </c>
      <c r="O1035" s="21">
        <v>917584.48</v>
      </c>
      <c r="P1035" s="204">
        <v>35.96255065647658</v>
      </c>
      <c r="Q1035" s="37">
        <v>1</v>
      </c>
    </row>
    <row r="1036" spans="1:19" ht="17.25" customHeight="1" x14ac:dyDescent="0.3">
      <c r="B1036" s="19" t="s">
        <v>1415</v>
      </c>
      <c r="C1036" s="197">
        <v>8.5768270254573606E-2</v>
      </c>
      <c r="D1036" s="197">
        <v>9.7537508469654435E-2</v>
      </c>
      <c r="E1036" s="197">
        <v>8.9340888801464707E-2</v>
      </c>
      <c r="F1036" s="197">
        <v>8.8334398496240613E-2</v>
      </c>
      <c r="G1036" s="197">
        <v>9.123751214415339E-2</v>
      </c>
      <c r="H1036" s="197">
        <v>9.1237505532727109E-2</v>
      </c>
      <c r="I1036" s="197">
        <v>9.0964621564333478E-2</v>
      </c>
      <c r="J1036" s="197">
        <v>9.2591264345073213E-2</v>
      </c>
      <c r="K1036" s="197">
        <v>9.2591255643171999E-2</v>
      </c>
      <c r="L1036" s="197">
        <v>6.937167268288881E-2</v>
      </c>
      <c r="M1036" s="197">
        <v>8.2415154088859993E-2</v>
      </c>
      <c r="N1036" s="197">
        <v>0.11990652137839482</v>
      </c>
      <c r="O1036" s="197">
        <v>9.0951222278737781E-2</v>
      </c>
      <c r="P1036" s="43"/>
      <c r="Q1036" s="37">
        <v>1</v>
      </c>
    </row>
    <row r="1037" spans="1:19" ht="17.25" customHeight="1" x14ac:dyDescent="0.3">
      <c r="C1037" s="53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43"/>
      <c r="Q1037" s="37">
        <v>1</v>
      </c>
    </row>
    <row r="1038" spans="1:19" ht="17.25" customHeight="1" x14ac:dyDescent="0.3">
      <c r="A1038" s="19" t="s">
        <v>825</v>
      </c>
      <c r="B1038" s="19" t="s">
        <v>2401</v>
      </c>
      <c r="C1038" s="196">
        <v>1646.52</v>
      </c>
      <c r="D1038" s="196">
        <v>2814.71</v>
      </c>
      <c r="E1038" s="196">
        <v>1721.7799999999997</v>
      </c>
      <c r="F1038" s="196">
        <v>1564.32</v>
      </c>
      <c r="G1038" s="196">
        <v>1138.46</v>
      </c>
      <c r="H1038" s="196">
        <v>894.73</v>
      </c>
      <c r="I1038" s="196">
        <v>816.01</v>
      </c>
      <c r="J1038" s="196">
        <v>827.09</v>
      </c>
      <c r="K1038" s="196">
        <v>773.94</v>
      </c>
      <c r="L1038" s="196">
        <v>892.97</v>
      </c>
      <c r="M1038" s="196">
        <v>1726.01</v>
      </c>
      <c r="N1038" s="196">
        <v>2221.16</v>
      </c>
      <c r="O1038" s="196">
        <v>17037.699999999997</v>
      </c>
      <c r="P1038" s="56">
        <v>0.66775230256711726</v>
      </c>
      <c r="Q1038" s="37">
        <v>1</v>
      </c>
    </row>
    <row r="1039" spans="1:19" ht="17.25" customHeight="1" x14ac:dyDescent="0.3">
      <c r="A1039" s="19" t="s">
        <v>1416</v>
      </c>
      <c r="B1039" s="19" t="s">
        <v>2440</v>
      </c>
      <c r="C1039" s="21">
        <v>3112.75</v>
      </c>
      <c r="D1039" s="21">
        <v>5782.58</v>
      </c>
      <c r="E1039" s="21">
        <v>3286.35</v>
      </c>
      <c r="F1039" s="21">
        <v>2938.73</v>
      </c>
      <c r="G1039" s="21">
        <v>1978.65</v>
      </c>
      <c r="H1039" s="21">
        <v>1555.05</v>
      </c>
      <c r="I1039" s="21">
        <v>1249.21</v>
      </c>
      <c r="J1039" s="21">
        <v>1258.1300000000001</v>
      </c>
      <c r="K1039" s="21">
        <v>1160.93</v>
      </c>
      <c r="L1039" s="21">
        <v>1431.55</v>
      </c>
      <c r="M1039" s="21">
        <v>1160.93</v>
      </c>
      <c r="N1039" s="21">
        <v>4235.0200000000004</v>
      </c>
      <c r="O1039" s="21">
        <v>29149.88</v>
      </c>
      <c r="P1039" s="204">
        <v>1.1424605134234764</v>
      </c>
      <c r="Q1039" s="37">
        <v>1</v>
      </c>
    </row>
    <row r="1040" spans="1:19" ht="17.25" hidden="1" customHeight="1" x14ac:dyDescent="0.3">
      <c r="A1040" s="19" t="s">
        <v>1417</v>
      </c>
      <c r="B1040" s="19" t="s">
        <v>2441</v>
      </c>
      <c r="C1040" s="21">
        <v>0</v>
      </c>
      <c r="D1040" s="21">
        <v>0</v>
      </c>
      <c r="E1040" s="21">
        <v>0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04">
        <v>0</v>
      </c>
      <c r="Q1040" s="37">
        <v>2</v>
      </c>
    </row>
    <row r="1041" spans="1:17" ht="17.25" hidden="1" customHeight="1" x14ac:dyDescent="0.3">
      <c r="A1041" s="19" t="s">
        <v>1418</v>
      </c>
      <c r="B1041" s="19" t="s">
        <v>2442</v>
      </c>
      <c r="C1041" s="21">
        <v>0</v>
      </c>
      <c r="D1041" s="21">
        <v>0</v>
      </c>
      <c r="E1041" s="21">
        <v>0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04">
        <v>0</v>
      </c>
      <c r="Q1041" s="37">
        <v>2</v>
      </c>
    </row>
    <row r="1042" spans="1:17" ht="17.25" customHeight="1" x14ac:dyDescent="0.3">
      <c r="B1042" s="19" t="s">
        <v>1419</v>
      </c>
      <c r="C1042" s="197">
        <v>0.52895992289775917</v>
      </c>
      <c r="D1042" s="197">
        <v>0.48675677638701065</v>
      </c>
      <c r="E1042" s="197">
        <v>0.52391863313402398</v>
      </c>
      <c r="F1042" s="197">
        <v>0.53231157676955687</v>
      </c>
      <c r="G1042" s="197">
        <v>0.57537209713693682</v>
      </c>
      <c r="H1042" s="197">
        <v>0.57537056686280186</v>
      </c>
      <c r="I1042" s="197">
        <v>0.65322083556807897</v>
      </c>
      <c r="J1042" s="197">
        <v>0.65739629450056825</v>
      </c>
      <c r="K1042" s="197">
        <v>0.66665518162163095</v>
      </c>
      <c r="L1042" s="197">
        <v>0.62377842199015054</v>
      </c>
      <c r="M1042" s="197">
        <v>1.4867476936593937</v>
      </c>
      <c r="N1042" s="197">
        <v>0.52447450071074031</v>
      </c>
      <c r="O1042" s="197">
        <v>0.5844861110920524</v>
      </c>
      <c r="P1042" s="43"/>
      <c r="Q1042" s="37">
        <v>1</v>
      </c>
    </row>
    <row r="1043" spans="1:17" ht="17.25" customHeight="1" x14ac:dyDescent="0.3"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43"/>
      <c r="Q1043" s="37">
        <v>1</v>
      </c>
    </row>
    <row r="1044" spans="1:17" ht="17.25" customHeight="1" x14ac:dyDescent="0.3">
      <c r="A1044" s="19" t="s">
        <v>826</v>
      </c>
      <c r="B1044" s="19" t="s">
        <v>2402</v>
      </c>
      <c r="C1044" s="196">
        <v>901.42000000000007</v>
      </c>
      <c r="D1044" s="196">
        <v>307.24</v>
      </c>
      <c r="E1044" s="196">
        <v>660.58999999999992</v>
      </c>
      <c r="F1044" s="196">
        <v>2134.3999999999996</v>
      </c>
      <c r="G1044" s="196">
        <v>1690.08</v>
      </c>
      <c r="H1044" s="196">
        <v>1664.6999999999998</v>
      </c>
      <c r="I1044" s="196">
        <v>1498.96</v>
      </c>
      <c r="J1044" s="196">
        <v>1903.3200000000002</v>
      </c>
      <c r="K1044" s="196">
        <v>1359.8199999999997</v>
      </c>
      <c r="L1044" s="196">
        <v>1543.8299999999995</v>
      </c>
      <c r="M1044" s="196">
        <v>1529.71</v>
      </c>
      <c r="N1044" s="196">
        <v>1022.5299999999997</v>
      </c>
      <c r="O1044" s="196">
        <v>16216.599999999999</v>
      </c>
      <c r="P1044" s="56">
        <v>0.63557123260826964</v>
      </c>
      <c r="Q1044" s="37">
        <v>1</v>
      </c>
    </row>
    <row r="1045" spans="1:17" ht="17.25" customHeight="1" x14ac:dyDescent="0.3">
      <c r="A1045" s="19" t="s">
        <v>1420</v>
      </c>
      <c r="B1045" s="19" t="s">
        <v>2443</v>
      </c>
      <c r="C1045" s="21">
        <v>33910</v>
      </c>
      <c r="D1045" s="21">
        <v>11557.88</v>
      </c>
      <c r="E1045" s="21">
        <v>24786</v>
      </c>
      <c r="F1045" s="21">
        <v>82359</v>
      </c>
      <c r="G1045" s="21">
        <v>82359</v>
      </c>
      <c r="H1045" s="21">
        <v>64431</v>
      </c>
      <c r="I1045" s="21">
        <v>56839</v>
      </c>
      <c r="J1045" s="21">
        <v>72662.48</v>
      </c>
      <c r="K1045" s="21">
        <v>51323.47</v>
      </c>
      <c r="L1045" s="21">
        <v>50876</v>
      </c>
      <c r="M1045" s="21">
        <v>57997</v>
      </c>
      <c r="N1045" s="21">
        <v>57451</v>
      </c>
      <c r="O1045" s="21">
        <v>646551.82999999996</v>
      </c>
      <c r="P1045" s="204">
        <v>25.340067803252985</v>
      </c>
      <c r="Q1045" s="37">
        <v>1</v>
      </c>
    </row>
    <row r="1046" spans="1:17" ht="17.25" hidden="1" customHeight="1" x14ac:dyDescent="0.3">
      <c r="A1046" s="19" t="s">
        <v>1421</v>
      </c>
      <c r="B1046" s="19" t="s">
        <v>2444</v>
      </c>
      <c r="C1046" s="21">
        <v>0</v>
      </c>
      <c r="D1046" s="21">
        <v>0</v>
      </c>
      <c r="E1046" s="21">
        <v>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04">
        <v>0</v>
      </c>
      <c r="Q1046" s="37">
        <v>2</v>
      </c>
    </row>
    <row r="1047" spans="1:17" ht="17.25" hidden="1" customHeight="1" x14ac:dyDescent="0.3">
      <c r="A1047" s="19" t="s">
        <v>1422</v>
      </c>
      <c r="B1047" s="19" t="s">
        <v>2445</v>
      </c>
      <c r="C1047" s="21">
        <v>0</v>
      </c>
      <c r="D1047" s="21">
        <v>0</v>
      </c>
      <c r="E1047" s="21">
        <v>0</v>
      </c>
      <c r="F1047" s="21">
        <v>0</v>
      </c>
      <c r="G1047" s="21">
        <v>0</v>
      </c>
      <c r="H1047" s="21">
        <v>0</v>
      </c>
      <c r="I1047" s="21">
        <v>0</v>
      </c>
      <c r="J1047" s="21">
        <v>0</v>
      </c>
      <c r="K1047" s="21">
        <v>0</v>
      </c>
      <c r="L1047" s="21">
        <v>0</v>
      </c>
      <c r="M1047" s="21">
        <v>0</v>
      </c>
      <c r="N1047" s="21">
        <v>0</v>
      </c>
      <c r="O1047" s="21">
        <v>0</v>
      </c>
      <c r="P1047" s="204">
        <v>0</v>
      </c>
      <c r="Q1047" s="37">
        <v>2</v>
      </c>
    </row>
    <row r="1048" spans="1:17" ht="17.25" customHeight="1" x14ac:dyDescent="0.3">
      <c r="B1048" s="19" t="s">
        <v>1423</v>
      </c>
      <c r="C1048" s="197">
        <v>2.6582718961958126E-2</v>
      </c>
      <c r="D1048" s="197">
        <v>2.6582729704755545E-2</v>
      </c>
      <c r="E1048" s="197">
        <v>2.6651738884854351E-2</v>
      </c>
      <c r="F1048" s="197">
        <v>2.5915807622724895E-2</v>
      </c>
      <c r="G1048" s="197">
        <v>2.0520890248788837E-2</v>
      </c>
      <c r="H1048" s="197">
        <v>2.5836941844764164E-2</v>
      </c>
      <c r="I1048" s="197">
        <v>2.6372033287003643E-2</v>
      </c>
      <c r="J1048" s="197">
        <v>2.6193986222325473E-2</v>
      </c>
      <c r="K1048" s="197">
        <v>2.6495090842454723E-2</v>
      </c>
      <c r="L1048" s="197">
        <v>3.0344956364494052E-2</v>
      </c>
      <c r="M1048" s="197">
        <v>2.6375674603858822E-2</v>
      </c>
      <c r="N1048" s="197">
        <v>1.779829767976188E-2</v>
      </c>
      <c r="O1048" s="197">
        <v>2.508167055996114E-2</v>
      </c>
      <c r="P1048" s="43"/>
      <c r="Q1048" s="37">
        <v>1</v>
      </c>
    </row>
    <row r="1049" spans="1:17" ht="17.25" customHeight="1" x14ac:dyDescent="0.3"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43"/>
      <c r="Q1049" s="37">
        <v>1</v>
      </c>
    </row>
    <row r="1050" spans="1:17" ht="17.25" hidden="1" customHeight="1" x14ac:dyDescent="0.3">
      <c r="A1050" s="19" t="s">
        <v>1313</v>
      </c>
      <c r="B1050" s="19" t="s">
        <v>2446</v>
      </c>
      <c r="C1050" s="196">
        <v>0</v>
      </c>
      <c r="D1050" s="196">
        <v>0</v>
      </c>
      <c r="E1050" s="196">
        <v>0</v>
      </c>
      <c r="F1050" s="196">
        <v>0</v>
      </c>
      <c r="G1050" s="196">
        <v>0</v>
      </c>
      <c r="H1050" s="196">
        <v>0</v>
      </c>
      <c r="I1050" s="196">
        <v>0</v>
      </c>
      <c r="J1050" s="196">
        <v>0</v>
      </c>
      <c r="K1050" s="196">
        <v>0</v>
      </c>
      <c r="L1050" s="196">
        <v>0</v>
      </c>
      <c r="M1050" s="196">
        <v>0</v>
      </c>
      <c r="N1050" s="196">
        <v>0</v>
      </c>
      <c r="O1050" s="196">
        <v>0</v>
      </c>
      <c r="P1050" s="56">
        <v>0</v>
      </c>
      <c r="Q1050" s="37">
        <v>2</v>
      </c>
    </row>
    <row r="1051" spans="1:17" ht="17.25" hidden="1" customHeight="1" x14ac:dyDescent="0.3">
      <c r="A1051" s="19" t="s">
        <v>1424</v>
      </c>
      <c r="B1051" s="19" t="s">
        <v>2447</v>
      </c>
      <c r="C1051" s="21">
        <v>0</v>
      </c>
      <c r="D1051" s="21">
        <v>0</v>
      </c>
      <c r="E1051" s="21">
        <v>0</v>
      </c>
      <c r="F1051" s="21">
        <v>0</v>
      </c>
      <c r="G1051" s="21">
        <v>0</v>
      </c>
      <c r="H1051" s="21">
        <v>0</v>
      </c>
      <c r="I1051" s="21">
        <v>0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  <c r="O1051" s="21">
        <v>0</v>
      </c>
      <c r="P1051" s="204">
        <v>0</v>
      </c>
      <c r="Q1051" s="37">
        <v>2</v>
      </c>
    </row>
    <row r="1052" spans="1:17" ht="17.25" hidden="1" customHeight="1" x14ac:dyDescent="0.3">
      <c r="A1052" s="19" t="s">
        <v>1425</v>
      </c>
      <c r="B1052" s="19" t="s">
        <v>2448</v>
      </c>
      <c r="C1052" s="21">
        <v>0</v>
      </c>
      <c r="D1052" s="21">
        <v>0</v>
      </c>
      <c r="E1052" s="21">
        <v>0</v>
      </c>
      <c r="F1052" s="21">
        <v>0</v>
      </c>
      <c r="G1052" s="21">
        <v>0</v>
      </c>
      <c r="H1052" s="21">
        <v>0</v>
      </c>
      <c r="I1052" s="21">
        <v>0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04">
        <v>0</v>
      </c>
      <c r="Q1052" s="37">
        <v>2</v>
      </c>
    </row>
    <row r="1053" spans="1:17" ht="17.25" hidden="1" customHeight="1" x14ac:dyDescent="0.3">
      <c r="A1053" s="19" t="s">
        <v>1426</v>
      </c>
      <c r="B1053" s="19" t="s">
        <v>2449</v>
      </c>
      <c r="C1053" s="21">
        <v>0</v>
      </c>
      <c r="D1053" s="21">
        <v>0</v>
      </c>
      <c r="E1053" s="21">
        <v>0</v>
      </c>
      <c r="F1053" s="21">
        <v>0</v>
      </c>
      <c r="G1053" s="21">
        <v>0</v>
      </c>
      <c r="H1053" s="21">
        <v>0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  <c r="P1053" s="204">
        <v>0</v>
      </c>
      <c r="Q1053" s="37">
        <v>2</v>
      </c>
    </row>
    <row r="1054" spans="1:17" ht="17.25" hidden="1" customHeight="1" x14ac:dyDescent="0.3">
      <c r="B1054" s="19" t="s">
        <v>1427</v>
      </c>
      <c r="C1054" s="197">
        <v>0</v>
      </c>
      <c r="D1054" s="197">
        <v>0</v>
      </c>
      <c r="E1054" s="197">
        <v>0</v>
      </c>
      <c r="F1054" s="197">
        <v>0</v>
      </c>
      <c r="G1054" s="197">
        <v>0</v>
      </c>
      <c r="H1054" s="197">
        <v>0</v>
      </c>
      <c r="I1054" s="197">
        <v>0</v>
      </c>
      <c r="J1054" s="197">
        <v>0</v>
      </c>
      <c r="K1054" s="197">
        <v>0</v>
      </c>
      <c r="L1054" s="197">
        <v>0</v>
      </c>
      <c r="M1054" s="197">
        <v>0</v>
      </c>
      <c r="N1054" s="197">
        <v>0</v>
      </c>
      <c r="O1054" s="197">
        <v>0</v>
      </c>
      <c r="Q1054" s="37">
        <v>2</v>
      </c>
    </row>
    <row r="1055" spans="1:17" ht="17.25" customHeight="1" x14ac:dyDescent="0.3"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43"/>
      <c r="Q1055" s="37">
        <v>1</v>
      </c>
    </row>
  </sheetData>
  <sheetProtection selectLockedCells="1" selectUnlockedCells="1"/>
  <phoneticPr fontId="17" type="noConversion"/>
  <printOptions horizontalCentered="1"/>
  <pageMargins left="0" right="0" top="0.5" bottom="0.25" header="0" footer="0"/>
  <pageSetup scale="60" orientation="landscape" r:id="rId1"/>
  <headerFooter alignWithMargins="0">
    <oddFooter>&amp;L&amp;A&amp;CPage &amp;P of &amp;N&amp;R&amp;T &amp;D</oddFooter>
  </headerFooter>
  <rowBreaks count="12" manualBreakCount="12">
    <brk id="67" max="15" man="1"/>
    <brk id="123" max="15" man="1"/>
    <brk id="232" max="15" man="1"/>
    <brk id="285" max="15" man="1"/>
    <brk id="495" max="15" man="1"/>
    <brk id="529" max="15" man="1"/>
    <brk id="589" max="15" man="1"/>
    <brk id="625" max="15" man="1"/>
    <brk id="793" max="15" man="1"/>
    <brk id="838" max="15" man="1"/>
    <brk id="902" max="15" man="1"/>
    <brk id="970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1055"/>
  <sheetViews>
    <sheetView zoomScale="80" zoomScaleNormal="80" zoomScaleSheetLayoutView="67" workbookViewId="0">
      <pane xSplit="2" ySplit="9" topLeftCell="C1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6.5" x14ac:dyDescent="0.3"/>
  <cols>
    <col min="1" max="1" width="11.42578125" style="19" hidden="1" customWidth="1"/>
    <col min="2" max="2" width="38.5703125" style="19" customWidth="1"/>
    <col min="3" max="15" width="12.7109375" style="20" customWidth="1"/>
    <col min="16" max="16" width="11.7109375" style="19" customWidth="1"/>
    <col min="17" max="18" width="11.42578125" style="19" hidden="1" customWidth="1"/>
    <col min="19" max="19" width="11.42578125" style="19" customWidth="1"/>
    <col min="20" max="16384" width="9.140625" style="19"/>
  </cols>
  <sheetData>
    <row r="1" spans="1:19" hidden="1" x14ac:dyDescent="0.3">
      <c r="B1" s="19" t="s">
        <v>246</v>
      </c>
      <c r="C1" s="37" t="s">
        <v>1766</v>
      </c>
      <c r="D1" s="37" t="s">
        <v>1767</v>
      </c>
      <c r="E1" s="37" t="s">
        <v>1768</v>
      </c>
      <c r="F1" s="37" t="s">
        <v>1769</v>
      </c>
      <c r="G1" s="37" t="s">
        <v>1770</v>
      </c>
      <c r="H1" s="37" t="s">
        <v>1771</v>
      </c>
      <c r="I1" s="37" t="s">
        <v>1772</v>
      </c>
      <c r="J1" s="37" t="s">
        <v>1773</v>
      </c>
      <c r="K1" s="37" t="s">
        <v>1774</v>
      </c>
      <c r="L1" s="37" t="s">
        <v>1775</v>
      </c>
      <c r="M1" s="37" t="s">
        <v>1776</v>
      </c>
      <c r="N1" s="37" t="s">
        <v>921</v>
      </c>
      <c r="O1" s="22"/>
    </row>
    <row r="2" spans="1:19" hidden="1" x14ac:dyDescent="0.3">
      <c r="B2" s="19" t="s">
        <v>236</v>
      </c>
      <c r="C2" s="37">
        <v>147</v>
      </c>
      <c r="D2" s="37">
        <v>147</v>
      </c>
      <c r="E2" s="37">
        <v>147</v>
      </c>
      <c r="F2" s="37">
        <v>147</v>
      </c>
      <c r="G2" s="37">
        <v>147</v>
      </c>
      <c r="H2" s="37">
        <v>147</v>
      </c>
      <c r="I2" s="37">
        <v>147</v>
      </c>
      <c r="J2" s="37">
        <v>147</v>
      </c>
      <c r="K2" s="37">
        <v>147</v>
      </c>
      <c r="L2" s="37">
        <v>147</v>
      </c>
      <c r="M2" s="37">
        <v>147</v>
      </c>
      <c r="N2" s="37">
        <v>147</v>
      </c>
      <c r="O2" s="19"/>
    </row>
    <row r="3" spans="1:19" hidden="1" x14ac:dyDescent="0.3">
      <c r="A3" s="19" t="s">
        <v>865</v>
      </c>
      <c r="B3" s="20" t="s">
        <v>239</v>
      </c>
      <c r="C3" s="19">
        <v>31</v>
      </c>
      <c r="D3" s="19">
        <v>28</v>
      </c>
      <c r="E3" s="19">
        <v>31</v>
      </c>
      <c r="F3" s="19">
        <v>30</v>
      </c>
      <c r="G3" s="19">
        <v>31</v>
      </c>
      <c r="H3" s="19">
        <v>30</v>
      </c>
      <c r="I3" s="19">
        <v>31</v>
      </c>
      <c r="J3" s="19">
        <v>31</v>
      </c>
      <c r="K3" s="19">
        <v>30</v>
      </c>
      <c r="L3" s="19">
        <v>31</v>
      </c>
      <c r="M3" s="19">
        <v>30</v>
      </c>
      <c r="N3" s="19">
        <v>31</v>
      </c>
      <c r="O3" s="19"/>
    </row>
    <row r="4" spans="1:19" ht="24.75" customHeight="1" x14ac:dyDescent="0.45">
      <c r="B4" s="214" t="s">
        <v>913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9" ht="21" x14ac:dyDescent="0.4">
      <c r="B5" s="70" t="s">
        <v>1777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9" ht="22.5" customHeight="1" x14ac:dyDescent="0.45">
      <c r="A6" s="66"/>
      <c r="B6" s="2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19" ht="17.25" x14ac:dyDescent="0.3">
      <c r="C7" s="32" t="s">
        <v>1778</v>
      </c>
      <c r="D7" s="32" t="s">
        <v>1778</v>
      </c>
      <c r="E7" s="32" t="s">
        <v>1778</v>
      </c>
      <c r="F7" s="32" t="s">
        <v>1778</v>
      </c>
      <c r="G7" s="32" t="s">
        <v>1778</v>
      </c>
      <c r="H7" s="32" t="s">
        <v>1778</v>
      </c>
      <c r="I7" s="32" t="s">
        <v>1778</v>
      </c>
      <c r="J7" s="32" t="s">
        <v>1778</v>
      </c>
      <c r="K7" s="32" t="s">
        <v>1778</v>
      </c>
      <c r="L7" s="32" t="s">
        <v>1778</v>
      </c>
      <c r="M7" s="32" t="s">
        <v>1778</v>
      </c>
      <c r="N7" s="32" t="s">
        <v>1778</v>
      </c>
      <c r="P7" s="142"/>
      <c r="Q7" s="139"/>
      <c r="R7" s="139"/>
      <c r="S7" s="139"/>
    </row>
    <row r="8" spans="1:19" x14ac:dyDescent="0.3">
      <c r="B8" s="153" t="s">
        <v>1779</v>
      </c>
      <c r="C8" s="32" t="s">
        <v>1780</v>
      </c>
      <c r="D8" s="32" t="s">
        <v>1780</v>
      </c>
      <c r="E8" s="32" t="s">
        <v>1780</v>
      </c>
      <c r="F8" s="32" t="s">
        <v>1780</v>
      </c>
      <c r="G8" s="32" t="s">
        <v>1780</v>
      </c>
      <c r="H8" s="32" t="s">
        <v>1780</v>
      </c>
      <c r="I8" s="32" t="s">
        <v>1780</v>
      </c>
      <c r="J8" s="32" t="s">
        <v>1780</v>
      </c>
      <c r="K8" s="32" t="s">
        <v>1780</v>
      </c>
      <c r="L8" s="32" t="s">
        <v>1780</v>
      </c>
      <c r="M8" s="32" t="s">
        <v>1780</v>
      </c>
      <c r="N8" s="32" t="s">
        <v>1780</v>
      </c>
      <c r="O8" s="32" t="s">
        <v>868</v>
      </c>
      <c r="P8" s="31"/>
    </row>
    <row r="9" spans="1:19" ht="17.25" x14ac:dyDescent="0.35">
      <c r="A9" s="19" t="s">
        <v>248</v>
      </c>
      <c r="B9" s="30"/>
      <c r="C9" s="75">
        <v>44227</v>
      </c>
      <c r="D9" s="75">
        <v>44255</v>
      </c>
      <c r="E9" s="75">
        <v>44286</v>
      </c>
      <c r="F9" s="75">
        <v>44316</v>
      </c>
      <c r="G9" s="75">
        <v>44347</v>
      </c>
      <c r="H9" s="75">
        <v>44377</v>
      </c>
      <c r="I9" s="75">
        <v>44408</v>
      </c>
      <c r="J9" s="75">
        <v>44439</v>
      </c>
      <c r="K9" s="75">
        <v>44469</v>
      </c>
      <c r="L9" s="75">
        <v>44500</v>
      </c>
      <c r="M9" s="75">
        <v>44530</v>
      </c>
      <c r="N9" s="75">
        <v>44561</v>
      </c>
      <c r="O9" s="72"/>
      <c r="P9" s="34" t="s">
        <v>250</v>
      </c>
    </row>
    <row r="10" spans="1:19" x14ac:dyDescent="0.3">
      <c r="B10" s="19" t="s">
        <v>869</v>
      </c>
      <c r="C10" s="21">
        <v>4557</v>
      </c>
      <c r="D10" s="21">
        <v>4116</v>
      </c>
      <c r="E10" s="21">
        <v>4557</v>
      </c>
      <c r="F10" s="21">
        <v>4410</v>
      </c>
      <c r="G10" s="21">
        <v>4557</v>
      </c>
      <c r="H10" s="21">
        <v>4410</v>
      </c>
      <c r="I10" s="21">
        <v>4557</v>
      </c>
      <c r="J10" s="21">
        <v>4557</v>
      </c>
      <c r="K10" s="21">
        <v>4410</v>
      </c>
      <c r="L10" s="21">
        <v>4557</v>
      </c>
      <c r="M10" s="21">
        <v>4410</v>
      </c>
      <c r="N10" s="21">
        <v>4557</v>
      </c>
      <c r="O10" s="21">
        <v>53655</v>
      </c>
      <c r="Q10" s="37">
        <v>1</v>
      </c>
    </row>
    <row r="11" spans="1:19" x14ac:dyDescent="0.3">
      <c r="B11" s="19" t="s">
        <v>870</v>
      </c>
      <c r="C11" s="37">
        <v>954</v>
      </c>
      <c r="D11" s="37">
        <v>943</v>
      </c>
      <c r="E11" s="37">
        <v>1372</v>
      </c>
      <c r="F11" s="37">
        <v>2092</v>
      </c>
      <c r="G11" s="37">
        <v>2119</v>
      </c>
      <c r="H11" s="37">
        <v>2625</v>
      </c>
      <c r="I11" s="37">
        <v>2909</v>
      </c>
      <c r="J11" s="37">
        <v>2763</v>
      </c>
      <c r="K11" s="37">
        <v>2662</v>
      </c>
      <c r="L11" s="37">
        <v>2806</v>
      </c>
      <c r="M11" s="37">
        <v>2241</v>
      </c>
      <c r="N11" s="37">
        <v>1860</v>
      </c>
      <c r="O11" s="21">
        <v>25346</v>
      </c>
      <c r="Q11" s="37">
        <v>1</v>
      </c>
    </row>
    <row r="12" spans="1:19" x14ac:dyDescent="0.3">
      <c r="B12" s="19" t="s">
        <v>1140</v>
      </c>
      <c r="C12" s="37">
        <v>955</v>
      </c>
      <c r="D12" s="37">
        <v>945</v>
      </c>
      <c r="E12" s="37">
        <v>1428</v>
      </c>
      <c r="F12" s="37">
        <v>2107</v>
      </c>
      <c r="G12" s="37">
        <v>2134</v>
      </c>
      <c r="H12" s="37">
        <v>2631</v>
      </c>
      <c r="I12" s="37">
        <v>2920</v>
      </c>
      <c r="J12" s="37">
        <v>2768</v>
      </c>
      <c r="K12" s="37">
        <v>2681</v>
      </c>
      <c r="L12" s="37">
        <v>2826</v>
      </c>
      <c r="M12" s="37">
        <v>2241</v>
      </c>
      <c r="N12" s="37">
        <v>1879</v>
      </c>
      <c r="O12" s="21">
        <v>25515</v>
      </c>
      <c r="Q12" s="37">
        <v>1</v>
      </c>
    </row>
    <row r="13" spans="1:19" x14ac:dyDescent="0.3">
      <c r="B13" s="19" t="s">
        <v>871</v>
      </c>
      <c r="C13" s="38">
        <v>0.20934825543120475</v>
      </c>
      <c r="D13" s="38">
        <v>0.22910592808551991</v>
      </c>
      <c r="E13" s="38">
        <v>0.30107526881720431</v>
      </c>
      <c r="F13" s="38">
        <v>0.47437641723356011</v>
      </c>
      <c r="G13" s="38">
        <v>0.46499890278692124</v>
      </c>
      <c r="H13" s="38">
        <v>0.59523809523809523</v>
      </c>
      <c r="I13" s="38">
        <v>0.63835856923414525</v>
      </c>
      <c r="J13" s="38">
        <v>0.60631994733377226</v>
      </c>
      <c r="K13" s="38">
        <v>0.6036281179138322</v>
      </c>
      <c r="L13" s="38">
        <v>0.61575597981127939</v>
      </c>
      <c r="M13" s="38">
        <v>0.50816326530612244</v>
      </c>
      <c r="N13" s="38">
        <v>0.40816326530612246</v>
      </c>
      <c r="O13" s="38">
        <v>0.47238840741776161</v>
      </c>
      <c r="P13" s="38"/>
      <c r="Q13" s="37">
        <v>1</v>
      </c>
    </row>
    <row r="14" spans="1:19" x14ac:dyDescent="0.3">
      <c r="B14" s="19" t="s">
        <v>872</v>
      </c>
      <c r="C14" s="35">
        <v>64.902023060796651</v>
      </c>
      <c r="D14" s="35">
        <v>65.915196182396599</v>
      </c>
      <c r="E14" s="35">
        <v>66.289803206997078</v>
      </c>
      <c r="F14" s="35">
        <v>69.832801147227514</v>
      </c>
      <c r="G14" s="35">
        <v>78.459136385087305</v>
      </c>
      <c r="H14" s="35">
        <v>86.220575238095236</v>
      </c>
      <c r="I14" s="35">
        <v>105.61396012375386</v>
      </c>
      <c r="J14" s="35">
        <v>104.08137531668476</v>
      </c>
      <c r="K14" s="35">
        <v>101.3031818181818</v>
      </c>
      <c r="L14" s="35">
        <v>101.13262295081968</v>
      </c>
      <c r="M14" s="35">
        <v>97.622440874609552</v>
      </c>
      <c r="N14" s="35">
        <v>88.795811827956982</v>
      </c>
      <c r="O14" s="35">
        <v>90.187227570425307</v>
      </c>
      <c r="P14" s="61"/>
      <c r="Q14" s="37">
        <v>1</v>
      </c>
    </row>
    <row r="15" spans="1:19" x14ac:dyDescent="0.3">
      <c r="B15" s="19" t="s">
        <v>873</v>
      </c>
      <c r="C15" s="35">
        <v>13.587125301733597</v>
      </c>
      <c r="D15" s="35">
        <v>15.101562196307093</v>
      </c>
      <c r="E15" s="35">
        <v>19.958220320386218</v>
      </c>
      <c r="F15" s="35">
        <v>33.127034013605439</v>
      </c>
      <c r="G15" s="35">
        <v>36.483412332675009</v>
      </c>
      <c r="H15" s="35">
        <v>51.321770975056694</v>
      </c>
      <c r="I15" s="35">
        <v>67.419576475751583</v>
      </c>
      <c r="J15" s="35">
        <v>63.106614000438881</v>
      </c>
      <c r="K15" s="35">
        <v>61.149448979591824</v>
      </c>
      <c r="L15" s="35">
        <v>62.273017335966649</v>
      </c>
      <c r="M15" s="35">
        <v>49.608138321995469</v>
      </c>
      <c r="N15" s="35">
        <v>36.24318850120693</v>
      </c>
      <c r="O15" s="35">
        <v>42.603400801416456</v>
      </c>
      <c r="Q15" s="37">
        <v>1</v>
      </c>
    </row>
    <row r="16" spans="1:19" x14ac:dyDescent="0.3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43"/>
      <c r="Q16" s="134">
        <v>1</v>
      </c>
    </row>
    <row r="17" spans="1:17" ht="17.25" x14ac:dyDescent="0.35">
      <c r="B17" s="30" t="s">
        <v>254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3"/>
      <c r="Q17" s="19">
        <v>1</v>
      </c>
    </row>
    <row r="18" spans="1:17" x14ac:dyDescent="0.3">
      <c r="B18" s="19" t="s">
        <v>1781</v>
      </c>
      <c r="C18" s="21">
        <v>61916.53</v>
      </c>
      <c r="D18" s="21">
        <v>62158.029999999992</v>
      </c>
      <c r="E18" s="21">
        <v>90949.61</v>
      </c>
      <c r="F18" s="21">
        <v>146090.21999999997</v>
      </c>
      <c r="G18" s="21">
        <v>166254.91</v>
      </c>
      <c r="H18" s="21">
        <v>226329.01</v>
      </c>
      <c r="I18" s="21">
        <v>307231.00999999995</v>
      </c>
      <c r="J18" s="21">
        <v>287576.83999999997</v>
      </c>
      <c r="K18" s="21">
        <v>269669.06999999995</v>
      </c>
      <c r="L18" s="21">
        <v>283778.14</v>
      </c>
      <c r="M18" s="21">
        <v>218771.89</v>
      </c>
      <c r="N18" s="21">
        <v>165160.21</v>
      </c>
      <c r="O18" s="21">
        <v>2285885.4699999997</v>
      </c>
      <c r="P18" s="61">
        <v>0.8866983639587761</v>
      </c>
      <c r="Q18" s="37">
        <v>1</v>
      </c>
    </row>
    <row r="19" spans="1:17" x14ac:dyDescent="0.3">
      <c r="B19" s="19" t="s">
        <v>255</v>
      </c>
      <c r="C19" s="21">
        <v>916.78</v>
      </c>
      <c r="D19" s="21">
        <v>2598.59</v>
      </c>
      <c r="E19" s="21">
        <v>4231.53</v>
      </c>
      <c r="F19" s="21">
        <v>8752.8799999999992</v>
      </c>
      <c r="G19" s="21">
        <v>9537.14</v>
      </c>
      <c r="H19" s="21">
        <v>13601.599999999999</v>
      </c>
      <c r="I19" s="21">
        <v>12001.24</v>
      </c>
      <c r="J19" s="21">
        <v>11701.140000000001</v>
      </c>
      <c r="K19" s="21">
        <v>11536.82</v>
      </c>
      <c r="L19" s="21">
        <v>11826.05</v>
      </c>
      <c r="M19" s="21">
        <v>17511.36</v>
      </c>
      <c r="N19" s="21">
        <v>9462.369999999999</v>
      </c>
      <c r="O19" s="21">
        <v>113677.5</v>
      </c>
      <c r="P19" s="61">
        <v>4.4095670842565785E-2</v>
      </c>
      <c r="Q19" s="37">
        <v>1</v>
      </c>
    </row>
    <row r="20" spans="1:17" x14ac:dyDescent="0.3">
      <c r="B20" s="19" t="s">
        <v>256</v>
      </c>
      <c r="C20" s="21">
        <v>0</v>
      </c>
      <c r="D20" s="21">
        <v>735.4</v>
      </c>
      <c r="E20" s="21">
        <v>2594</v>
      </c>
      <c r="F20" s="21">
        <v>2611.04</v>
      </c>
      <c r="G20" s="21">
        <v>838</v>
      </c>
      <c r="H20" s="21">
        <v>2157.4700000000003</v>
      </c>
      <c r="I20" s="21">
        <v>2159.2600000000002</v>
      </c>
      <c r="J20" s="21">
        <v>4662.8099999999995</v>
      </c>
      <c r="K20" s="21">
        <v>4527.2</v>
      </c>
      <c r="L20" s="21">
        <v>4310.54</v>
      </c>
      <c r="M20" s="21">
        <v>5630.77</v>
      </c>
      <c r="N20" s="21">
        <v>3443.15</v>
      </c>
      <c r="O20" s="21">
        <v>33669.64</v>
      </c>
      <c r="P20" s="61">
        <v>1.306050329069241E-2</v>
      </c>
      <c r="Q20" s="37">
        <v>1</v>
      </c>
    </row>
    <row r="21" spans="1:17" hidden="1" x14ac:dyDescent="0.3">
      <c r="B21" s="19" t="s">
        <v>257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61">
        <v>0</v>
      </c>
      <c r="Q21" s="37">
        <v>2</v>
      </c>
    </row>
    <row r="22" spans="1:17" hidden="1" x14ac:dyDescent="0.3">
      <c r="B22" s="19" t="s">
        <v>1782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61">
        <v>0</v>
      </c>
      <c r="Q22" s="37">
        <v>2</v>
      </c>
    </row>
    <row r="23" spans="1:17" hidden="1" x14ac:dyDescent="0.3">
      <c r="B23" s="19" t="s">
        <v>1448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61">
        <v>0</v>
      </c>
      <c r="Q23" s="37">
        <v>2</v>
      </c>
    </row>
    <row r="24" spans="1:17" hidden="1" x14ac:dyDescent="0.3">
      <c r="A24" s="19" t="s">
        <v>715</v>
      </c>
      <c r="B24" s="19" t="s">
        <v>1783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61">
        <v>0</v>
      </c>
      <c r="Q24" s="37">
        <v>2</v>
      </c>
    </row>
    <row r="25" spans="1:17" hidden="1" x14ac:dyDescent="0.3">
      <c r="A25" s="19" t="s">
        <v>717</v>
      </c>
      <c r="B25" s="19" t="s">
        <v>1784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61">
        <v>0</v>
      </c>
      <c r="Q25" s="37">
        <v>2</v>
      </c>
    </row>
    <row r="26" spans="1:17" x14ac:dyDescent="0.3">
      <c r="B26" s="19" t="s">
        <v>258</v>
      </c>
      <c r="C26" s="41">
        <v>3753.7</v>
      </c>
      <c r="D26" s="41">
        <v>3933.97</v>
      </c>
      <c r="E26" s="41">
        <v>6033.7</v>
      </c>
      <c r="F26" s="41">
        <v>5169.3</v>
      </c>
      <c r="G26" s="41">
        <v>14654.54</v>
      </c>
      <c r="H26" s="41">
        <v>16788.39</v>
      </c>
      <c r="I26" s="41">
        <v>17975.21</v>
      </c>
      <c r="J26" s="41">
        <v>16864.53</v>
      </c>
      <c r="K26" s="41">
        <v>12774.93</v>
      </c>
      <c r="L26" s="41">
        <v>14002.210000000001</v>
      </c>
      <c r="M26" s="41">
        <v>16667.32</v>
      </c>
      <c r="N26" s="41">
        <v>16123.75</v>
      </c>
      <c r="O26" s="41">
        <v>144741.54999999999</v>
      </c>
      <c r="P26" s="61">
        <v>5.6145461907965752E-2</v>
      </c>
      <c r="Q26" s="37">
        <v>1</v>
      </c>
    </row>
    <row r="27" spans="1:17" x14ac:dyDescent="0.3">
      <c r="B27" s="19" t="s">
        <v>259</v>
      </c>
      <c r="C27" s="21">
        <v>66587.009999999995</v>
      </c>
      <c r="D27" s="21">
        <v>69425.989999999991</v>
      </c>
      <c r="E27" s="21">
        <v>103808.84</v>
      </c>
      <c r="F27" s="21">
        <v>162623.43999999997</v>
      </c>
      <c r="G27" s="21">
        <v>191284.59</v>
      </c>
      <c r="H27" s="21">
        <v>258876.47000000003</v>
      </c>
      <c r="I27" s="21">
        <v>339366.72</v>
      </c>
      <c r="J27" s="21">
        <v>320805.31999999995</v>
      </c>
      <c r="K27" s="21">
        <v>298508.01999999996</v>
      </c>
      <c r="L27" s="21">
        <v>313916.94</v>
      </c>
      <c r="M27" s="21">
        <v>258581.34</v>
      </c>
      <c r="N27" s="21">
        <v>194189.47999999998</v>
      </c>
      <c r="O27" s="21">
        <v>2577974.1599999997</v>
      </c>
      <c r="P27" s="61">
        <v>1</v>
      </c>
      <c r="Q27" s="20">
        <v>1</v>
      </c>
    </row>
    <row r="28" spans="1:17" x14ac:dyDescent="0.3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61"/>
      <c r="Q28" s="20">
        <v>1</v>
      </c>
    </row>
    <row r="29" spans="1:17" ht="17.25" x14ac:dyDescent="0.35">
      <c r="B29" s="30" t="s">
        <v>260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61"/>
      <c r="Q29" s="19">
        <v>1</v>
      </c>
    </row>
    <row r="30" spans="1:17" x14ac:dyDescent="0.3">
      <c r="B30" s="19" t="s">
        <v>1781</v>
      </c>
      <c r="C30" s="21">
        <v>24110.5</v>
      </c>
      <c r="D30" s="21">
        <v>27221.65</v>
      </c>
      <c r="E30" s="21">
        <v>32896.36</v>
      </c>
      <c r="F30" s="21">
        <v>46622.080000000002</v>
      </c>
      <c r="G30" s="21">
        <v>62173.39</v>
      </c>
      <c r="H30" s="21">
        <v>58428.289999999994</v>
      </c>
      <c r="I30" s="21">
        <v>78104.13</v>
      </c>
      <c r="J30" s="21">
        <v>81226.930000000008</v>
      </c>
      <c r="K30" s="21">
        <v>72726.590000000011</v>
      </c>
      <c r="L30" s="21">
        <v>66593.62</v>
      </c>
      <c r="M30" s="21">
        <v>78441.94</v>
      </c>
      <c r="N30" s="21">
        <v>72101.66</v>
      </c>
      <c r="O30" s="21">
        <v>700647.14</v>
      </c>
      <c r="P30" s="61">
        <v>0.30651016824565586</v>
      </c>
      <c r="Q30" s="37">
        <v>1</v>
      </c>
    </row>
    <row r="31" spans="1:17" x14ac:dyDescent="0.3">
      <c r="B31" s="19" t="s">
        <v>255</v>
      </c>
      <c r="C31" s="21">
        <v>511.79000000000008</v>
      </c>
      <c r="D31" s="21">
        <v>1178.17</v>
      </c>
      <c r="E31" s="21">
        <v>933.33000000000015</v>
      </c>
      <c r="F31" s="21">
        <v>3819.13</v>
      </c>
      <c r="G31" s="21">
        <v>4683.83</v>
      </c>
      <c r="H31" s="21">
        <v>4255.2700000000004</v>
      </c>
      <c r="I31" s="21">
        <v>6867.18</v>
      </c>
      <c r="J31" s="21">
        <v>9249.630000000001</v>
      </c>
      <c r="K31" s="21">
        <v>7952.32</v>
      </c>
      <c r="L31" s="21">
        <v>12749.11</v>
      </c>
      <c r="M31" s="21">
        <v>13347.210000000001</v>
      </c>
      <c r="N31" s="21">
        <v>10583.36</v>
      </c>
      <c r="O31" s="21">
        <v>76130.33</v>
      </c>
      <c r="P31" s="61">
        <v>0.66970447098150476</v>
      </c>
      <c r="Q31" s="37">
        <v>1</v>
      </c>
    </row>
    <row r="32" spans="1:17" x14ac:dyDescent="0.3">
      <c r="B32" s="19" t="s">
        <v>256</v>
      </c>
      <c r="C32" s="21">
        <v>0</v>
      </c>
      <c r="D32" s="21">
        <v>143.72</v>
      </c>
      <c r="E32" s="21">
        <v>876.50999999999988</v>
      </c>
      <c r="F32" s="21">
        <v>2297.08</v>
      </c>
      <c r="G32" s="21">
        <v>1905.8500000000001</v>
      </c>
      <c r="H32" s="21">
        <v>2967.29</v>
      </c>
      <c r="I32" s="21">
        <v>2395.3199999999997</v>
      </c>
      <c r="J32" s="21">
        <v>3267.0600000000004</v>
      </c>
      <c r="K32" s="21">
        <v>4026.05</v>
      </c>
      <c r="L32" s="21">
        <v>3970.28</v>
      </c>
      <c r="M32" s="21">
        <v>4499.04</v>
      </c>
      <c r="N32" s="21">
        <v>3438.0199999999995</v>
      </c>
      <c r="O32" s="21">
        <v>29786.22</v>
      </c>
      <c r="P32" s="61">
        <v>0.8846610774573177</v>
      </c>
      <c r="Q32" s="37">
        <v>1</v>
      </c>
    </row>
    <row r="33" spans="1:17" hidden="1" x14ac:dyDescent="0.3">
      <c r="B33" s="19" t="s">
        <v>257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61">
        <v>0</v>
      </c>
      <c r="Q33" s="37">
        <v>2</v>
      </c>
    </row>
    <row r="34" spans="1:17" hidden="1" x14ac:dyDescent="0.3">
      <c r="B34" s="19" t="s">
        <v>1782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61">
        <v>0</v>
      </c>
      <c r="Q34" s="37">
        <v>2</v>
      </c>
    </row>
    <row r="35" spans="1:17" hidden="1" x14ac:dyDescent="0.3">
      <c r="B35" s="19" t="s">
        <v>1448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61">
        <v>0</v>
      </c>
      <c r="Q35" s="37">
        <v>2</v>
      </c>
    </row>
    <row r="36" spans="1:17" hidden="1" x14ac:dyDescent="0.3">
      <c r="A36" s="19" t="s">
        <v>737</v>
      </c>
      <c r="B36" s="19" t="s">
        <v>1785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61">
        <v>0</v>
      </c>
      <c r="Q36" s="37">
        <v>2</v>
      </c>
    </row>
    <row r="37" spans="1:17" hidden="1" x14ac:dyDescent="0.3">
      <c r="A37" s="19" t="s">
        <v>726</v>
      </c>
      <c r="B37" s="19" t="s">
        <v>1786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61">
        <v>0</v>
      </c>
      <c r="Q37" s="37">
        <v>2</v>
      </c>
    </row>
    <row r="38" spans="1:17" x14ac:dyDescent="0.3">
      <c r="B38" s="19" t="s">
        <v>261</v>
      </c>
      <c r="C38" s="41">
        <v>1246.5999999999999</v>
      </c>
      <c r="D38" s="41">
        <v>610.64</v>
      </c>
      <c r="E38" s="41">
        <v>1143.8799999999999</v>
      </c>
      <c r="F38" s="41">
        <v>1064.6400000000001</v>
      </c>
      <c r="G38" s="41">
        <v>1288.3000000000002</v>
      </c>
      <c r="H38" s="41">
        <v>2664.0199999999995</v>
      </c>
      <c r="I38" s="41">
        <v>2608.5300000000002</v>
      </c>
      <c r="J38" s="41">
        <v>2277.5</v>
      </c>
      <c r="K38" s="41">
        <v>1555.8400000000001</v>
      </c>
      <c r="L38" s="41">
        <v>9165.5199999999986</v>
      </c>
      <c r="M38" s="41">
        <v>8288.9699999999993</v>
      </c>
      <c r="N38" s="41">
        <v>3295.19</v>
      </c>
      <c r="O38" s="41">
        <v>35209.630000000005</v>
      </c>
      <c r="P38" s="61">
        <v>0.24325862200591336</v>
      </c>
      <c r="Q38" s="37">
        <v>1</v>
      </c>
    </row>
    <row r="39" spans="1:17" x14ac:dyDescent="0.3">
      <c r="B39" s="19" t="s">
        <v>262</v>
      </c>
      <c r="C39" s="21">
        <v>25868.89</v>
      </c>
      <c r="D39" s="21">
        <v>29154.18</v>
      </c>
      <c r="E39" s="21">
        <v>35850.080000000002</v>
      </c>
      <c r="F39" s="21">
        <v>53802.93</v>
      </c>
      <c r="G39" s="21">
        <v>70051.37000000001</v>
      </c>
      <c r="H39" s="21">
        <v>68314.87</v>
      </c>
      <c r="I39" s="21">
        <v>89975.16</v>
      </c>
      <c r="J39" s="21">
        <v>96021.12000000001</v>
      </c>
      <c r="K39" s="21">
        <v>86260.800000000003</v>
      </c>
      <c r="L39" s="21">
        <v>92478.53</v>
      </c>
      <c r="M39" s="21">
        <v>104577.16</v>
      </c>
      <c r="N39" s="21">
        <v>89418.23000000001</v>
      </c>
      <c r="O39" s="21">
        <v>841773.32</v>
      </c>
      <c r="P39" s="61">
        <v>0.32652511924324334</v>
      </c>
      <c r="Q39" s="37">
        <v>1</v>
      </c>
    </row>
    <row r="40" spans="1:17" x14ac:dyDescent="0.3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3"/>
      <c r="Q40" s="20">
        <v>1</v>
      </c>
    </row>
    <row r="41" spans="1:17" x14ac:dyDescent="0.3">
      <c r="B41" s="19" t="s">
        <v>263</v>
      </c>
      <c r="C41" s="45">
        <v>40718.119999999995</v>
      </c>
      <c r="D41" s="45">
        <v>40271.80999999999</v>
      </c>
      <c r="E41" s="45">
        <v>67958.759999999995</v>
      </c>
      <c r="F41" s="45">
        <v>108820.50999999998</v>
      </c>
      <c r="G41" s="45">
        <v>121233.21999999999</v>
      </c>
      <c r="H41" s="45">
        <v>190561.60000000003</v>
      </c>
      <c r="I41" s="45">
        <v>249391.55999999997</v>
      </c>
      <c r="J41" s="45">
        <v>224784.19999999995</v>
      </c>
      <c r="K41" s="45">
        <v>212247.21999999997</v>
      </c>
      <c r="L41" s="45">
        <v>221438.41</v>
      </c>
      <c r="M41" s="45">
        <v>154004.18</v>
      </c>
      <c r="N41" s="45">
        <v>104771.24999999997</v>
      </c>
      <c r="O41" s="45">
        <v>1736200.8399999999</v>
      </c>
      <c r="P41" s="61">
        <v>0.67347488075675677</v>
      </c>
      <c r="Q41" s="37">
        <v>1</v>
      </c>
    </row>
    <row r="42" spans="1:17" x14ac:dyDescent="0.3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43"/>
      <c r="Q42" s="20">
        <v>1</v>
      </c>
    </row>
    <row r="43" spans="1:17" ht="17.25" x14ac:dyDescent="0.35">
      <c r="B43" s="30" t="s">
        <v>264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43"/>
      <c r="Q43" s="20">
        <v>1</v>
      </c>
    </row>
    <row r="44" spans="1:17" x14ac:dyDescent="0.3">
      <c r="B44" s="19" t="s">
        <v>265</v>
      </c>
      <c r="C44" s="21">
        <v>20121.28</v>
      </c>
      <c r="D44" s="21">
        <v>21448.47</v>
      </c>
      <c r="E44" s="21">
        <v>23873.350000000002</v>
      </c>
      <c r="F44" s="21">
        <v>23677.61</v>
      </c>
      <c r="G44" s="21">
        <v>21685.83</v>
      </c>
      <c r="H44" s="21">
        <v>24355.420000000002</v>
      </c>
      <c r="I44" s="21">
        <v>29939.55</v>
      </c>
      <c r="J44" s="21">
        <v>26078.57</v>
      </c>
      <c r="K44" s="21">
        <v>31563.02</v>
      </c>
      <c r="L44" s="21">
        <v>28800.67</v>
      </c>
      <c r="M44" s="21">
        <v>25701.7</v>
      </c>
      <c r="N44" s="21">
        <v>28104.409999999996</v>
      </c>
      <c r="O44" s="21">
        <v>305349.88</v>
      </c>
      <c r="P44" s="61">
        <v>0.11844567130959918</v>
      </c>
      <c r="Q44" s="37">
        <v>1</v>
      </c>
    </row>
    <row r="45" spans="1:17" x14ac:dyDescent="0.3">
      <c r="B45" s="19" t="s">
        <v>1298</v>
      </c>
      <c r="C45" s="21">
        <v>3697.34</v>
      </c>
      <c r="D45" s="21">
        <v>4268.4799999999996</v>
      </c>
      <c r="E45" s="21">
        <v>3838.13</v>
      </c>
      <c r="F45" s="21">
        <v>4428.37</v>
      </c>
      <c r="G45" s="21">
        <v>3393.7299999999996</v>
      </c>
      <c r="H45" s="21">
        <v>3606.87</v>
      </c>
      <c r="I45" s="21">
        <v>3840.18</v>
      </c>
      <c r="J45" s="21">
        <v>7555.2199999999993</v>
      </c>
      <c r="K45" s="21">
        <v>5923</v>
      </c>
      <c r="L45" s="21">
        <v>3591.54</v>
      </c>
      <c r="M45" s="21">
        <v>4377.92</v>
      </c>
      <c r="N45" s="21">
        <v>4035.55</v>
      </c>
      <c r="O45" s="21">
        <v>52556.33</v>
      </c>
      <c r="P45" s="61">
        <v>2.0386678352121268E-2</v>
      </c>
      <c r="Q45" s="37">
        <v>1</v>
      </c>
    </row>
    <row r="46" spans="1:17" x14ac:dyDescent="0.3">
      <c r="B46" s="19" t="s">
        <v>266</v>
      </c>
      <c r="C46" s="21">
        <v>2735.74</v>
      </c>
      <c r="D46" s="21">
        <v>2235.36</v>
      </c>
      <c r="E46" s="21">
        <v>4984.07</v>
      </c>
      <c r="F46" s="21">
        <v>9852.84</v>
      </c>
      <c r="G46" s="21">
        <v>8378.69</v>
      </c>
      <c r="H46" s="21">
        <v>8931.130000000001</v>
      </c>
      <c r="I46" s="21">
        <v>9695.15</v>
      </c>
      <c r="J46" s="21">
        <v>7595.16</v>
      </c>
      <c r="K46" s="21">
        <v>8912.11</v>
      </c>
      <c r="L46" s="21">
        <v>10053.98</v>
      </c>
      <c r="M46" s="21">
        <v>11736.23</v>
      </c>
      <c r="N46" s="21">
        <v>14067.66</v>
      </c>
      <c r="O46" s="21">
        <v>99178.12</v>
      </c>
      <c r="P46" s="61">
        <v>3.8471339836858569E-2</v>
      </c>
      <c r="Q46" s="37">
        <v>1</v>
      </c>
    </row>
    <row r="47" spans="1:17" x14ac:dyDescent="0.3">
      <c r="B47" s="19" t="s">
        <v>267</v>
      </c>
      <c r="C47" s="21">
        <v>10504.96</v>
      </c>
      <c r="D47" s="21">
        <v>11205.119999999999</v>
      </c>
      <c r="E47" s="21">
        <v>11967.23</v>
      </c>
      <c r="F47" s="21">
        <v>18020.240000000002</v>
      </c>
      <c r="G47" s="21">
        <v>20457.77</v>
      </c>
      <c r="H47" s="21">
        <v>25786.94</v>
      </c>
      <c r="I47" s="21">
        <v>35848.15</v>
      </c>
      <c r="J47" s="21">
        <v>34495.760000000009</v>
      </c>
      <c r="K47" s="21">
        <v>35621.949999999997</v>
      </c>
      <c r="L47" s="21">
        <v>34049.67</v>
      </c>
      <c r="M47" s="21">
        <v>28820.340000000004</v>
      </c>
      <c r="N47" s="21">
        <v>24218.770000000004</v>
      </c>
      <c r="O47" s="21">
        <v>290996.90000000002</v>
      </c>
      <c r="P47" s="61">
        <v>0.12730160973462948</v>
      </c>
      <c r="Q47" s="37">
        <v>1</v>
      </c>
    </row>
    <row r="48" spans="1:17" x14ac:dyDescent="0.3">
      <c r="B48" s="19" t="s">
        <v>268</v>
      </c>
      <c r="C48" s="21">
        <v>13192.46</v>
      </c>
      <c r="D48" s="21">
        <v>14517.48</v>
      </c>
      <c r="E48" s="21">
        <v>15940.559999999998</v>
      </c>
      <c r="F48" s="21">
        <v>15164.29</v>
      </c>
      <c r="G48" s="21">
        <v>13064.3</v>
      </c>
      <c r="H48" s="21">
        <v>17131.28</v>
      </c>
      <c r="I48" s="21">
        <v>15449.849999999999</v>
      </c>
      <c r="J48" s="21">
        <v>14499.060000000001</v>
      </c>
      <c r="K48" s="21">
        <v>13310.18</v>
      </c>
      <c r="L48" s="21">
        <v>17714.599999999999</v>
      </c>
      <c r="M48" s="21">
        <v>16457.93</v>
      </c>
      <c r="N48" s="21">
        <v>17414.82</v>
      </c>
      <c r="O48" s="21">
        <v>183856.81</v>
      </c>
      <c r="P48" s="61">
        <v>7.1318329272935771E-2</v>
      </c>
      <c r="Q48" s="37">
        <v>1</v>
      </c>
    </row>
    <row r="49" spans="1:17" x14ac:dyDescent="0.3">
      <c r="B49" s="19" t="s">
        <v>269</v>
      </c>
      <c r="C49" s="41">
        <v>12572.08</v>
      </c>
      <c r="D49" s="41">
        <v>14104.75</v>
      </c>
      <c r="E49" s="41">
        <v>8286.82</v>
      </c>
      <c r="F49" s="41">
        <v>9737.8100000000013</v>
      </c>
      <c r="G49" s="41">
        <v>9010.5499999999993</v>
      </c>
      <c r="H49" s="41">
        <v>11220.300000000001</v>
      </c>
      <c r="I49" s="41">
        <v>10850.46</v>
      </c>
      <c r="J49" s="41">
        <v>11228.49</v>
      </c>
      <c r="K49" s="41">
        <v>9534.75</v>
      </c>
      <c r="L49" s="41">
        <v>8274.3899999999976</v>
      </c>
      <c r="M49" s="41">
        <v>10012.93</v>
      </c>
      <c r="N49" s="41">
        <v>12754.329999999998</v>
      </c>
      <c r="O49" s="41">
        <v>127587.66</v>
      </c>
      <c r="P49" s="61">
        <v>4.9491442536413952E-2</v>
      </c>
      <c r="Q49" s="37">
        <v>1</v>
      </c>
    </row>
    <row r="50" spans="1:17" x14ac:dyDescent="0.3">
      <c r="B50" s="19" t="s">
        <v>270</v>
      </c>
      <c r="C50" s="21">
        <v>62823.86</v>
      </c>
      <c r="D50" s="21">
        <v>67779.66</v>
      </c>
      <c r="E50" s="21">
        <v>68890.16</v>
      </c>
      <c r="F50" s="21">
        <v>80881.16</v>
      </c>
      <c r="G50" s="21">
        <v>75990.87000000001</v>
      </c>
      <c r="H50" s="21">
        <v>91031.94</v>
      </c>
      <c r="I50" s="21">
        <v>105623.34</v>
      </c>
      <c r="J50" s="21">
        <v>101452.26000000001</v>
      </c>
      <c r="K50" s="21">
        <v>104865.01000000001</v>
      </c>
      <c r="L50" s="21">
        <v>102484.84999999999</v>
      </c>
      <c r="M50" s="21">
        <v>97107.049999999988</v>
      </c>
      <c r="N50" s="21">
        <v>100595.54</v>
      </c>
      <c r="O50" s="21">
        <v>1059525.7</v>
      </c>
      <c r="P50" s="61">
        <v>0.41099159038894328</v>
      </c>
      <c r="Q50" s="37">
        <v>1</v>
      </c>
    </row>
    <row r="51" spans="1:17" x14ac:dyDescent="0.3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3"/>
      <c r="Q51" s="37">
        <v>1</v>
      </c>
    </row>
    <row r="52" spans="1:17" x14ac:dyDescent="0.3">
      <c r="B52" s="19" t="s">
        <v>271</v>
      </c>
      <c r="C52" s="45">
        <v>-22105.740000000005</v>
      </c>
      <c r="D52" s="45">
        <v>-27507.850000000013</v>
      </c>
      <c r="E52" s="45">
        <v>-931.40000000000873</v>
      </c>
      <c r="F52" s="45">
        <v>27939.349999999977</v>
      </c>
      <c r="G52" s="45">
        <v>45242.349999999977</v>
      </c>
      <c r="H52" s="45">
        <v>99529.660000000033</v>
      </c>
      <c r="I52" s="45">
        <v>143768.21999999997</v>
      </c>
      <c r="J52" s="45">
        <v>123331.93999999994</v>
      </c>
      <c r="K52" s="45">
        <v>107382.20999999996</v>
      </c>
      <c r="L52" s="45">
        <v>118953.56000000001</v>
      </c>
      <c r="M52" s="45">
        <v>56897.130000000005</v>
      </c>
      <c r="N52" s="45">
        <v>4175.7099999999773</v>
      </c>
      <c r="O52" s="45">
        <v>676675.1399999999</v>
      </c>
      <c r="P52" s="61">
        <v>0.26248329036781343</v>
      </c>
      <c r="Q52" s="37">
        <v>1</v>
      </c>
    </row>
    <row r="53" spans="1:17" x14ac:dyDescent="0.3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43"/>
      <c r="Q53" s="20">
        <v>1</v>
      </c>
    </row>
    <row r="54" spans="1:17" ht="17.25" x14ac:dyDescent="0.35">
      <c r="B54" s="30" t="s">
        <v>261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43"/>
      <c r="Q54" s="20">
        <v>1</v>
      </c>
    </row>
    <row r="55" spans="1:17" x14ac:dyDescent="0.3">
      <c r="B55" s="19" t="s">
        <v>272</v>
      </c>
      <c r="C55" s="21">
        <v>10000</v>
      </c>
      <c r="D55" s="21">
        <v>10000</v>
      </c>
      <c r="E55" s="21">
        <v>10000</v>
      </c>
      <c r="F55" s="21">
        <v>6504.93</v>
      </c>
      <c r="G55" s="21">
        <v>7651.3899999999994</v>
      </c>
      <c r="H55" s="21">
        <v>10355.049999999999</v>
      </c>
      <c r="I55" s="21">
        <v>13574.67</v>
      </c>
      <c r="J55" s="21">
        <v>12832.21</v>
      </c>
      <c r="K55" s="21">
        <v>30290.959999999999</v>
      </c>
      <c r="L55" s="21">
        <v>12556.68</v>
      </c>
      <c r="M55" s="21">
        <v>-2007.3899999999999</v>
      </c>
      <c r="N55" s="21">
        <v>7389.68</v>
      </c>
      <c r="O55" s="21">
        <v>129148.18</v>
      </c>
      <c r="P55" s="61">
        <v>5.0096770558786363E-2</v>
      </c>
      <c r="Q55" s="37">
        <v>1</v>
      </c>
    </row>
    <row r="56" spans="1:17" hidden="1" x14ac:dyDescent="0.3">
      <c r="A56" s="19" t="s">
        <v>1091</v>
      </c>
      <c r="B56" s="19" t="s">
        <v>1787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61">
        <v>0</v>
      </c>
      <c r="Q56" s="37">
        <v>2</v>
      </c>
    </row>
    <row r="57" spans="1:17" hidden="1" x14ac:dyDescent="0.3">
      <c r="B57" s="19" t="s">
        <v>273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61">
        <v>0</v>
      </c>
      <c r="Q57" s="37">
        <v>2</v>
      </c>
    </row>
    <row r="58" spans="1:17" x14ac:dyDescent="0.3">
      <c r="B58" s="19" t="s">
        <v>274</v>
      </c>
      <c r="C58" s="21">
        <v>4795.45</v>
      </c>
      <c r="D58" s="21">
        <v>3955.1099999999997</v>
      </c>
      <c r="E58" s="21">
        <v>4886.34</v>
      </c>
      <c r="F58" s="21">
        <v>5304.1799999999994</v>
      </c>
      <c r="G58" s="21">
        <v>5569.3</v>
      </c>
      <c r="H58" s="21">
        <v>5186.1899999999996</v>
      </c>
      <c r="I58" s="21">
        <v>5342.01</v>
      </c>
      <c r="J58" s="21">
        <v>5341.95</v>
      </c>
      <c r="K58" s="21">
        <v>5169.62</v>
      </c>
      <c r="L58" s="21">
        <v>5341.98</v>
      </c>
      <c r="M58" s="21">
        <v>5046.2299999999996</v>
      </c>
      <c r="N58" s="21">
        <v>5210.08</v>
      </c>
      <c r="O58" s="21">
        <v>61148.439999999988</v>
      </c>
      <c r="P58" s="61">
        <v>2.3719570563888039E-2</v>
      </c>
      <c r="Q58" s="37">
        <v>1</v>
      </c>
    </row>
    <row r="59" spans="1:17" hidden="1" x14ac:dyDescent="0.3">
      <c r="B59" s="19" t="s">
        <v>1209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61">
        <v>0</v>
      </c>
      <c r="Q59" s="37">
        <v>2</v>
      </c>
    </row>
    <row r="60" spans="1:17" hidden="1" x14ac:dyDescent="0.3">
      <c r="B60" s="19" t="s">
        <v>1255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61">
        <v>0</v>
      </c>
      <c r="Q60" s="37">
        <v>2</v>
      </c>
    </row>
    <row r="61" spans="1:17" x14ac:dyDescent="0.3">
      <c r="B61" s="19" t="s">
        <v>275</v>
      </c>
      <c r="C61" s="21">
        <v>15667</v>
      </c>
      <c r="D61" s="21">
        <v>15667</v>
      </c>
      <c r="E61" s="21">
        <v>15667</v>
      </c>
      <c r="F61" s="21">
        <v>15667</v>
      </c>
      <c r="G61" s="21">
        <v>15667</v>
      </c>
      <c r="H61" s="21">
        <v>15667</v>
      </c>
      <c r="I61" s="21">
        <v>551.77000000000044</v>
      </c>
      <c r="J61" s="21">
        <v>18040.84</v>
      </c>
      <c r="K61" s="21">
        <v>18040.84</v>
      </c>
      <c r="L61" s="21">
        <v>18040.84</v>
      </c>
      <c r="M61" s="21">
        <v>109.08000000000175</v>
      </c>
      <c r="N61" s="21">
        <v>13427.16</v>
      </c>
      <c r="O61" s="21">
        <v>162212.53</v>
      </c>
      <c r="P61" s="61">
        <v>6.2922480960786675E-2</v>
      </c>
      <c r="Q61" s="37">
        <v>1</v>
      </c>
    </row>
    <row r="62" spans="1:17" x14ac:dyDescent="0.3">
      <c r="B62" s="19" t="s">
        <v>276</v>
      </c>
      <c r="C62" s="45">
        <v>30462.45</v>
      </c>
      <c r="D62" s="45">
        <v>29622.11</v>
      </c>
      <c r="E62" s="45">
        <v>30553.34</v>
      </c>
      <c r="F62" s="45">
        <v>27476.11</v>
      </c>
      <c r="G62" s="45">
        <v>28887.69</v>
      </c>
      <c r="H62" s="45">
        <v>31208.239999999998</v>
      </c>
      <c r="I62" s="45">
        <v>19468.45</v>
      </c>
      <c r="J62" s="45">
        <v>36215</v>
      </c>
      <c r="K62" s="45">
        <v>53501.42</v>
      </c>
      <c r="L62" s="45">
        <v>35939.5</v>
      </c>
      <c r="M62" s="45">
        <v>3147.9200000000014</v>
      </c>
      <c r="N62" s="45">
        <v>26026.92</v>
      </c>
      <c r="O62" s="45">
        <v>352509.15</v>
      </c>
      <c r="P62" s="61">
        <v>0.13673882208346111</v>
      </c>
      <c r="Q62" s="37">
        <v>1</v>
      </c>
    </row>
    <row r="63" spans="1:17" x14ac:dyDescent="0.3">
      <c r="B63" s="19" t="s">
        <v>277</v>
      </c>
      <c r="C63" s="21">
        <v>-52568.19</v>
      </c>
      <c r="D63" s="21">
        <v>-57129.960000000014</v>
      </c>
      <c r="E63" s="21">
        <v>-31484.740000000009</v>
      </c>
      <c r="F63" s="21">
        <v>463.23999999997613</v>
      </c>
      <c r="G63" s="21">
        <v>16354.659999999978</v>
      </c>
      <c r="H63" s="21">
        <v>68321.420000000042</v>
      </c>
      <c r="I63" s="21">
        <v>124299.76999999997</v>
      </c>
      <c r="J63" s="21">
        <v>87116.939999999944</v>
      </c>
      <c r="K63" s="21">
        <v>53880.789999999964</v>
      </c>
      <c r="L63" s="21">
        <v>83014.060000000012</v>
      </c>
      <c r="M63" s="21">
        <v>53749.210000000006</v>
      </c>
      <c r="N63" s="21">
        <v>-21851.210000000021</v>
      </c>
      <c r="O63" s="21">
        <v>324165.98999999987</v>
      </c>
      <c r="P63" s="61">
        <v>0.12574446828435235</v>
      </c>
      <c r="Q63" s="37">
        <v>1</v>
      </c>
    </row>
    <row r="64" spans="1:17" x14ac:dyDescent="0.3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43"/>
      <c r="Q64" s="20">
        <v>1</v>
      </c>
    </row>
    <row r="65" spans="1:18" x14ac:dyDescent="0.3">
      <c r="B65" s="19" t="s">
        <v>278</v>
      </c>
      <c r="C65" s="41">
        <v>58643.35</v>
      </c>
      <c r="D65" s="41">
        <v>56360.600000000006</v>
      </c>
      <c r="E65" s="41">
        <v>58493.49</v>
      </c>
      <c r="F65" s="41">
        <v>69728.539999999994</v>
      </c>
      <c r="G65" s="41">
        <v>59389.919999999998</v>
      </c>
      <c r="H65" s="41">
        <v>58036.67</v>
      </c>
      <c r="I65" s="41">
        <v>123568.19</v>
      </c>
      <c r="J65" s="41">
        <v>58336.390000000007</v>
      </c>
      <c r="K65" s="41">
        <v>-1319438.77</v>
      </c>
      <c r="L65" s="41">
        <v>66992.459999999992</v>
      </c>
      <c r="M65" s="41">
        <v>59694.18</v>
      </c>
      <c r="N65" s="41">
        <v>3273.7600000000016</v>
      </c>
      <c r="O65" s="41">
        <v>-646921.21999999986</v>
      </c>
      <c r="P65" s="61">
        <v>-0.25094170067243804</v>
      </c>
      <c r="Q65" s="37">
        <v>1</v>
      </c>
    </row>
    <row r="66" spans="1:18" x14ac:dyDescent="0.3">
      <c r="B66" s="19" t="s">
        <v>232</v>
      </c>
      <c r="C66" s="21">
        <v>-111211.54000000001</v>
      </c>
      <c r="D66" s="21">
        <v>-113490.56000000003</v>
      </c>
      <c r="E66" s="21">
        <v>-89978.23000000001</v>
      </c>
      <c r="F66" s="21">
        <v>-69265.300000000017</v>
      </c>
      <c r="G66" s="21">
        <v>-43035.260000000024</v>
      </c>
      <c r="H66" s="21">
        <v>10284.750000000044</v>
      </c>
      <c r="I66" s="21">
        <v>731.57999999997264</v>
      </c>
      <c r="J66" s="21">
        <v>28780.549999999937</v>
      </c>
      <c r="K66" s="21">
        <v>1373319.56</v>
      </c>
      <c r="L66" s="21">
        <v>16021.60000000002</v>
      </c>
      <c r="M66" s="21">
        <v>-5944.9699999999939</v>
      </c>
      <c r="N66" s="21">
        <v>-25124.970000000023</v>
      </c>
      <c r="O66" s="21">
        <v>971087.20999999973</v>
      </c>
      <c r="P66" s="61">
        <v>0.37668616895679041</v>
      </c>
      <c r="Q66" s="37">
        <v>1</v>
      </c>
      <c r="R66" s="20"/>
    </row>
    <row r="67" spans="1:18" x14ac:dyDescent="0.3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43"/>
      <c r="Q67" s="20">
        <v>1</v>
      </c>
      <c r="R67" s="20"/>
    </row>
    <row r="68" spans="1:18" ht="17.25" x14ac:dyDescent="0.35">
      <c r="B68" s="30" t="s">
        <v>1788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43"/>
      <c r="Q68" s="20">
        <v>1</v>
      </c>
      <c r="R68" s="134">
        <v>1</v>
      </c>
    </row>
    <row r="69" spans="1:18" x14ac:dyDescent="0.3">
      <c r="A69" s="19" t="s">
        <v>279</v>
      </c>
      <c r="B69" s="19" t="s">
        <v>1789</v>
      </c>
      <c r="C69" s="21">
        <v>19366.099999999999</v>
      </c>
      <c r="D69" s="21">
        <v>16780.03</v>
      </c>
      <c r="E69" s="21">
        <v>26788.54</v>
      </c>
      <c r="F69" s="21">
        <v>27684.51</v>
      </c>
      <c r="G69" s="21">
        <v>43549.32</v>
      </c>
      <c r="H69" s="21">
        <v>67126.27</v>
      </c>
      <c r="I69" s="21">
        <v>87651.83</v>
      </c>
      <c r="J69" s="21">
        <v>91714.68</v>
      </c>
      <c r="K69" s="21">
        <v>71550.080000000002</v>
      </c>
      <c r="L69" s="21">
        <v>57473.41</v>
      </c>
      <c r="M69" s="21">
        <v>45904.92</v>
      </c>
      <c r="N69" s="21">
        <v>39396.949999999997</v>
      </c>
      <c r="O69" s="21">
        <v>594986.64</v>
      </c>
      <c r="P69" s="51">
        <v>0.26028716128109425</v>
      </c>
      <c r="Q69" s="37">
        <v>1</v>
      </c>
    </row>
    <row r="70" spans="1:18" x14ac:dyDescent="0.3">
      <c r="A70" s="19" t="s">
        <v>280</v>
      </c>
      <c r="B70" s="19" t="s">
        <v>1790</v>
      </c>
      <c r="C70" s="21">
        <v>3906.11</v>
      </c>
      <c r="D70" s="21">
        <v>4969.6499999999996</v>
      </c>
      <c r="E70" s="21">
        <v>9109.02</v>
      </c>
      <c r="F70" s="21">
        <v>14699.25</v>
      </c>
      <c r="G70" s="21">
        <v>11624.4</v>
      </c>
      <c r="H70" s="21">
        <v>21390.25</v>
      </c>
      <c r="I70" s="21">
        <v>45661.19</v>
      </c>
      <c r="J70" s="21">
        <v>59174.73</v>
      </c>
      <c r="K70" s="21">
        <v>40388.800000000003</v>
      </c>
      <c r="L70" s="21">
        <v>54078.95</v>
      </c>
      <c r="M70" s="21">
        <v>41658.839999999997</v>
      </c>
      <c r="N70" s="21">
        <v>46403.77</v>
      </c>
      <c r="O70" s="21">
        <v>353064.96000000008</v>
      </c>
      <c r="P70" s="51">
        <v>0.15445435243087663</v>
      </c>
      <c r="Q70" s="37">
        <v>1</v>
      </c>
    </row>
    <row r="71" spans="1:18" x14ac:dyDescent="0.3">
      <c r="A71" s="19" t="s">
        <v>281</v>
      </c>
      <c r="B71" s="19" t="s">
        <v>1791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84</v>
      </c>
      <c r="N71" s="21">
        <v>87</v>
      </c>
      <c r="O71" s="21">
        <v>171</v>
      </c>
      <c r="P71" s="51">
        <v>7.4806897477676338E-5</v>
      </c>
      <c r="Q71" s="37">
        <v>1</v>
      </c>
    </row>
    <row r="72" spans="1:18" hidden="1" x14ac:dyDescent="0.3">
      <c r="A72" s="19" t="s">
        <v>282</v>
      </c>
      <c r="B72" s="19" t="s">
        <v>1792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51">
        <v>0</v>
      </c>
      <c r="Q72" s="37">
        <v>2</v>
      </c>
    </row>
    <row r="73" spans="1:18" x14ac:dyDescent="0.3">
      <c r="A73" s="19" t="s">
        <v>283</v>
      </c>
      <c r="B73" s="19" t="s">
        <v>1793</v>
      </c>
      <c r="C73" s="21">
        <v>0</v>
      </c>
      <c r="D73" s="21">
        <v>0</v>
      </c>
      <c r="E73" s="21">
        <v>1037</v>
      </c>
      <c r="F73" s="21">
        <v>8153</v>
      </c>
      <c r="G73" s="21">
        <v>8037</v>
      </c>
      <c r="H73" s="21">
        <v>4702</v>
      </c>
      <c r="I73" s="21">
        <v>10436</v>
      </c>
      <c r="J73" s="21">
        <v>6320</v>
      </c>
      <c r="K73" s="21">
        <v>16751.84</v>
      </c>
      <c r="L73" s="21">
        <v>15164.71</v>
      </c>
      <c r="M73" s="21">
        <v>39448.769999999997</v>
      </c>
      <c r="N73" s="21">
        <v>3708.71</v>
      </c>
      <c r="O73" s="21">
        <v>113759.02999999998</v>
      </c>
      <c r="P73" s="51">
        <v>4.9765848505087168E-2</v>
      </c>
      <c r="Q73" s="37">
        <v>1</v>
      </c>
    </row>
    <row r="74" spans="1:18" x14ac:dyDescent="0.3">
      <c r="A74" s="19" t="s">
        <v>284</v>
      </c>
      <c r="B74" s="19" t="s">
        <v>1794</v>
      </c>
      <c r="C74" s="21">
        <v>400</v>
      </c>
      <c r="D74" s="21">
        <v>760</v>
      </c>
      <c r="E74" s="21">
        <v>680</v>
      </c>
      <c r="F74" s="21">
        <v>1145</v>
      </c>
      <c r="G74" s="21">
        <v>1985</v>
      </c>
      <c r="H74" s="21">
        <v>3395</v>
      </c>
      <c r="I74" s="21">
        <v>3484</v>
      </c>
      <c r="J74" s="21">
        <v>4840.47</v>
      </c>
      <c r="K74" s="21">
        <v>2380</v>
      </c>
      <c r="L74" s="21">
        <v>2310</v>
      </c>
      <c r="M74" s="21">
        <v>1586.9</v>
      </c>
      <c r="N74" s="21">
        <v>2267.25</v>
      </c>
      <c r="O74" s="21">
        <v>25233.620000000003</v>
      </c>
      <c r="P74" s="51">
        <v>1.1038882013629493E-2</v>
      </c>
      <c r="Q74" s="37">
        <v>1</v>
      </c>
    </row>
    <row r="75" spans="1:18" x14ac:dyDescent="0.3">
      <c r="A75" s="19" t="s">
        <v>285</v>
      </c>
      <c r="B75" s="19" t="s">
        <v>1795</v>
      </c>
      <c r="C75" s="21">
        <v>139</v>
      </c>
      <c r="D75" s="21">
        <v>361</v>
      </c>
      <c r="E75" s="21">
        <v>363.5</v>
      </c>
      <c r="F75" s="21">
        <v>526</v>
      </c>
      <c r="G75" s="21">
        <v>1676</v>
      </c>
      <c r="H75" s="21">
        <v>651</v>
      </c>
      <c r="I75" s="21">
        <v>3002</v>
      </c>
      <c r="J75" s="21">
        <v>2514</v>
      </c>
      <c r="K75" s="21">
        <v>2787</v>
      </c>
      <c r="L75" s="21">
        <v>1893</v>
      </c>
      <c r="M75" s="21">
        <v>778</v>
      </c>
      <c r="N75" s="21">
        <v>1206</v>
      </c>
      <c r="O75" s="21">
        <v>15896.5</v>
      </c>
      <c r="P75" s="51">
        <v>6.9541979283852737E-3</v>
      </c>
      <c r="Q75" s="37">
        <v>1</v>
      </c>
    </row>
    <row r="76" spans="1:18" hidden="1" x14ac:dyDescent="0.3">
      <c r="A76" s="19" t="s">
        <v>286</v>
      </c>
      <c r="B76" s="19" t="s">
        <v>1796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51">
        <v>0</v>
      </c>
      <c r="Q76" s="37">
        <v>2</v>
      </c>
    </row>
    <row r="77" spans="1:18" x14ac:dyDescent="0.3">
      <c r="A77" s="19" t="s">
        <v>287</v>
      </c>
      <c r="B77" s="19" t="s">
        <v>1797</v>
      </c>
      <c r="C77" s="21">
        <v>3862.02</v>
      </c>
      <c r="D77" s="21">
        <v>2262.19</v>
      </c>
      <c r="E77" s="21">
        <v>1491.23</v>
      </c>
      <c r="F77" s="21">
        <v>5465.95</v>
      </c>
      <c r="G77" s="21">
        <v>12102.91</v>
      </c>
      <c r="H77" s="21">
        <v>10823.96</v>
      </c>
      <c r="I77" s="21">
        <v>9545.6</v>
      </c>
      <c r="J77" s="21">
        <v>14469.57</v>
      </c>
      <c r="K77" s="21">
        <v>9925.39</v>
      </c>
      <c r="L77" s="21">
        <v>8508.7999999999993</v>
      </c>
      <c r="M77" s="21">
        <v>9673.4</v>
      </c>
      <c r="N77" s="21">
        <v>7831.2</v>
      </c>
      <c r="O77" s="21">
        <v>95962.219999999987</v>
      </c>
      <c r="P77" s="51">
        <v>4.1980327212106552E-2</v>
      </c>
      <c r="Q77" s="37">
        <v>1</v>
      </c>
    </row>
    <row r="78" spans="1:18" hidden="1" x14ac:dyDescent="0.3">
      <c r="A78" s="19" t="s">
        <v>288</v>
      </c>
      <c r="B78" s="19" t="s">
        <v>1798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51">
        <v>0</v>
      </c>
      <c r="Q78" s="37">
        <v>2</v>
      </c>
    </row>
    <row r="79" spans="1:18" x14ac:dyDescent="0.3">
      <c r="A79" s="19" t="s">
        <v>289</v>
      </c>
      <c r="B79" s="19" t="s">
        <v>1799</v>
      </c>
      <c r="C79" s="21">
        <v>19808.189999999999</v>
      </c>
      <c r="D79" s="21">
        <v>16265.98</v>
      </c>
      <c r="E79" s="21">
        <v>25671.84</v>
      </c>
      <c r="F79" s="21">
        <v>36862.83</v>
      </c>
      <c r="G79" s="21">
        <v>39117.089999999997</v>
      </c>
      <c r="H79" s="21">
        <v>53023.96</v>
      </c>
      <c r="I79" s="21">
        <v>74927.33</v>
      </c>
      <c r="J79" s="21">
        <v>43524.36</v>
      </c>
      <c r="K79" s="21">
        <v>59748.43</v>
      </c>
      <c r="L79" s="21">
        <v>51336.49</v>
      </c>
      <c r="M79" s="21">
        <v>28020.61</v>
      </c>
      <c r="N79" s="21">
        <v>25465.56</v>
      </c>
      <c r="O79" s="21">
        <v>473772.66999999993</v>
      </c>
      <c r="P79" s="51">
        <v>0.2072600207743566</v>
      </c>
      <c r="Q79" s="37">
        <v>1</v>
      </c>
    </row>
    <row r="80" spans="1:18" x14ac:dyDescent="0.3">
      <c r="A80" s="19" t="s">
        <v>290</v>
      </c>
      <c r="B80" s="19" t="s">
        <v>1800</v>
      </c>
      <c r="C80" s="21">
        <v>14283.4</v>
      </c>
      <c r="D80" s="21">
        <v>20572.05</v>
      </c>
      <c r="E80" s="21">
        <v>25402.9</v>
      </c>
      <c r="F80" s="21">
        <v>51165.599999999999</v>
      </c>
      <c r="G80" s="21">
        <v>46973.25</v>
      </c>
      <c r="H80" s="21">
        <v>62879.5</v>
      </c>
      <c r="I80" s="21">
        <v>70586.649999999994</v>
      </c>
      <c r="J80" s="21">
        <v>63805.42</v>
      </c>
      <c r="K80" s="21">
        <v>64247.93</v>
      </c>
      <c r="L80" s="21">
        <v>91826.19</v>
      </c>
      <c r="M80" s="21">
        <v>50345.25</v>
      </c>
      <c r="N80" s="21">
        <v>37476.65</v>
      </c>
      <c r="O80" s="21">
        <v>599564.78999999992</v>
      </c>
      <c r="P80" s="51">
        <v>0.26228995191084525</v>
      </c>
      <c r="Q80" s="37">
        <v>1</v>
      </c>
    </row>
    <row r="81" spans="1:17" hidden="1" x14ac:dyDescent="0.3">
      <c r="A81" s="19" t="s">
        <v>291</v>
      </c>
      <c r="B81" s="19" t="s">
        <v>1801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51">
        <v>0</v>
      </c>
      <c r="Q81" s="37">
        <v>2</v>
      </c>
    </row>
    <row r="82" spans="1:17" hidden="1" x14ac:dyDescent="0.3">
      <c r="A82" s="19" t="s">
        <v>292</v>
      </c>
      <c r="B82" s="19" t="s">
        <v>1802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51">
        <v>0</v>
      </c>
      <c r="Q82" s="37">
        <v>2</v>
      </c>
    </row>
    <row r="83" spans="1:17" hidden="1" x14ac:dyDescent="0.3">
      <c r="A83" s="19" t="s">
        <v>294</v>
      </c>
      <c r="B83" s="19" t="s">
        <v>1803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51">
        <v>0</v>
      </c>
      <c r="Q83" s="37">
        <v>2</v>
      </c>
    </row>
    <row r="84" spans="1:17" hidden="1" x14ac:dyDescent="0.3">
      <c r="A84" s="19" t="s">
        <v>293</v>
      </c>
      <c r="B84" s="19" t="s">
        <v>1804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51">
        <v>0</v>
      </c>
      <c r="Q84" s="37">
        <v>2</v>
      </c>
    </row>
    <row r="85" spans="1:17" x14ac:dyDescent="0.3">
      <c r="A85" s="19" t="s">
        <v>721</v>
      </c>
      <c r="B85" s="19" t="s">
        <v>1805</v>
      </c>
      <c r="C85" s="41">
        <v>151.71</v>
      </c>
      <c r="D85" s="41">
        <v>187.13</v>
      </c>
      <c r="E85" s="41">
        <v>405.58</v>
      </c>
      <c r="F85" s="41">
        <v>388.08</v>
      </c>
      <c r="G85" s="41">
        <v>1189.94</v>
      </c>
      <c r="H85" s="41">
        <v>2337.0700000000002</v>
      </c>
      <c r="I85" s="41">
        <v>1936.41</v>
      </c>
      <c r="J85" s="41">
        <v>1213.6099999999999</v>
      </c>
      <c r="K85" s="41">
        <v>1889.6</v>
      </c>
      <c r="L85" s="41">
        <v>1186.5899999999999</v>
      </c>
      <c r="M85" s="41">
        <v>1271.2</v>
      </c>
      <c r="N85" s="41">
        <v>1317.12</v>
      </c>
      <c r="O85" s="21">
        <v>13474.04</v>
      </c>
      <c r="P85" s="51">
        <v>5.8944510461409949E-3</v>
      </c>
      <c r="Q85" s="37">
        <v>1</v>
      </c>
    </row>
    <row r="86" spans="1:17" x14ac:dyDescent="0.3">
      <c r="B86" s="19" t="s">
        <v>312</v>
      </c>
      <c r="C86" s="45">
        <v>61916.53</v>
      </c>
      <c r="D86" s="45">
        <v>62158.029999999992</v>
      </c>
      <c r="E86" s="45">
        <v>90949.61</v>
      </c>
      <c r="F86" s="45">
        <v>146090.21999999997</v>
      </c>
      <c r="G86" s="45">
        <v>166254.91</v>
      </c>
      <c r="H86" s="45">
        <v>226329.01</v>
      </c>
      <c r="I86" s="45">
        <v>307231.00999999995</v>
      </c>
      <c r="J86" s="45">
        <v>287576.83999999997</v>
      </c>
      <c r="K86" s="45">
        <v>269669.06999999995</v>
      </c>
      <c r="L86" s="45">
        <v>283778.14</v>
      </c>
      <c r="M86" s="45">
        <v>218771.89</v>
      </c>
      <c r="N86" s="45">
        <v>165160.21</v>
      </c>
      <c r="O86" s="45">
        <v>2285885.4700000002</v>
      </c>
      <c r="P86" s="51">
        <v>1</v>
      </c>
      <c r="Q86" s="37">
        <v>1</v>
      </c>
    </row>
    <row r="87" spans="1:17" ht="17.25" x14ac:dyDescent="0.35">
      <c r="B87" s="30" t="s">
        <v>1806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43"/>
      <c r="Q87" s="37">
        <v>1</v>
      </c>
    </row>
    <row r="88" spans="1:17" x14ac:dyDescent="0.3">
      <c r="A88" s="19" t="s">
        <v>295</v>
      </c>
      <c r="B88" s="19" t="s">
        <v>1807</v>
      </c>
      <c r="C88" s="21">
        <v>261</v>
      </c>
      <c r="D88" s="21">
        <v>224</v>
      </c>
      <c r="E88" s="21">
        <v>350</v>
      </c>
      <c r="F88" s="21">
        <v>332</v>
      </c>
      <c r="G88" s="21">
        <v>474</v>
      </c>
      <c r="H88" s="21">
        <v>606</v>
      </c>
      <c r="I88" s="21">
        <v>646</v>
      </c>
      <c r="J88" s="21">
        <v>694</v>
      </c>
      <c r="K88" s="21">
        <v>576</v>
      </c>
      <c r="L88" s="21">
        <v>459</v>
      </c>
      <c r="M88" s="21">
        <v>375</v>
      </c>
      <c r="N88" s="21">
        <v>358</v>
      </c>
      <c r="O88" s="21">
        <v>5355</v>
      </c>
      <c r="P88" s="51">
        <v>0.20987654320987653</v>
      </c>
      <c r="Q88" s="37">
        <v>1</v>
      </c>
    </row>
    <row r="89" spans="1:17" x14ac:dyDescent="0.3">
      <c r="A89" s="19" t="s">
        <v>296</v>
      </c>
      <c r="B89" s="19" t="s">
        <v>1808</v>
      </c>
      <c r="C89" s="21">
        <v>59</v>
      </c>
      <c r="D89" s="21">
        <v>76</v>
      </c>
      <c r="E89" s="21">
        <v>138</v>
      </c>
      <c r="F89" s="21">
        <v>225</v>
      </c>
      <c r="G89" s="21">
        <v>150</v>
      </c>
      <c r="H89" s="21">
        <v>270</v>
      </c>
      <c r="I89" s="21">
        <v>521</v>
      </c>
      <c r="J89" s="21">
        <v>682</v>
      </c>
      <c r="K89" s="21">
        <v>455</v>
      </c>
      <c r="L89" s="21">
        <v>590</v>
      </c>
      <c r="M89" s="21">
        <v>461</v>
      </c>
      <c r="N89" s="21">
        <v>560</v>
      </c>
      <c r="O89" s="21">
        <v>4187</v>
      </c>
      <c r="P89" s="51">
        <v>0.16409954928473447</v>
      </c>
      <c r="Q89" s="37">
        <v>1</v>
      </c>
    </row>
    <row r="90" spans="1:17" x14ac:dyDescent="0.3">
      <c r="A90" s="19" t="s">
        <v>297</v>
      </c>
      <c r="B90" s="19" t="s">
        <v>1809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</v>
      </c>
      <c r="N90" s="21">
        <v>1</v>
      </c>
      <c r="O90" s="21">
        <v>2</v>
      </c>
      <c r="P90" s="51">
        <v>7.8385263570448753E-5</v>
      </c>
      <c r="Q90" s="37">
        <v>1</v>
      </c>
    </row>
    <row r="91" spans="1:17" hidden="1" x14ac:dyDescent="0.3">
      <c r="A91" s="19" t="s">
        <v>298</v>
      </c>
      <c r="B91" s="19" t="s">
        <v>1810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51">
        <v>0</v>
      </c>
      <c r="Q91" s="37">
        <v>2</v>
      </c>
    </row>
    <row r="92" spans="1:17" x14ac:dyDescent="0.3">
      <c r="A92" s="19" t="s">
        <v>299</v>
      </c>
      <c r="B92" s="19" t="s">
        <v>1811</v>
      </c>
      <c r="C92" s="21">
        <v>0</v>
      </c>
      <c r="D92" s="21">
        <v>0</v>
      </c>
      <c r="E92" s="21">
        <v>18</v>
      </c>
      <c r="F92" s="21">
        <v>111</v>
      </c>
      <c r="G92" s="21">
        <v>90</v>
      </c>
      <c r="H92" s="21">
        <v>57</v>
      </c>
      <c r="I92" s="21">
        <v>107</v>
      </c>
      <c r="J92" s="21">
        <v>70</v>
      </c>
      <c r="K92" s="21">
        <v>182</v>
      </c>
      <c r="L92" s="21">
        <v>132</v>
      </c>
      <c r="M92" s="21">
        <v>408</v>
      </c>
      <c r="N92" s="21">
        <v>46</v>
      </c>
      <c r="O92" s="21">
        <v>1221</v>
      </c>
      <c r="P92" s="51">
        <v>4.7854203409758968E-2</v>
      </c>
      <c r="Q92" s="37">
        <v>1</v>
      </c>
    </row>
    <row r="93" spans="1:17" x14ac:dyDescent="0.3">
      <c r="A93" s="19" t="s">
        <v>300</v>
      </c>
      <c r="B93" s="19" t="s">
        <v>1812</v>
      </c>
      <c r="C93" s="21">
        <v>10</v>
      </c>
      <c r="D93" s="21">
        <v>18</v>
      </c>
      <c r="E93" s="21">
        <v>17</v>
      </c>
      <c r="F93" s="21">
        <v>28</v>
      </c>
      <c r="G93" s="21">
        <v>50</v>
      </c>
      <c r="H93" s="21">
        <v>92</v>
      </c>
      <c r="I93" s="21">
        <v>109</v>
      </c>
      <c r="J93" s="21">
        <v>102</v>
      </c>
      <c r="K93" s="21">
        <v>77</v>
      </c>
      <c r="L93" s="21">
        <v>76</v>
      </c>
      <c r="M93" s="21">
        <v>58</v>
      </c>
      <c r="N93" s="21">
        <v>84</v>
      </c>
      <c r="O93" s="21">
        <v>721</v>
      </c>
      <c r="P93" s="51">
        <v>2.8257887517146776E-2</v>
      </c>
      <c r="Q93" s="37">
        <v>1</v>
      </c>
    </row>
    <row r="94" spans="1:17" x14ac:dyDescent="0.3">
      <c r="A94" s="19" t="s">
        <v>301</v>
      </c>
      <c r="B94" s="19" t="s">
        <v>1813</v>
      </c>
      <c r="C94" s="21">
        <v>2</v>
      </c>
      <c r="D94" s="21">
        <v>5</v>
      </c>
      <c r="E94" s="21">
        <v>5</v>
      </c>
      <c r="F94" s="21">
        <v>7</v>
      </c>
      <c r="G94" s="21">
        <v>20</v>
      </c>
      <c r="H94" s="21">
        <v>6</v>
      </c>
      <c r="I94" s="21">
        <v>27</v>
      </c>
      <c r="J94" s="21">
        <v>22</v>
      </c>
      <c r="K94" s="21">
        <v>25</v>
      </c>
      <c r="L94" s="21">
        <v>17</v>
      </c>
      <c r="M94" s="21">
        <v>7</v>
      </c>
      <c r="N94" s="21">
        <v>12</v>
      </c>
      <c r="O94" s="21">
        <v>155</v>
      </c>
      <c r="P94" s="51">
        <v>6.0748579267097787E-3</v>
      </c>
      <c r="Q94" s="37">
        <v>1</v>
      </c>
    </row>
    <row r="95" spans="1:17" hidden="1" x14ac:dyDescent="0.3">
      <c r="A95" s="19" t="s">
        <v>302</v>
      </c>
      <c r="B95" s="19" t="s">
        <v>1814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51">
        <v>0</v>
      </c>
      <c r="Q95" s="37">
        <v>2</v>
      </c>
    </row>
    <row r="96" spans="1:17" x14ac:dyDescent="0.3">
      <c r="A96" s="19" t="s">
        <v>303</v>
      </c>
      <c r="B96" s="19" t="s">
        <v>1815</v>
      </c>
      <c r="C96" s="21">
        <v>44</v>
      </c>
      <c r="D96" s="21">
        <v>25</v>
      </c>
      <c r="E96" s="21">
        <v>19</v>
      </c>
      <c r="F96" s="21">
        <v>71</v>
      </c>
      <c r="G96" s="21">
        <v>155</v>
      </c>
      <c r="H96" s="21">
        <v>138</v>
      </c>
      <c r="I96" s="21">
        <v>85</v>
      </c>
      <c r="J96" s="21">
        <v>130</v>
      </c>
      <c r="K96" s="21">
        <v>101</v>
      </c>
      <c r="L96" s="21">
        <v>84</v>
      </c>
      <c r="M96" s="21">
        <v>97</v>
      </c>
      <c r="N96" s="21">
        <v>89</v>
      </c>
      <c r="O96" s="21">
        <v>1038</v>
      </c>
      <c r="P96" s="51">
        <v>4.0681951793062901E-2</v>
      </c>
      <c r="Q96" s="37">
        <v>1</v>
      </c>
    </row>
    <row r="97" spans="1:17" hidden="1" x14ac:dyDescent="0.3">
      <c r="A97" s="19" t="s">
        <v>304</v>
      </c>
      <c r="B97" s="19" t="s">
        <v>314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51">
        <v>0</v>
      </c>
      <c r="Q97" s="37">
        <v>2</v>
      </c>
    </row>
    <row r="98" spans="1:17" x14ac:dyDescent="0.3">
      <c r="A98" s="19" t="s">
        <v>305</v>
      </c>
      <c r="B98" s="19" t="s">
        <v>1816</v>
      </c>
      <c r="C98" s="21">
        <v>359</v>
      </c>
      <c r="D98" s="21">
        <v>274</v>
      </c>
      <c r="E98" s="21">
        <v>435</v>
      </c>
      <c r="F98" s="21">
        <v>574</v>
      </c>
      <c r="G98" s="21">
        <v>512</v>
      </c>
      <c r="H98" s="21">
        <v>594</v>
      </c>
      <c r="I98" s="21">
        <v>681</v>
      </c>
      <c r="J98" s="21">
        <v>400</v>
      </c>
      <c r="K98" s="21">
        <v>580</v>
      </c>
      <c r="L98" s="21">
        <v>523</v>
      </c>
      <c r="M98" s="21">
        <v>312</v>
      </c>
      <c r="N98" s="21">
        <v>282</v>
      </c>
      <c r="O98" s="21">
        <v>5526</v>
      </c>
      <c r="P98" s="51">
        <v>0.21657848324514992</v>
      </c>
      <c r="Q98" s="37">
        <v>1</v>
      </c>
    </row>
    <row r="99" spans="1:17" hidden="1" x14ac:dyDescent="0.3">
      <c r="A99" s="19" t="s">
        <v>306</v>
      </c>
      <c r="B99" s="19" t="s">
        <v>1817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51">
        <v>0</v>
      </c>
      <c r="Q99" s="37">
        <v>2</v>
      </c>
    </row>
    <row r="100" spans="1:17" x14ac:dyDescent="0.3">
      <c r="A100" s="19" t="s">
        <v>307</v>
      </c>
      <c r="B100" s="19" t="s">
        <v>1818</v>
      </c>
      <c r="C100" s="21">
        <v>219</v>
      </c>
      <c r="D100" s="21">
        <v>321</v>
      </c>
      <c r="E100" s="21">
        <v>390</v>
      </c>
      <c r="F100" s="21">
        <v>744</v>
      </c>
      <c r="G100" s="21">
        <v>668</v>
      </c>
      <c r="H100" s="21">
        <v>862</v>
      </c>
      <c r="I100" s="21">
        <v>733</v>
      </c>
      <c r="J100" s="21">
        <v>663</v>
      </c>
      <c r="K100" s="21">
        <v>666</v>
      </c>
      <c r="L100" s="21">
        <v>925</v>
      </c>
      <c r="M100" s="21">
        <v>522</v>
      </c>
      <c r="N100" s="21">
        <v>428</v>
      </c>
      <c r="O100" s="21">
        <v>7141</v>
      </c>
      <c r="P100" s="51">
        <v>0.27987458357828726</v>
      </c>
      <c r="Q100" s="37">
        <v>1</v>
      </c>
    </row>
    <row r="101" spans="1:17" hidden="1" x14ac:dyDescent="0.3">
      <c r="A101" s="19" t="s">
        <v>308</v>
      </c>
      <c r="B101" s="19" t="s">
        <v>1819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51">
        <v>0</v>
      </c>
      <c r="Q101" s="37">
        <v>2</v>
      </c>
    </row>
    <row r="102" spans="1:17" hidden="1" x14ac:dyDescent="0.3">
      <c r="A102" s="19" t="s">
        <v>309</v>
      </c>
      <c r="B102" s="19" t="s">
        <v>1820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51">
        <v>0</v>
      </c>
      <c r="Q102" s="37">
        <v>2</v>
      </c>
    </row>
    <row r="103" spans="1:17" x14ac:dyDescent="0.3">
      <c r="A103" s="19" t="s">
        <v>310</v>
      </c>
      <c r="B103" s="19" t="s">
        <v>1821</v>
      </c>
      <c r="C103" s="21">
        <v>1</v>
      </c>
      <c r="D103" s="21">
        <v>2</v>
      </c>
      <c r="E103" s="21">
        <v>56</v>
      </c>
      <c r="F103" s="21">
        <v>15</v>
      </c>
      <c r="G103" s="21">
        <v>15</v>
      </c>
      <c r="H103" s="21">
        <v>6</v>
      </c>
      <c r="I103" s="21">
        <v>11</v>
      </c>
      <c r="J103" s="21">
        <v>5</v>
      </c>
      <c r="K103" s="21">
        <v>19</v>
      </c>
      <c r="L103" s="21">
        <v>20</v>
      </c>
      <c r="M103" s="21">
        <v>0</v>
      </c>
      <c r="N103" s="21">
        <v>19</v>
      </c>
      <c r="O103" s="21">
        <v>169</v>
      </c>
      <c r="P103" s="51">
        <v>6.6235547717029197E-3</v>
      </c>
      <c r="Q103" s="37">
        <v>1</v>
      </c>
    </row>
    <row r="104" spans="1:17" hidden="1" x14ac:dyDescent="0.3">
      <c r="A104" s="19" t="s">
        <v>311</v>
      </c>
      <c r="B104" s="19" t="s">
        <v>1822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21">
        <v>0</v>
      </c>
      <c r="P104" s="51">
        <v>0</v>
      </c>
      <c r="Q104" s="37">
        <v>2</v>
      </c>
    </row>
    <row r="105" spans="1:17" x14ac:dyDescent="0.3">
      <c r="C105" s="45">
        <v>955</v>
      </c>
      <c r="D105" s="45">
        <v>945</v>
      </c>
      <c r="E105" s="45">
        <v>1428</v>
      </c>
      <c r="F105" s="45">
        <v>2107</v>
      </c>
      <c r="G105" s="45">
        <v>2134</v>
      </c>
      <c r="H105" s="45">
        <v>2631</v>
      </c>
      <c r="I105" s="45">
        <v>2920</v>
      </c>
      <c r="J105" s="45">
        <v>2768</v>
      </c>
      <c r="K105" s="45">
        <v>2681</v>
      </c>
      <c r="L105" s="45">
        <v>2826</v>
      </c>
      <c r="M105" s="45">
        <v>2241</v>
      </c>
      <c r="N105" s="45">
        <v>1879</v>
      </c>
      <c r="O105" s="45">
        <v>25515</v>
      </c>
      <c r="P105" s="51">
        <v>0.99999999999999989</v>
      </c>
      <c r="Q105" s="37">
        <v>1</v>
      </c>
    </row>
    <row r="106" spans="1:17" ht="17.25" x14ac:dyDescent="0.35">
      <c r="B106" s="30" t="s">
        <v>313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43"/>
      <c r="Q106" s="37">
        <v>1</v>
      </c>
    </row>
    <row r="107" spans="1:17" x14ac:dyDescent="0.3">
      <c r="B107" s="19" t="s">
        <v>1789</v>
      </c>
      <c r="C107" s="65">
        <v>74.199616858237547</v>
      </c>
      <c r="D107" s="65">
        <v>74.910848214285707</v>
      </c>
      <c r="E107" s="65">
        <v>76.53868571428572</v>
      </c>
      <c r="F107" s="65">
        <v>83.387078313253014</v>
      </c>
      <c r="G107" s="65">
        <v>91.876202531645575</v>
      </c>
      <c r="H107" s="65">
        <v>110.76942244224423</v>
      </c>
      <c r="I107" s="65">
        <v>135.68394736842106</v>
      </c>
      <c r="J107" s="65">
        <v>132.15371757925072</v>
      </c>
      <c r="K107" s="65">
        <v>124.2188888888889</v>
      </c>
      <c r="L107" s="65">
        <v>125.2144008714597</v>
      </c>
      <c r="M107" s="65">
        <v>122.41311999999999</v>
      </c>
      <c r="N107" s="65">
        <v>110.04734636871508</v>
      </c>
      <c r="O107" s="65">
        <v>111.1086162464986</v>
      </c>
      <c r="P107" s="43"/>
      <c r="Q107" s="37">
        <v>1</v>
      </c>
    </row>
    <row r="108" spans="1:17" x14ac:dyDescent="0.3">
      <c r="B108" s="19" t="s">
        <v>1790</v>
      </c>
      <c r="C108" s="65">
        <v>66.205254237288145</v>
      </c>
      <c r="D108" s="65">
        <v>65.390131578947361</v>
      </c>
      <c r="E108" s="65">
        <v>66.007391304347834</v>
      </c>
      <c r="F108" s="65">
        <v>65.33</v>
      </c>
      <c r="G108" s="65">
        <v>77.495999999999995</v>
      </c>
      <c r="H108" s="65">
        <v>79.223148148148155</v>
      </c>
      <c r="I108" s="65">
        <v>87.641439539347417</v>
      </c>
      <c r="J108" s="65">
        <v>86.766466275659823</v>
      </c>
      <c r="K108" s="65">
        <v>88.766593406593415</v>
      </c>
      <c r="L108" s="65">
        <v>91.659237288135586</v>
      </c>
      <c r="M108" s="65">
        <v>90.366247288503246</v>
      </c>
      <c r="N108" s="65">
        <v>82.863874999999993</v>
      </c>
      <c r="O108" s="65">
        <v>84.324088846429447</v>
      </c>
      <c r="P108" s="43"/>
      <c r="Q108" s="37">
        <v>1</v>
      </c>
    </row>
    <row r="109" spans="1:17" x14ac:dyDescent="0.3">
      <c r="B109" s="19" t="s">
        <v>1791</v>
      </c>
      <c r="C109" s="65" t="s">
        <v>1823</v>
      </c>
      <c r="D109" s="65" t="s">
        <v>1823</v>
      </c>
      <c r="E109" s="65" t="s">
        <v>1823</v>
      </c>
      <c r="F109" s="65" t="s">
        <v>1823</v>
      </c>
      <c r="G109" s="65" t="s">
        <v>1823</v>
      </c>
      <c r="H109" s="65" t="s">
        <v>1823</v>
      </c>
      <c r="I109" s="65" t="s">
        <v>1823</v>
      </c>
      <c r="J109" s="65" t="s">
        <v>1823</v>
      </c>
      <c r="K109" s="65" t="s">
        <v>1823</v>
      </c>
      <c r="L109" s="65" t="s">
        <v>1823</v>
      </c>
      <c r="M109" s="65">
        <v>84</v>
      </c>
      <c r="N109" s="65">
        <v>87</v>
      </c>
      <c r="O109" s="65">
        <v>85.5</v>
      </c>
      <c r="P109" s="43"/>
      <c r="Q109" s="37">
        <v>1</v>
      </c>
    </row>
    <row r="110" spans="1:17" hidden="1" x14ac:dyDescent="0.3">
      <c r="B110" s="19" t="s">
        <v>1792</v>
      </c>
      <c r="C110" s="65" t="s">
        <v>1823</v>
      </c>
      <c r="D110" s="65" t="s">
        <v>1823</v>
      </c>
      <c r="E110" s="65" t="s">
        <v>1823</v>
      </c>
      <c r="F110" s="65" t="s">
        <v>1823</v>
      </c>
      <c r="G110" s="65" t="s">
        <v>1823</v>
      </c>
      <c r="H110" s="65" t="s">
        <v>1823</v>
      </c>
      <c r="I110" s="65" t="s">
        <v>1823</v>
      </c>
      <c r="J110" s="65" t="s">
        <v>1823</v>
      </c>
      <c r="K110" s="65" t="s">
        <v>1823</v>
      </c>
      <c r="L110" s="65" t="s">
        <v>1823</v>
      </c>
      <c r="M110" s="65" t="s">
        <v>1823</v>
      </c>
      <c r="N110" s="65" t="s">
        <v>1823</v>
      </c>
      <c r="O110" s="65" t="s">
        <v>1823</v>
      </c>
      <c r="P110" s="43"/>
      <c r="Q110" s="37">
        <v>2</v>
      </c>
    </row>
    <row r="111" spans="1:17" x14ac:dyDescent="0.3">
      <c r="B111" s="19" t="s">
        <v>1793</v>
      </c>
      <c r="C111" s="65" t="s">
        <v>1823</v>
      </c>
      <c r="D111" s="65" t="s">
        <v>1823</v>
      </c>
      <c r="E111" s="65">
        <v>57.611111111111114</v>
      </c>
      <c r="F111" s="65">
        <v>73.450450450450447</v>
      </c>
      <c r="G111" s="65">
        <v>89.3</v>
      </c>
      <c r="H111" s="65">
        <v>82.491228070175438</v>
      </c>
      <c r="I111" s="65">
        <v>97.532710280373834</v>
      </c>
      <c r="J111" s="65">
        <v>90.285714285714292</v>
      </c>
      <c r="K111" s="65">
        <v>92.043076923076924</v>
      </c>
      <c r="L111" s="65">
        <v>114.88416666666666</v>
      </c>
      <c r="M111" s="65">
        <v>96.688161764705868</v>
      </c>
      <c r="N111" s="65">
        <v>80.624130434782614</v>
      </c>
      <c r="O111" s="65">
        <v>93.168738738738725</v>
      </c>
      <c r="P111" s="43"/>
      <c r="Q111" s="37">
        <v>1</v>
      </c>
    </row>
    <row r="112" spans="1:17" x14ac:dyDescent="0.3">
      <c r="B112" s="19" t="s">
        <v>1794</v>
      </c>
      <c r="C112" s="65">
        <v>40</v>
      </c>
      <c r="D112" s="65">
        <v>42.222222222222221</v>
      </c>
      <c r="E112" s="65">
        <v>40</v>
      </c>
      <c r="F112" s="65">
        <v>40.892857142857146</v>
      </c>
      <c r="G112" s="65">
        <v>39.700000000000003</v>
      </c>
      <c r="H112" s="65">
        <v>36.902173913043477</v>
      </c>
      <c r="I112" s="65">
        <v>31.963302752293579</v>
      </c>
      <c r="J112" s="65">
        <v>47.455588235294123</v>
      </c>
      <c r="K112" s="65">
        <v>30.90909090909091</v>
      </c>
      <c r="L112" s="65">
        <v>30.394736842105264</v>
      </c>
      <c r="M112" s="65">
        <v>27.360344827586207</v>
      </c>
      <c r="N112" s="65">
        <v>26.991071428571427</v>
      </c>
      <c r="O112" s="65">
        <v>34.998085991678231</v>
      </c>
      <c r="P112" s="43"/>
      <c r="Q112" s="37">
        <v>1</v>
      </c>
    </row>
    <row r="113" spans="1:17" x14ac:dyDescent="0.3">
      <c r="B113" s="19" t="s">
        <v>1795</v>
      </c>
      <c r="C113" s="65">
        <v>69.5</v>
      </c>
      <c r="D113" s="65">
        <v>72.2</v>
      </c>
      <c r="E113" s="65">
        <v>72.7</v>
      </c>
      <c r="F113" s="65">
        <v>75.142857142857139</v>
      </c>
      <c r="G113" s="65">
        <v>83.8</v>
      </c>
      <c r="H113" s="65">
        <v>108.5</v>
      </c>
      <c r="I113" s="65">
        <v>111.18518518518519</v>
      </c>
      <c r="J113" s="65">
        <v>114.27272727272727</v>
      </c>
      <c r="K113" s="65">
        <v>111.48</v>
      </c>
      <c r="L113" s="65">
        <v>111.35294117647059</v>
      </c>
      <c r="M113" s="65">
        <v>111.14285714285714</v>
      </c>
      <c r="N113" s="65">
        <v>100.5</v>
      </c>
      <c r="O113" s="65">
        <v>102.55806451612904</v>
      </c>
      <c r="P113" s="43"/>
      <c r="Q113" s="37">
        <v>1</v>
      </c>
    </row>
    <row r="114" spans="1:17" hidden="1" x14ac:dyDescent="0.3">
      <c r="B114" s="19" t="s">
        <v>1796</v>
      </c>
      <c r="C114" s="65" t="s">
        <v>1823</v>
      </c>
      <c r="D114" s="65" t="s">
        <v>1823</v>
      </c>
      <c r="E114" s="65" t="s">
        <v>1823</v>
      </c>
      <c r="F114" s="65" t="s">
        <v>1823</v>
      </c>
      <c r="G114" s="65" t="s">
        <v>1823</v>
      </c>
      <c r="H114" s="65" t="s">
        <v>1823</v>
      </c>
      <c r="I114" s="65" t="s">
        <v>1823</v>
      </c>
      <c r="J114" s="65" t="s">
        <v>1823</v>
      </c>
      <c r="K114" s="65" t="s">
        <v>1823</v>
      </c>
      <c r="L114" s="65" t="s">
        <v>1823</v>
      </c>
      <c r="M114" s="65" t="s">
        <v>1823</v>
      </c>
      <c r="N114" s="65" t="s">
        <v>1823</v>
      </c>
      <c r="O114" s="65" t="s">
        <v>1823</v>
      </c>
      <c r="P114" s="43"/>
      <c r="Q114" s="37">
        <v>2</v>
      </c>
    </row>
    <row r="115" spans="1:17" x14ac:dyDescent="0.3">
      <c r="B115" s="19" t="s">
        <v>1797</v>
      </c>
      <c r="C115" s="65">
        <v>87.773181818181811</v>
      </c>
      <c r="D115" s="65">
        <v>90.4876</v>
      </c>
      <c r="E115" s="65">
        <v>78.485789473684207</v>
      </c>
      <c r="F115" s="65">
        <v>76.985211267605635</v>
      </c>
      <c r="G115" s="65">
        <v>78.083290322580638</v>
      </c>
      <c r="H115" s="65">
        <v>78.434492753623175</v>
      </c>
      <c r="I115" s="65">
        <v>112.30117647058825</v>
      </c>
      <c r="J115" s="65">
        <v>111.30438461538461</v>
      </c>
      <c r="K115" s="65">
        <v>98.271188118811878</v>
      </c>
      <c r="L115" s="65">
        <v>101.29523809523809</v>
      </c>
      <c r="M115" s="65">
        <v>99.725773195876286</v>
      </c>
      <c r="N115" s="65">
        <v>87.991011235955057</v>
      </c>
      <c r="O115" s="65">
        <v>92.4491522157996</v>
      </c>
      <c r="P115" s="43"/>
      <c r="Q115" s="37">
        <v>1</v>
      </c>
    </row>
    <row r="116" spans="1:17" hidden="1" x14ac:dyDescent="0.3">
      <c r="B116" s="19" t="s">
        <v>1798</v>
      </c>
      <c r="C116" s="65" t="s">
        <v>1823</v>
      </c>
      <c r="D116" s="65" t="s">
        <v>1823</v>
      </c>
      <c r="E116" s="65" t="s">
        <v>1823</v>
      </c>
      <c r="F116" s="65" t="s">
        <v>1823</v>
      </c>
      <c r="G116" s="65" t="s">
        <v>1823</v>
      </c>
      <c r="H116" s="65" t="s">
        <v>1823</v>
      </c>
      <c r="I116" s="65" t="s">
        <v>1823</v>
      </c>
      <c r="J116" s="65" t="s">
        <v>1823</v>
      </c>
      <c r="K116" s="65" t="s">
        <v>1823</v>
      </c>
      <c r="L116" s="65" t="s">
        <v>1823</v>
      </c>
      <c r="M116" s="65" t="s">
        <v>1823</v>
      </c>
      <c r="N116" s="65" t="s">
        <v>1823</v>
      </c>
      <c r="O116" s="65" t="s">
        <v>1823</v>
      </c>
      <c r="P116" s="43"/>
      <c r="Q116" s="37">
        <v>2</v>
      </c>
    </row>
    <row r="117" spans="1:17" x14ac:dyDescent="0.3">
      <c r="B117" s="19" t="s">
        <v>1799</v>
      </c>
      <c r="C117" s="65">
        <v>55.176016713091919</v>
      </c>
      <c r="D117" s="65">
        <v>59.364890510948904</v>
      </c>
      <c r="E117" s="65">
        <v>59.015724137931038</v>
      </c>
      <c r="F117" s="65">
        <v>64.220958188153318</v>
      </c>
      <c r="G117" s="65">
        <v>76.400566406249993</v>
      </c>
      <c r="H117" s="65">
        <v>89.265925925925927</v>
      </c>
      <c r="I117" s="65">
        <v>110.02544787077827</v>
      </c>
      <c r="J117" s="65">
        <v>108.8109</v>
      </c>
      <c r="K117" s="65">
        <v>103.01453448275862</v>
      </c>
      <c r="L117" s="65">
        <v>98.157724665391967</v>
      </c>
      <c r="M117" s="65">
        <v>89.809647435897432</v>
      </c>
      <c r="N117" s="65">
        <v>90.303404255319151</v>
      </c>
      <c r="O117" s="65">
        <v>85.735191820484971</v>
      </c>
      <c r="P117" s="43"/>
      <c r="Q117" s="37">
        <v>1</v>
      </c>
    </row>
    <row r="118" spans="1:17" x14ac:dyDescent="0.3">
      <c r="B118" s="19" t="s">
        <v>1800</v>
      </c>
      <c r="C118" s="65">
        <v>65.221004566210041</v>
      </c>
      <c r="D118" s="65">
        <v>64.087383177570089</v>
      </c>
      <c r="E118" s="65">
        <v>65.135641025641036</v>
      </c>
      <c r="F118" s="65">
        <v>68.770967741935479</v>
      </c>
      <c r="G118" s="65">
        <v>70.319236526946113</v>
      </c>
      <c r="H118" s="65">
        <v>72.946055684454763</v>
      </c>
      <c r="I118" s="65">
        <v>96.298294679399717</v>
      </c>
      <c r="J118" s="65">
        <v>96.237435897435901</v>
      </c>
      <c r="K118" s="65">
        <v>96.468363363363366</v>
      </c>
      <c r="L118" s="65">
        <v>99.271556756756766</v>
      </c>
      <c r="M118" s="65">
        <v>96.446839080459768</v>
      </c>
      <c r="N118" s="65">
        <v>87.562266355140196</v>
      </c>
      <c r="O118" s="65">
        <v>83.960900434112858</v>
      </c>
      <c r="P118" s="43"/>
      <c r="Q118" s="37">
        <v>1</v>
      </c>
    </row>
    <row r="119" spans="1:17" hidden="1" x14ac:dyDescent="0.3">
      <c r="B119" s="19" t="s">
        <v>1801</v>
      </c>
      <c r="C119" s="65" t="s">
        <v>1823</v>
      </c>
      <c r="D119" s="65" t="s">
        <v>1823</v>
      </c>
      <c r="E119" s="65" t="s">
        <v>1823</v>
      </c>
      <c r="F119" s="65" t="s">
        <v>1823</v>
      </c>
      <c r="G119" s="65" t="s">
        <v>1823</v>
      </c>
      <c r="H119" s="65" t="s">
        <v>1823</v>
      </c>
      <c r="I119" s="65" t="s">
        <v>1823</v>
      </c>
      <c r="J119" s="65" t="s">
        <v>1823</v>
      </c>
      <c r="K119" s="65" t="s">
        <v>1823</v>
      </c>
      <c r="L119" s="65" t="s">
        <v>1823</v>
      </c>
      <c r="M119" s="65" t="s">
        <v>1823</v>
      </c>
      <c r="N119" s="65" t="s">
        <v>1823</v>
      </c>
      <c r="O119" s="65" t="s">
        <v>1823</v>
      </c>
      <c r="P119" s="43"/>
      <c r="Q119" s="37">
        <v>2</v>
      </c>
    </row>
    <row r="120" spans="1:17" hidden="1" x14ac:dyDescent="0.3">
      <c r="B120" s="19" t="s">
        <v>1802</v>
      </c>
      <c r="C120" s="65" t="s">
        <v>1823</v>
      </c>
      <c r="D120" s="65" t="s">
        <v>1823</v>
      </c>
      <c r="E120" s="65" t="s">
        <v>1823</v>
      </c>
      <c r="F120" s="65" t="s">
        <v>1823</v>
      </c>
      <c r="G120" s="65" t="s">
        <v>1823</v>
      </c>
      <c r="H120" s="65" t="s">
        <v>1823</v>
      </c>
      <c r="I120" s="65" t="s">
        <v>1823</v>
      </c>
      <c r="J120" s="65" t="s">
        <v>1823</v>
      </c>
      <c r="K120" s="65" t="s">
        <v>1823</v>
      </c>
      <c r="L120" s="65" t="s">
        <v>1823</v>
      </c>
      <c r="M120" s="65" t="s">
        <v>1823</v>
      </c>
      <c r="N120" s="65" t="s">
        <v>1823</v>
      </c>
      <c r="O120" s="65" t="s">
        <v>1823</v>
      </c>
      <c r="P120" s="43"/>
      <c r="Q120" s="37">
        <v>2</v>
      </c>
    </row>
    <row r="121" spans="1:17" hidden="1" x14ac:dyDescent="0.3">
      <c r="B121" s="19" t="s">
        <v>1803</v>
      </c>
      <c r="C121" s="65" t="s">
        <v>1823</v>
      </c>
      <c r="D121" s="65" t="s">
        <v>1823</v>
      </c>
      <c r="E121" s="65" t="s">
        <v>1823</v>
      </c>
      <c r="F121" s="65" t="s">
        <v>1823</v>
      </c>
      <c r="G121" s="65" t="s">
        <v>1823</v>
      </c>
      <c r="H121" s="65" t="s">
        <v>1823</v>
      </c>
      <c r="I121" s="65" t="s">
        <v>1823</v>
      </c>
      <c r="J121" s="65" t="s">
        <v>1823</v>
      </c>
      <c r="K121" s="65" t="s">
        <v>1823</v>
      </c>
      <c r="L121" s="65" t="s">
        <v>1823</v>
      </c>
      <c r="M121" s="65" t="s">
        <v>1823</v>
      </c>
      <c r="N121" s="65" t="s">
        <v>1823</v>
      </c>
      <c r="O121" s="65" t="s">
        <v>1823</v>
      </c>
      <c r="P121" s="43"/>
      <c r="Q121" s="37">
        <v>2</v>
      </c>
    </row>
    <row r="122" spans="1:17" x14ac:dyDescent="0.3">
      <c r="B122" s="19" t="s">
        <v>312</v>
      </c>
      <c r="C122" s="54">
        <v>64.834062827225125</v>
      </c>
      <c r="D122" s="54">
        <v>65.775693121693109</v>
      </c>
      <c r="E122" s="54">
        <v>63.690203081232497</v>
      </c>
      <c r="F122" s="54">
        <v>69.335652586616035</v>
      </c>
      <c r="G122" s="54">
        <v>77.907642924086218</v>
      </c>
      <c r="H122" s="54">
        <v>86.023949068795133</v>
      </c>
      <c r="I122" s="54">
        <v>105.21609931506848</v>
      </c>
      <c r="J122" s="54">
        <v>103.89336705202311</v>
      </c>
      <c r="K122" s="54">
        <v>100.58525550167846</v>
      </c>
      <c r="L122" s="54">
        <v>100.4168931351734</v>
      </c>
      <c r="M122" s="54">
        <v>97.622440874609552</v>
      </c>
      <c r="N122" s="54">
        <v>87.897929749866947</v>
      </c>
      <c r="O122" s="54">
        <v>89.589867528904577</v>
      </c>
      <c r="P122" s="43"/>
      <c r="Q122" s="37">
        <v>1</v>
      </c>
    </row>
    <row r="123" spans="1:17" x14ac:dyDescent="0.3">
      <c r="B123" s="19" t="s">
        <v>312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43"/>
      <c r="Q123" s="37">
        <v>1</v>
      </c>
    </row>
    <row r="124" spans="1:17" ht="17.25" x14ac:dyDescent="0.35">
      <c r="B124" s="30" t="s">
        <v>315</v>
      </c>
      <c r="C124" s="21">
        <v>1600</v>
      </c>
      <c r="D124" s="21">
        <v>1600</v>
      </c>
      <c r="E124" s="21">
        <v>1600</v>
      </c>
      <c r="F124" s="21">
        <v>1600</v>
      </c>
      <c r="G124" s="21">
        <v>1600</v>
      </c>
      <c r="H124" s="21">
        <v>1600</v>
      </c>
      <c r="I124" s="21">
        <v>1600</v>
      </c>
      <c r="J124" s="21">
        <v>1600</v>
      </c>
      <c r="K124" s="21">
        <v>1600</v>
      </c>
      <c r="L124" s="21">
        <v>1600</v>
      </c>
      <c r="M124" s="21">
        <v>1600</v>
      </c>
      <c r="N124" s="21">
        <v>1600</v>
      </c>
      <c r="O124" s="21">
        <v>19200</v>
      </c>
      <c r="P124" s="43"/>
      <c r="Q124" s="37">
        <v>1</v>
      </c>
    </row>
    <row r="125" spans="1:17" x14ac:dyDescent="0.3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43"/>
      <c r="Q125" s="37">
        <v>1</v>
      </c>
    </row>
    <row r="126" spans="1:17" ht="17.25" x14ac:dyDescent="0.35">
      <c r="B126" s="30" t="s">
        <v>316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43"/>
      <c r="Q126" s="20">
        <v>1</v>
      </c>
    </row>
    <row r="127" spans="1:17" x14ac:dyDescent="0.3">
      <c r="A127" s="19" t="s">
        <v>317</v>
      </c>
      <c r="B127" s="19" t="s">
        <v>1824</v>
      </c>
      <c r="C127" s="21">
        <v>159.88</v>
      </c>
      <c r="D127" s="21">
        <v>1137.48</v>
      </c>
      <c r="E127" s="21">
        <v>1723.81</v>
      </c>
      <c r="F127" s="21">
        <v>4299.49</v>
      </c>
      <c r="G127" s="21">
        <v>4285.03</v>
      </c>
      <c r="H127" s="21">
        <v>6066.43</v>
      </c>
      <c r="I127" s="21">
        <v>5693</v>
      </c>
      <c r="J127" s="21">
        <v>7180.49</v>
      </c>
      <c r="K127" s="21">
        <v>7284.09</v>
      </c>
      <c r="L127" s="21">
        <v>6952.12</v>
      </c>
      <c r="M127" s="21">
        <v>11245.11</v>
      </c>
      <c r="N127" s="21">
        <v>5452.21</v>
      </c>
      <c r="O127" s="21">
        <v>61479.14</v>
      </c>
      <c r="P127" s="55">
        <v>2.4095292964922592</v>
      </c>
      <c r="Q127" s="37">
        <v>1</v>
      </c>
    </row>
    <row r="128" spans="1:17" x14ac:dyDescent="0.3">
      <c r="A128" s="19" t="s">
        <v>318</v>
      </c>
      <c r="B128" s="19" t="s">
        <v>1825</v>
      </c>
      <c r="C128" s="21">
        <v>0</v>
      </c>
      <c r="D128" s="21">
        <v>0</v>
      </c>
      <c r="E128" s="21">
        <v>0</v>
      </c>
      <c r="F128" s="21">
        <v>0</v>
      </c>
      <c r="G128" s="21">
        <v>5.5</v>
      </c>
      <c r="H128" s="21">
        <v>42.75</v>
      </c>
      <c r="I128" s="21">
        <v>34.25</v>
      </c>
      <c r="J128" s="21">
        <v>105.25</v>
      </c>
      <c r="K128" s="21">
        <v>146.5</v>
      </c>
      <c r="L128" s="21">
        <v>167.5</v>
      </c>
      <c r="M128" s="21">
        <v>30.75</v>
      </c>
      <c r="N128" s="21">
        <v>9.5</v>
      </c>
      <c r="O128" s="21">
        <v>542</v>
      </c>
      <c r="P128" s="55">
        <v>2.1242406427591613E-2</v>
      </c>
      <c r="Q128" s="37">
        <v>1</v>
      </c>
    </row>
    <row r="129" spans="1:17" x14ac:dyDescent="0.3">
      <c r="A129" s="19" t="s">
        <v>319</v>
      </c>
      <c r="B129" s="19" t="s">
        <v>1826</v>
      </c>
      <c r="C129" s="21">
        <v>12.83</v>
      </c>
      <c r="D129" s="21">
        <v>119.25</v>
      </c>
      <c r="E129" s="21">
        <v>258.75</v>
      </c>
      <c r="F129" s="21">
        <v>471.25</v>
      </c>
      <c r="G129" s="21">
        <v>200</v>
      </c>
      <c r="H129" s="21">
        <v>856.5</v>
      </c>
      <c r="I129" s="21">
        <v>1063.5</v>
      </c>
      <c r="J129" s="21">
        <v>1464.75</v>
      </c>
      <c r="K129" s="21">
        <v>2350.75</v>
      </c>
      <c r="L129" s="21">
        <v>3238.25</v>
      </c>
      <c r="M129" s="21">
        <v>2239.5</v>
      </c>
      <c r="N129" s="21">
        <v>2167.6</v>
      </c>
      <c r="O129" s="21">
        <v>14442.93</v>
      </c>
      <c r="P129" s="55">
        <v>0.56605643738977074</v>
      </c>
      <c r="Q129" s="37">
        <v>1</v>
      </c>
    </row>
    <row r="130" spans="1:17" hidden="1" x14ac:dyDescent="0.3">
      <c r="A130" s="19" t="s">
        <v>320</v>
      </c>
      <c r="B130" s="19" t="s">
        <v>1827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55">
        <v>0</v>
      </c>
      <c r="Q130" s="37">
        <v>2</v>
      </c>
    </row>
    <row r="131" spans="1:17" hidden="1" x14ac:dyDescent="0.3">
      <c r="A131" s="19" t="s">
        <v>322</v>
      </c>
      <c r="B131" s="19" t="s">
        <v>1828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55">
        <v>0</v>
      </c>
      <c r="Q131" s="37">
        <v>2</v>
      </c>
    </row>
    <row r="132" spans="1:17" hidden="1" x14ac:dyDescent="0.3">
      <c r="A132" s="19" t="s">
        <v>321</v>
      </c>
      <c r="B132" s="19" t="s">
        <v>1829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55">
        <v>0</v>
      </c>
      <c r="Q132" s="37">
        <v>2</v>
      </c>
    </row>
    <row r="133" spans="1:17" hidden="1" x14ac:dyDescent="0.3">
      <c r="A133" s="19" t="s">
        <v>323</v>
      </c>
      <c r="B133" s="19" t="s">
        <v>1830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55">
        <v>0</v>
      </c>
      <c r="Q133" s="37">
        <v>2</v>
      </c>
    </row>
    <row r="134" spans="1:17" x14ac:dyDescent="0.3">
      <c r="A134" s="19" t="s">
        <v>324</v>
      </c>
      <c r="B134" s="19" t="s">
        <v>1831</v>
      </c>
      <c r="C134" s="21">
        <v>55.7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55.7</v>
      </c>
      <c r="P134" s="55">
        <v>2.1830295904369979E-3</v>
      </c>
      <c r="Q134" s="37">
        <v>1</v>
      </c>
    </row>
    <row r="135" spans="1:17" hidden="1" x14ac:dyDescent="0.3">
      <c r="A135" s="19" t="s">
        <v>1183</v>
      </c>
      <c r="B135" s="19" t="s">
        <v>1832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55">
        <v>0</v>
      </c>
      <c r="Q135" s="37">
        <v>2</v>
      </c>
    </row>
    <row r="136" spans="1:17" hidden="1" x14ac:dyDescent="0.3">
      <c r="A136" s="19" t="s">
        <v>1184</v>
      </c>
      <c r="B136" s="19" t="s">
        <v>1833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55">
        <v>0</v>
      </c>
      <c r="Q136" s="37">
        <v>2</v>
      </c>
    </row>
    <row r="137" spans="1:17" hidden="1" x14ac:dyDescent="0.3">
      <c r="A137" s="19" t="s">
        <v>325</v>
      </c>
      <c r="B137" s="19" t="s">
        <v>1834</v>
      </c>
      <c r="C137" s="41">
        <v>0</v>
      </c>
      <c r="D137" s="41">
        <v>0</v>
      </c>
      <c r="E137" s="41">
        <v>0</v>
      </c>
      <c r="F137" s="41">
        <v>0</v>
      </c>
      <c r="G137" s="41">
        <v>0</v>
      </c>
      <c r="H137" s="41">
        <v>0</v>
      </c>
      <c r="I137" s="41"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  <c r="P137" s="55">
        <v>0</v>
      </c>
      <c r="Q137" s="37">
        <v>2</v>
      </c>
    </row>
    <row r="138" spans="1:17" x14ac:dyDescent="0.3">
      <c r="B138" s="19" t="s">
        <v>326</v>
      </c>
      <c r="C138" s="57">
        <v>228.41000000000003</v>
      </c>
      <c r="D138" s="57">
        <v>1256.73</v>
      </c>
      <c r="E138" s="57">
        <v>1982.56</v>
      </c>
      <c r="F138" s="57">
        <v>4770.74</v>
      </c>
      <c r="G138" s="57">
        <v>4490.53</v>
      </c>
      <c r="H138" s="57">
        <v>6965.68</v>
      </c>
      <c r="I138" s="57">
        <v>6790.75</v>
      </c>
      <c r="J138" s="57">
        <v>8750.49</v>
      </c>
      <c r="K138" s="57">
        <v>9781.34</v>
      </c>
      <c r="L138" s="57">
        <v>10357.869999999999</v>
      </c>
      <c r="M138" s="57">
        <v>13515.36</v>
      </c>
      <c r="N138" s="57">
        <v>7629.3099999999995</v>
      </c>
      <c r="O138" s="57">
        <v>76519.77</v>
      </c>
      <c r="P138" s="55">
        <v>2.9990111699000588</v>
      </c>
      <c r="Q138" s="37">
        <v>1</v>
      </c>
    </row>
    <row r="139" spans="1:17" x14ac:dyDescent="0.3">
      <c r="B139" s="19" t="s">
        <v>312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56"/>
      <c r="Q139" s="37">
        <v>1</v>
      </c>
    </row>
    <row r="140" spans="1:17" x14ac:dyDescent="0.3">
      <c r="A140" s="19" t="s">
        <v>327</v>
      </c>
      <c r="B140" s="19" t="s">
        <v>1835</v>
      </c>
      <c r="C140" s="21">
        <v>124</v>
      </c>
      <c r="D140" s="21">
        <v>150.12</v>
      </c>
      <c r="E140" s="21">
        <v>593.1</v>
      </c>
      <c r="F140" s="21">
        <v>468.04</v>
      </c>
      <c r="G140" s="21">
        <v>529.53</v>
      </c>
      <c r="H140" s="21">
        <v>1485.64</v>
      </c>
      <c r="I140" s="21">
        <v>590.83000000000004</v>
      </c>
      <c r="J140" s="21">
        <v>475.37</v>
      </c>
      <c r="K140" s="21">
        <v>571.09</v>
      </c>
      <c r="L140" s="21">
        <v>284.08</v>
      </c>
      <c r="M140" s="21">
        <v>2291</v>
      </c>
      <c r="N140" s="21">
        <v>136</v>
      </c>
      <c r="O140" s="21">
        <v>7698.8</v>
      </c>
      <c r="P140" s="55">
        <v>0.40097916666666666</v>
      </c>
      <c r="Q140" s="37">
        <v>1</v>
      </c>
    </row>
    <row r="141" spans="1:17" hidden="1" x14ac:dyDescent="0.3">
      <c r="A141" s="19" t="s">
        <v>328</v>
      </c>
      <c r="B141" s="19" t="s">
        <v>1836</v>
      </c>
      <c r="C141" s="41">
        <v>0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55">
        <v>0</v>
      </c>
      <c r="Q141" s="37">
        <v>2</v>
      </c>
    </row>
    <row r="142" spans="1:17" x14ac:dyDescent="0.3">
      <c r="B142" s="19" t="s">
        <v>329</v>
      </c>
      <c r="C142" s="57">
        <v>352.41</v>
      </c>
      <c r="D142" s="57">
        <v>1406.85</v>
      </c>
      <c r="E142" s="57">
        <v>2575.66</v>
      </c>
      <c r="F142" s="57">
        <v>5238.78</v>
      </c>
      <c r="G142" s="57">
        <v>5020.0599999999995</v>
      </c>
      <c r="H142" s="57">
        <v>8451.32</v>
      </c>
      <c r="I142" s="57">
        <v>7381.58</v>
      </c>
      <c r="J142" s="57">
        <v>9225.86</v>
      </c>
      <c r="K142" s="57">
        <v>10352.43</v>
      </c>
      <c r="L142" s="57">
        <v>10641.949999999999</v>
      </c>
      <c r="M142" s="57">
        <v>15806.36</v>
      </c>
      <c r="N142" s="57">
        <v>7765.3099999999995</v>
      </c>
      <c r="O142" s="57">
        <v>84218.57</v>
      </c>
      <c r="P142" s="55">
        <v>3.3007474034881445</v>
      </c>
      <c r="Q142" s="37">
        <v>1</v>
      </c>
    </row>
    <row r="143" spans="1:17" x14ac:dyDescent="0.3">
      <c r="B143" s="19" t="s">
        <v>312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55"/>
      <c r="Q143" s="37">
        <v>1</v>
      </c>
    </row>
    <row r="144" spans="1:17" x14ac:dyDescent="0.3">
      <c r="A144" s="19" t="s">
        <v>330</v>
      </c>
      <c r="B144" s="19" t="s">
        <v>1280</v>
      </c>
      <c r="C144" s="21">
        <v>564.37</v>
      </c>
      <c r="D144" s="21">
        <v>1191.74</v>
      </c>
      <c r="E144" s="21">
        <v>1605.87</v>
      </c>
      <c r="F144" s="21">
        <v>3514.1</v>
      </c>
      <c r="G144" s="21">
        <v>4517.08</v>
      </c>
      <c r="H144" s="21">
        <v>4950.28</v>
      </c>
      <c r="I144" s="21">
        <v>4619.66</v>
      </c>
      <c r="J144" s="21">
        <v>2475.2800000000002</v>
      </c>
      <c r="K144" s="21">
        <v>1184.3900000000001</v>
      </c>
      <c r="L144" s="21">
        <v>1184.0999999999999</v>
      </c>
      <c r="M144" s="21">
        <v>1435</v>
      </c>
      <c r="N144" s="21">
        <v>1670</v>
      </c>
      <c r="O144" s="21">
        <v>28911.869999999995</v>
      </c>
      <c r="P144" s="55">
        <v>1.5058265624999998</v>
      </c>
      <c r="Q144" s="37">
        <v>1</v>
      </c>
    </row>
    <row r="145" spans="1:17" hidden="1" x14ac:dyDescent="0.3">
      <c r="A145" s="19" t="s">
        <v>331</v>
      </c>
      <c r="B145" s="19" t="s">
        <v>1837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55">
        <v>0</v>
      </c>
      <c r="Q145" s="37">
        <v>2</v>
      </c>
    </row>
    <row r="146" spans="1:17" hidden="1" x14ac:dyDescent="0.3">
      <c r="A146" s="19" t="s">
        <v>1185</v>
      </c>
      <c r="B146" s="19" t="s">
        <v>1838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55">
        <v>0</v>
      </c>
      <c r="Q146" s="37">
        <v>2</v>
      </c>
    </row>
    <row r="147" spans="1:17" hidden="1" x14ac:dyDescent="0.3">
      <c r="A147" s="19" t="s">
        <v>1186</v>
      </c>
      <c r="B147" s="19" t="s">
        <v>1839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55">
        <v>0</v>
      </c>
      <c r="Q147" s="37">
        <v>2</v>
      </c>
    </row>
    <row r="148" spans="1:17" x14ac:dyDescent="0.3">
      <c r="A148" s="19" t="s">
        <v>1840</v>
      </c>
      <c r="B148" s="19" t="s">
        <v>1841</v>
      </c>
      <c r="C148" s="21">
        <v>0</v>
      </c>
      <c r="D148" s="21">
        <v>0</v>
      </c>
      <c r="E148" s="21">
        <v>50</v>
      </c>
      <c r="F148" s="21">
        <v>0</v>
      </c>
      <c r="G148" s="21">
        <v>0</v>
      </c>
      <c r="H148" s="21">
        <v>200</v>
      </c>
      <c r="I148" s="21">
        <v>0</v>
      </c>
      <c r="J148" s="21">
        <v>0</v>
      </c>
      <c r="K148" s="21">
        <v>0</v>
      </c>
      <c r="L148" s="21">
        <v>0</v>
      </c>
      <c r="M148" s="21">
        <v>270</v>
      </c>
      <c r="N148" s="21">
        <v>27.06</v>
      </c>
      <c r="O148" s="21">
        <v>547.05999999999995</v>
      </c>
      <c r="P148" s="55">
        <v>2.8492708333333332E-2</v>
      </c>
      <c r="Q148" s="37">
        <v>1</v>
      </c>
    </row>
    <row r="149" spans="1:17" hidden="1" x14ac:dyDescent="0.3">
      <c r="A149" s="19" t="s">
        <v>332</v>
      </c>
      <c r="B149" s="19" t="s">
        <v>1842</v>
      </c>
      <c r="C149" s="41">
        <v>0</v>
      </c>
      <c r="D149" s="41">
        <v>0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21">
        <v>0</v>
      </c>
      <c r="P149" s="55">
        <v>0</v>
      </c>
      <c r="Q149" s="37">
        <v>2</v>
      </c>
    </row>
    <row r="150" spans="1:17" x14ac:dyDescent="0.3">
      <c r="B150" s="19" t="s">
        <v>333</v>
      </c>
      <c r="C150" s="45">
        <v>564.37</v>
      </c>
      <c r="D150" s="45">
        <v>1191.74</v>
      </c>
      <c r="E150" s="45">
        <v>1655.87</v>
      </c>
      <c r="F150" s="45">
        <v>3514.1</v>
      </c>
      <c r="G150" s="45">
        <v>4517.08</v>
      </c>
      <c r="H150" s="45">
        <v>5150.28</v>
      </c>
      <c r="I150" s="45">
        <v>4619.66</v>
      </c>
      <c r="J150" s="45">
        <v>2475.2800000000002</v>
      </c>
      <c r="K150" s="45">
        <v>1184.3900000000001</v>
      </c>
      <c r="L150" s="45">
        <v>1184.0999999999999</v>
      </c>
      <c r="M150" s="45">
        <v>1705</v>
      </c>
      <c r="N150" s="45">
        <v>1697.06</v>
      </c>
      <c r="O150" s="45">
        <v>29458.929999999997</v>
      </c>
      <c r="P150" s="55">
        <v>1.5343192708333331</v>
      </c>
      <c r="Q150" s="37">
        <v>1</v>
      </c>
    </row>
    <row r="151" spans="1:17" x14ac:dyDescent="0.3">
      <c r="B151" s="19" t="s">
        <v>334</v>
      </c>
      <c r="C151" s="21">
        <v>916.78</v>
      </c>
      <c r="D151" s="21">
        <v>2598.59</v>
      </c>
      <c r="E151" s="21">
        <v>4231.53</v>
      </c>
      <c r="F151" s="21">
        <v>8752.8799999999992</v>
      </c>
      <c r="G151" s="21">
        <v>9537.14</v>
      </c>
      <c r="H151" s="21">
        <v>13601.599999999999</v>
      </c>
      <c r="I151" s="21">
        <v>12001.24</v>
      </c>
      <c r="J151" s="21">
        <v>11701.140000000001</v>
      </c>
      <c r="K151" s="21">
        <v>11536.82</v>
      </c>
      <c r="L151" s="21">
        <v>11826.05</v>
      </c>
      <c r="M151" s="21">
        <v>17511.36</v>
      </c>
      <c r="N151" s="21">
        <v>9462.369999999999</v>
      </c>
      <c r="O151" s="21">
        <v>113677.5</v>
      </c>
      <c r="P151" s="61">
        <v>1</v>
      </c>
      <c r="Q151" s="37">
        <v>1</v>
      </c>
    </row>
    <row r="152" spans="1:17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55"/>
      <c r="Q152" s="37">
        <v>1</v>
      </c>
    </row>
    <row r="153" spans="1:17" x14ac:dyDescent="0.3">
      <c r="B153" s="19" t="s">
        <v>335</v>
      </c>
      <c r="C153" s="45">
        <v>688.37</v>
      </c>
      <c r="D153" s="45">
        <v>1341.8600000000001</v>
      </c>
      <c r="E153" s="45">
        <v>2248.9699999999998</v>
      </c>
      <c r="F153" s="45">
        <v>3982.14</v>
      </c>
      <c r="G153" s="45">
        <v>5046.6099999999997</v>
      </c>
      <c r="H153" s="45">
        <v>6635.92</v>
      </c>
      <c r="I153" s="45">
        <v>5210.49</v>
      </c>
      <c r="J153" s="45">
        <v>2950.65</v>
      </c>
      <c r="K153" s="45">
        <v>1755.48</v>
      </c>
      <c r="L153" s="45">
        <v>1468.1799999999998</v>
      </c>
      <c r="M153" s="45">
        <v>3996</v>
      </c>
      <c r="N153" s="45">
        <v>1833.06</v>
      </c>
      <c r="O153" s="45">
        <v>37157.729999999996</v>
      </c>
      <c r="P153" s="55">
        <v>1.9352984374999997</v>
      </c>
      <c r="Q153" s="37">
        <v>1</v>
      </c>
    </row>
    <row r="154" spans="1:17" x14ac:dyDescent="0.3">
      <c r="B154" s="19" t="s">
        <v>312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56"/>
      <c r="Q154" s="37">
        <v>1</v>
      </c>
    </row>
    <row r="155" spans="1:17" ht="17.25" x14ac:dyDescent="0.35">
      <c r="B155" s="30" t="s">
        <v>1293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56"/>
      <c r="Q155" s="37">
        <v>1</v>
      </c>
    </row>
    <row r="156" spans="1:17" x14ac:dyDescent="0.3">
      <c r="A156" s="19" t="s">
        <v>336</v>
      </c>
      <c r="B156" s="19" t="s">
        <v>1843</v>
      </c>
      <c r="C156" s="21">
        <v>101.22</v>
      </c>
      <c r="D156" s="21">
        <v>472.93000000000006</v>
      </c>
      <c r="E156" s="21">
        <v>726.59000000000015</v>
      </c>
      <c r="F156" s="21">
        <v>1674.18</v>
      </c>
      <c r="G156" s="21">
        <v>2230.48</v>
      </c>
      <c r="H156" s="21">
        <v>3068.01</v>
      </c>
      <c r="I156" s="21">
        <v>3758.81</v>
      </c>
      <c r="J156" s="21">
        <v>3457.55</v>
      </c>
      <c r="K156" s="21">
        <v>2807.96</v>
      </c>
      <c r="L156" s="21">
        <v>6262.0599999999995</v>
      </c>
      <c r="M156" s="21">
        <v>4572.26</v>
      </c>
      <c r="N156" s="21">
        <v>4455.96</v>
      </c>
      <c r="O156" s="21">
        <v>33588.01</v>
      </c>
      <c r="P156" s="51">
        <v>0.39881952400759119</v>
      </c>
      <c r="Q156" s="37">
        <v>1</v>
      </c>
    </row>
    <row r="157" spans="1:17" hidden="1" x14ac:dyDescent="0.3">
      <c r="A157" s="19" t="s">
        <v>1844</v>
      </c>
      <c r="B157" s="19" t="s">
        <v>1845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51">
        <v>0</v>
      </c>
      <c r="Q157" s="37">
        <v>2</v>
      </c>
    </row>
    <row r="158" spans="1:17" hidden="1" x14ac:dyDescent="0.3">
      <c r="A158" s="19" t="s">
        <v>1291</v>
      </c>
      <c r="B158" s="19" t="s">
        <v>1846</v>
      </c>
      <c r="C158" s="41">
        <v>0</v>
      </c>
      <c r="D158" s="41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51">
        <v>0</v>
      </c>
      <c r="Q158" s="37">
        <v>2</v>
      </c>
    </row>
    <row r="159" spans="1:17" hidden="1" x14ac:dyDescent="0.3">
      <c r="B159" s="19" t="s">
        <v>1292</v>
      </c>
      <c r="C159" s="21">
        <v>101.22</v>
      </c>
      <c r="D159" s="21">
        <v>472.93000000000006</v>
      </c>
      <c r="E159" s="21">
        <v>726.59000000000015</v>
      </c>
      <c r="F159" s="21">
        <v>1674.18</v>
      </c>
      <c r="G159" s="21">
        <v>2230.48</v>
      </c>
      <c r="H159" s="21">
        <v>3068.01</v>
      </c>
      <c r="I159" s="21">
        <v>3758.81</v>
      </c>
      <c r="J159" s="21">
        <v>3457.55</v>
      </c>
      <c r="K159" s="21">
        <v>2807.96</v>
      </c>
      <c r="L159" s="21">
        <v>6262.0599999999995</v>
      </c>
      <c r="M159" s="21">
        <v>4572.26</v>
      </c>
      <c r="N159" s="21">
        <v>4455.96</v>
      </c>
      <c r="O159" s="21">
        <v>33588.01</v>
      </c>
      <c r="P159" s="51">
        <v>0.29546752875459087</v>
      </c>
      <c r="Q159" s="37">
        <v>2</v>
      </c>
    </row>
    <row r="160" spans="1:17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51"/>
      <c r="Q160" s="37">
        <v>1</v>
      </c>
    </row>
    <row r="161" spans="1:18" ht="17.25" x14ac:dyDescent="0.35">
      <c r="B161" s="30" t="s">
        <v>337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51"/>
      <c r="Q161" s="37">
        <v>1</v>
      </c>
      <c r="R161" s="134">
        <v>0</v>
      </c>
    </row>
    <row r="162" spans="1:18" x14ac:dyDescent="0.3">
      <c r="A162" s="19" t="s">
        <v>338</v>
      </c>
      <c r="B162" s="19" t="s">
        <v>1847</v>
      </c>
      <c r="C162" s="21">
        <v>0</v>
      </c>
      <c r="D162" s="21">
        <v>54.25</v>
      </c>
      <c r="E162" s="21">
        <v>1117.25</v>
      </c>
      <c r="F162" s="21">
        <v>965.54</v>
      </c>
      <c r="G162" s="21">
        <v>147.75</v>
      </c>
      <c r="H162" s="21">
        <v>1091.25</v>
      </c>
      <c r="I162" s="21">
        <v>307.5</v>
      </c>
      <c r="J162" s="21">
        <v>2240.81</v>
      </c>
      <c r="K162" s="21">
        <v>2210.6999999999998</v>
      </c>
      <c r="L162" s="21">
        <v>1850.66</v>
      </c>
      <c r="M162" s="21">
        <v>1776.02</v>
      </c>
      <c r="N162" s="21">
        <v>493.75</v>
      </c>
      <c r="O162" s="21">
        <v>12255.480000000001</v>
      </c>
      <c r="P162" s="55">
        <v>0.48032451499118173</v>
      </c>
      <c r="Q162" s="37">
        <v>1</v>
      </c>
    </row>
    <row r="163" spans="1:18" x14ac:dyDescent="0.3">
      <c r="A163" s="19" t="s">
        <v>339</v>
      </c>
      <c r="B163" s="19" t="s">
        <v>1848</v>
      </c>
      <c r="C163" s="21">
        <v>0</v>
      </c>
      <c r="D163" s="21">
        <v>410.65</v>
      </c>
      <c r="E163" s="21">
        <v>1080.75</v>
      </c>
      <c r="F163" s="21">
        <v>1060</v>
      </c>
      <c r="G163" s="21">
        <v>587.25</v>
      </c>
      <c r="H163" s="21">
        <v>797.72</v>
      </c>
      <c r="I163" s="21">
        <v>1149.1600000000001</v>
      </c>
      <c r="J163" s="21">
        <v>1873</v>
      </c>
      <c r="K163" s="21">
        <v>1478</v>
      </c>
      <c r="L163" s="21">
        <v>1265.02</v>
      </c>
      <c r="M163" s="21">
        <v>2389.25</v>
      </c>
      <c r="N163" s="21">
        <v>1068.9000000000001</v>
      </c>
      <c r="O163" s="21">
        <v>13159.699999999999</v>
      </c>
      <c r="P163" s="55">
        <v>0.51576327650401721</v>
      </c>
      <c r="Q163" s="37">
        <v>1</v>
      </c>
    </row>
    <row r="164" spans="1:18" x14ac:dyDescent="0.3">
      <c r="A164" s="19" t="s">
        <v>340</v>
      </c>
      <c r="B164" s="19" t="s">
        <v>1849</v>
      </c>
      <c r="C164" s="21">
        <v>0</v>
      </c>
      <c r="D164" s="21">
        <v>270.5</v>
      </c>
      <c r="E164" s="21">
        <v>396</v>
      </c>
      <c r="F164" s="21">
        <v>585.5</v>
      </c>
      <c r="G164" s="21">
        <v>103</v>
      </c>
      <c r="H164" s="21">
        <v>268.5</v>
      </c>
      <c r="I164" s="21">
        <v>702.6</v>
      </c>
      <c r="J164" s="21">
        <v>549</v>
      </c>
      <c r="K164" s="21">
        <v>838.5</v>
      </c>
      <c r="L164" s="21">
        <v>1194.8599999999999</v>
      </c>
      <c r="M164" s="21">
        <v>1465.5</v>
      </c>
      <c r="N164" s="21">
        <v>1880.5</v>
      </c>
      <c r="O164" s="21">
        <v>8254.4599999999991</v>
      </c>
      <c r="P164" s="55">
        <v>0.32351401136586316</v>
      </c>
      <c r="Q164" s="37">
        <v>1</v>
      </c>
    </row>
    <row r="165" spans="1:18" hidden="1" x14ac:dyDescent="0.3">
      <c r="A165" s="19" t="s">
        <v>341</v>
      </c>
      <c r="B165" s="19" t="s">
        <v>1850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55">
        <v>0</v>
      </c>
      <c r="Q165" s="37">
        <v>2</v>
      </c>
    </row>
    <row r="166" spans="1:18" hidden="1" x14ac:dyDescent="0.3">
      <c r="A166" s="19" t="s">
        <v>342</v>
      </c>
      <c r="B166" s="19" t="s">
        <v>1851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55">
        <v>0</v>
      </c>
      <c r="Q166" s="37">
        <v>2</v>
      </c>
    </row>
    <row r="167" spans="1:18" hidden="1" x14ac:dyDescent="0.3">
      <c r="A167" s="19" t="s">
        <v>343</v>
      </c>
      <c r="B167" s="19" t="s">
        <v>1852</v>
      </c>
      <c r="C167" s="21">
        <v>0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55">
        <v>0</v>
      </c>
      <c r="Q167" s="37">
        <v>2</v>
      </c>
    </row>
    <row r="168" spans="1:18" hidden="1" x14ac:dyDescent="0.3">
      <c r="A168" s="19" t="s">
        <v>344</v>
      </c>
      <c r="B168" s="19" t="s">
        <v>1853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55">
        <v>0</v>
      </c>
      <c r="Q168" s="37">
        <v>2</v>
      </c>
    </row>
    <row r="169" spans="1:18" hidden="1" x14ac:dyDescent="0.3">
      <c r="A169" s="19" t="s">
        <v>345</v>
      </c>
      <c r="B169" s="19" t="s">
        <v>1854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55">
        <v>0</v>
      </c>
      <c r="Q169" s="37">
        <v>2</v>
      </c>
    </row>
    <row r="170" spans="1:18" hidden="1" x14ac:dyDescent="0.3">
      <c r="A170" s="19" t="s">
        <v>346</v>
      </c>
      <c r="B170" s="19" t="s">
        <v>1855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55">
        <v>0</v>
      </c>
      <c r="Q170" s="37">
        <v>2</v>
      </c>
    </row>
    <row r="171" spans="1:18" hidden="1" x14ac:dyDescent="0.3">
      <c r="A171" s="19" t="s">
        <v>347</v>
      </c>
      <c r="B171" s="19" t="s">
        <v>1856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55">
        <v>0</v>
      </c>
      <c r="Q171" s="37">
        <v>2</v>
      </c>
    </row>
    <row r="172" spans="1:18" hidden="1" x14ac:dyDescent="0.3">
      <c r="A172" s="19" t="s">
        <v>348</v>
      </c>
      <c r="B172" s="19" t="s">
        <v>1857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55">
        <v>0</v>
      </c>
      <c r="Q172" s="37">
        <v>2</v>
      </c>
    </row>
    <row r="173" spans="1:18" hidden="1" x14ac:dyDescent="0.3">
      <c r="A173" s="19" t="s">
        <v>349</v>
      </c>
      <c r="B173" s="19" t="s">
        <v>1858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55">
        <v>0</v>
      </c>
      <c r="Q173" s="37">
        <v>2</v>
      </c>
    </row>
    <row r="174" spans="1:18" hidden="1" x14ac:dyDescent="0.3">
      <c r="A174" s="19" t="s">
        <v>350</v>
      </c>
      <c r="B174" s="19" t="s">
        <v>1859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55">
        <v>0</v>
      </c>
      <c r="Q174" s="37">
        <v>2</v>
      </c>
    </row>
    <row r="175" spans="1:18" hidden="1" x14ac:dyDescent="0.3">
      <c r="A175" s="19" t="s">
        <v>351</v>
      </c>
      <c r="B175" s="19" t="s">
        <v>1860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55">
        <v>0</v>
      </c>
      <c r="Q175" s="37">
        <v>2</v>
      </c>
    </row>
    <row r="176" spans="1:18" hidden="1" x14ac:dyDescent="0.3">
      <c r="A176" s="19" t="s">
        <v>352</v>
      </c>
      <c r="B176" s="19" t="s">
        <v>1861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51">
        <v>0</v>
      </c>
      <c r="Q176" s="37">
        <v>2</v>
      </c>
    </row>
    <row r="177" spans="1:18" hidden="1" x14ac:dyDescent="0.3">
      <c r="A177" s="19" t="s">
        <v>863</v>
      </c>
      <c r="B177" s="19" t="s">
        <v>1862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51">
        <v>0</v>
      </c>
      <c r="Q177" s="37">
        <v>2</v>
      </c>
    </row>
    <row r="178" spans="1:18" hidden="1" x14ac:dyDescent="0.3">
      <c r="A178" s="19" t="s">
        <v>353</v>
      </c>
      <c r="B178" s="19" t="s">
        <v>1863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51">
        <v>0</v>
      </c>
      <c r="Q178" s="37">
        <v>2</v>
      </c>
    </row>
    <row r="179" spans="1:18" hidden="1" x14ac:dyDescent="0.3">
      <c r="A179" s="19" t="s">
        <v>354</v>
      </c>
      <c r="B179" s="19" t="s">
        <v>1864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51">
        <v>0</v>
      </c>
      <c r="Q179" s="37">
        <v>2</v>
      </c>
    </row>
    <row r="180" spans="1:18" hidden="1" x14ac:dyDescent="0.3">
      <c r="A180" s="19" t="s">
        <v>355</v>
      </c>
      <c r="B180" s="19" t="s">
        <v>1865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51">
        <v>0</v>
      </c>
      <c r="Q180" s="37">
        <v>2</v>
      </c>
    </row>
    <row r="181" spans="1:18" hidden="1" x14ac:dyDescent="0.3">
      <c r="A181" s="19" t="s">
        <v>1670</v>
      </c>
      <c r="B181" s="19" t="s">
        <v>1866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51">
        <v>0</v>
      </c>
      <c r="Q181" s="37">
        <v>2</v>
      </c>
    </row>
    <row r="182" spans="1:18" hidden="1" x14ac:dyDescent="0.3">
      <c r="A182" s="19" t="s">
        <v>1187</v>
      </c>
      <c r="B182" s="19" t="s">
        <v>1867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51">
        <v>0</v>
      </c>
      <c r="Q182" s="37">
        <v>2</v>
      </c>
    </row>
    <row r="183" spans="1:18" hidden="1" x14ac:dyDescent="0.3">
      <c r="A183" s="19" t="s">
        <v>356</v>
      </c>
      <c r="B183" s="19" t="s">
        <v>1868</v>
      </c>
      <c r="C183" s="41">
        <v>0</v>
      </c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51">
        <v>0</v>
      </c>
      <c r="Q183" s="37">
        <v>2</v>
      </c>
    </row>
    <row r="184" spans="1:18" x14ac:dyDescent="0.3">
      <c r="B184" s="19" t="s">
        <v>357</v>
      </c>
      <c r="C184" s="57">
        <v>0</v>
      </c>
      <c r="D184" s="57">
        <v>735.4</v>
      </c>
      <c r="E184" s="57">
        <v>2594</v>
      </c>
      <c r="F184" s="57">
        <v>2611.04</v>
      </c>
      <c r="G184" s="57">
        <v>838</v>
      </c>
      <c r="H184" s="57">
        <v>2157.4700000000003</v>
      </c>
      <c r="I184" s="57">
        <v>2159.2600000000002</v>
      </c>
      <c r="J184" s="57">
        <v>4662.8099999999995</v>
      </c>
      <c r="K184" s="57">
        <v>4527.2</v>
      </c>
      <c r="L184" s="57">
        <v>4310.54</v>
      </c>
      <c r="M184" s="57">
        <v>5630.77</v>
      </c>
      <c r="N184" s="57">
        <v>3443.15</v>
      </c>
      <c r="O184" s="57">
        <v>33669.64</v>
      </c>
      <c r="P184" s="51">
        <v>1</v>
      </c>
      <c r="Q184" s="37">
        <v>1</v>
      </c>
    </row>
    <row r="185" spans="1:18" x14ac:dyDescent="0.3">
      <c r="B185" s="19" t="s">
        <v>312</v>
      </c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51"/>
      <c r="Q185" s="37">
        <v>1</v>
      </c>
    </row>
    <row r="186" spans="1:18" hidden="1" x14ac:dyDescent="0.3">
      <c r="A186" s="19" t="s">
        <v>1869</v>
      </c>
      <c r="B186" s="19" t="s">
        <v>1870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51">
        <v>0</v>
      </c>
      <c r="Q186" s="37">
        <v>2</v>
      </c>
    </row>
    <row r="187" spans="1:18" hidden="1" x14ac:dyDescent="0.3">
      <c r="A187" s="19" t="s">
        <v>358</v>
      </c>
      <c r="B187" s="19" t="s">
        <v>1871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51">
        <v>0</v>
      </c>
      <c r="Q187" s="37">
        <v>2</v>
      </c>
    </row>
    <row r="188" spans="1:18" hidden="1" x14ac:dyDescent="0.3">
      <c r="A188" s="19" t="s">
        <v>1872</v>
      </c>
      <c r="B188" s="19" t="s">
        <v>1873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51">
        <v>0</v>
      </c>
      <c r="Q188" s="37">
        <v>2</v>
      </c>
    </row>
    <row r="189" spans="1:18" x14ac:dyDescent="0.3">
      <c r="A189" s="19" t="s">
        <v>1874</v>
      </c>
      <c r="B189" s="19" t="s">
        <v>1875</v>
      </c>
      <c r="C189" s="41">
        <v>0</v>
      </c>
      <c r="D189" s="41">
        <v>143.72</v>
      </c>
      <c r="E189" s="41">
        <v>876.50999999999988</v>
      </c>
      <c r="F189" s="41">
        <v>651.77</v>
      </c>
      <c r="G189" s="41">
        <v>1280.1400000000001</v>
      </c>
      <c r="H189" s="41">
        <v>409.82</v>
      </c>
      <c r="I189" s="41">
        <v>929.71</v>
      </c>
      <c r="J189" s="41">
        <v>1114.5899999999999</v>
      </c>
      <c r="K189" s="41">
        <v>1270.1400000000001</v>
      </c>
      <c r="L189" s="41">
        <v>869.5</v>
      </c>
      <c r="M189" s="41">
        <v>1258.8100000000002</v>
      </c>
      <c r="N189" s="41">
        <v>1488.68</v>
      </c>
      <c r="O189" s="41">
        <v>10293.390000000001</v>
      </c>
      <c r="P189" s="51">
        <v>0.30571725744617412</v>
      </c>
      <c r="Q189" s="37">
        <v>1</v>
      </c>
    </row>
    <row r="190" spans="1:18" x14ac:dyDescent="0.3">
      <c r="B190" s="19" t="s">
        <v>359</v>
      </c>
      <c r="C190" s="57">
        <v>0</v>
      </c>
      <c r="D190" s="57">
        <v>143.72</v>
      </c>
      <c r="E190" s="57">
        <v>876.50999999999988</v>
      </c>
      <c r="F190" s="57">
        <v>651.77</v>
      </c>
      <c r="G190" s="57">
        <v>1280.1400000000001</v>
      </c>
      <c r="H190" s="57">
        <v>409.82</v>
      </c>
      <c r="I190" s="57">
        <v>929.71</v>
      </c>
      <c r="J190" s="57">
        <v>1114.5899999999999</v>
      </c>
      <c r="K190" s="57">
        <v>1270.1400000000001</v>
      </c>
      <c r="L190" s="57">
        <v>869.5</v>
      </c>
      <c r="M190" s="57">
        <v>1258.8100000000002</v>
      </c>
      <c r="N190" s="57">
        <v>1488.68</v>
      </c>
      <c r="O190" s="57">
        <v>10293.390000000001</v>
      </c>
      <c r="P190" s="51">
        <v>0.30571725744617412</v>
      </c>
      <c r="Q190" s="37">
        <v>1</v>
      </c>
    </row>
    <row r="191" spans="1:18" x14ac:dyDescent="0.3"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56"/>
      <c r="Q191" s="37">
        <v>1</v>
      </c>
    </row>
    <row r="192" spans="1:18" ht="17.25" hidden="1" x14ac:dyDescent="0.35">
      <c r="B192" s="30" t="s">
        <v>360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43"/>
      <c r="Q192" s="37">
        <v>2</v>
      </c>
      <c r="R192" s="134">
        <v>0</v>
      </c>
    </row>
    <row r="193" spans="1:17" hidden="1" x14ac:dyDescent="0.3">
      <c r="A193" s="19" t="s">
        <v>361</v>
      </c>
      <c r="B193" s="19" t="s">
        <v>1876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51">
        <v>0</v>
      </c>
      <c r="Q193" s="37">
        <v>2</v>
      </c>
    </row>
    <row r="194" spans="1:17" hidden="1" x14ac:dyDescent="0.3">
      <c r="A194" s="19" t="s">
        <v>362</v>
      </c>
      <c r="B194" s="19" t="s">
        <v>1877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51">
        <v>0</v>
      </c>
      <c r="Q194" s="37">
        <v>2</v>
      </c>
    </row>
    <row r="195" spans="1:17" hidden="1" x14ac:dyDescent="0.3">
      <c r="A195" s="19" t="s">
        <v>363</v>
      </c>
      <c r="B195" s="19" t="s">
        <v>1878</v>
      </c>
      <c r="C195" s="21">
        <v>0</v>
      </c>
      <c r="D195" s="21">
        <v>0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51">
        <v>0</v>
      </c>
      <c r="Q195" s="37">
        <v>2</v>
      </c>
    </row>
    <row r="196" spans="1:17" hidden="1" x14ac:dyDescent="0.3">
      <c r="A196" s="19" t="s">
        <v>364</v>
      </c>
      <c r="B196" s="19" t="s">
        <v>1879</v>
      </c>
      <c r="C196" s="47">
        <v>0</v>
      </c>
      <c r="D196" s="41">
        <v>0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7">
        <v>0</v>
      </c>
      <c r="P196" s="51">
        <v>0</v>
      </c>
      <c r="Q196" s="37">
        <v>2</v>
      </c>
    </row>
    <row r="197" spans="1:17" hidden="1" x14ac:dyDescent="0.3">
      <c r="B197" s="19" t="s">
        <v>365</v>
      </c>
      <c r="C197" s="57"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1">
        <v>0</v>
      </c>
      <c r="Q197" s="37">
        <v>2</v>
      </c>
    </row>
    <row r="198" spans="1:17" hidden="1" x14ac:dyDescent="0.3"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3"/>
      <c r="Q198" s="37">
        <v>2</v>
      </c>
    </row>
    <row r="199" spans="1:17" ht="17.25" hidden="1" x14ac:dyDescent="0.35">
      <c r="B199" s="30" t="s">
        <v>1880</v>
      </c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43"/>
      <c r="Q199" s="37">
        <v>2</v>
      </c>
    </row>
    <row r="200" spans="1:17" hidden="1" x14ac:dyDescent="0.3">
      <c r="A200" s="19" t="s">
        <v>1628</v>
      </c>
      <c r="B200" s="19" t="s">
        <v>1881</v>
      </c>
      <c r="C200" s="21">
        <v>0</v>
      </c>
      <c r="D200" s="21">
        <v>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51">
        <v>0</v>
      </c>
      <c r="Q200" s="37">
        <v>2</v>
      </c>
    </row>
    <row r="201" spans="1:17" hidden="1" x14ac:dyDescent="0.3">
      <c r="A201" s="19" t="s">
        <v>1629</v>
      </c>
      <c r="B201" s="19" t="s">
        <v>1882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51">
        <v>0</v>
      </c>
      <c r="Q201" s="37">
        <v>2</v>
      </c>
    </row>
    <row r="202" spans="1:17" hidden="1" x14ac:dyDescent="0.3">
      <c r="A202" s="19" t="s">
        <v>366</v>
      </c>
      <c r="B202" s="19" t="s">
        <v>1883</v>
      </c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51">
        <v>0</v>
      </c>
      <c r="Q202" s="37">
        <v>2</v>
      </c>
    </row>
    <row r="203" spans="1:17" hidden="1" x14ac:dyDescent="0.3">
      <c r="A203" s="19" t="s">
        <v>367</v>
      </c>
      <c r="B203" s="19" t="s">
        <v>1884</v>
      </c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51">
        <v>0</v>
      </c>
      <c r="Q203" s="37">
        <v>2</v>
      </c>
    </row>
    <row r="204" spans="1:17" hidden="1" x14ac:dyDescent="0.3">
      <c r="A204" s="19" t="s">
        <v>369</v>
      </c>
      <c r="B204" s="19" t="s">
        <v>1885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51">
        <v>0</v>
      </c>
      <c r="Q204" s="37">
        <v>2</v>
      </c>
    </row>
    <row r="205" spans="1:17" hidden="1" x14ac:dyDescent="0.3">
      <c r="A205" s="19" t="s">
        <v>1630</v>
      </c>
      <c r="B205" s="19" t="s">
        <v>1886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51">
        <v>0</v>
      </c>
      <c r="Q205" s="37">
        <v>2</v>
      </c>
    </row>
    <row r="206" spans="1:17" hidden="1" x14ac:dyDescent="0.3">
      <c r="A206" s="19" t="s">
        <v>368</v>
      </c>
      <c r="B206" s="19" t="s">
        <v>1887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51">
        <v>0</v>
      </c>
      <c r="Q206" s="37">
        <v>2</v>
      </c>
    </row>
    <row r="207" spans="1:17" hidden="1" x14ac:dyDescent="0.3">
      <c r="A207" s="19" t="s">
        <v>1631</v>
      </c>
      <c r="B207" s="19" t="s">
        <v>1888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51">
        <v>0</v>
      </c>
      <c r="Q207" s="37">
        <v>2</v>
      </c>
    </row>
    <row r="208" spans="1:17" hidden="1" x14ac:dyDescent="0.3">
      <c r="A208" s="19" t="s">
        <v>1211</v>
      </c>
      <c r="B208" s="19" t="s">
        <v>1889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51">
        <v>0</v>
      </c>
      <c r="Q208" s="37">
        <v>2</v>
      </c>
    </row>
    <row r="209" spans="1:17" hidden="1" x14ac:dyDescent="0.3">
      <c r="A209" s="19" t="s">
        <v>1212</v>
      </c>
      <c r="B209" s="19" t="s">
        <v>1890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51">
        <v>0</v>
      </c>
      <c r="Q209" s="37">
        <v>2</v>
      </c>
    </row>
    <row r="210" spans="1:17" hidden="1" x14ac:dyDescent="0.3">
      <c r="A210" s="19" t="s">
        <v>1213</v>
      </c>
      <c r="B210" s="19" t="s">
        <v>1891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51">
        <v>0</v>
      </c>
      <c r="Q210" s="37">
        <v>2</v>
      </c>
    </row>
    <row r="211" spans="1:17" hidden="1" x14ac:dyDescent="0.3">
      <c r="A211" s="19" t="s">
        <v>1214</v>
      </c>
      <c r="B211" s="19" t="s">
        <v>1892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51">
        <v>0</v>
      </c>
      <c r="Q211" s="37">
        <v>2</v>
      </c>
    </row>
    <row r="212" spans="1:17" hidden="1" x14ac:dyDescent="0.3">
      <c r="A212" s="19" t="s">
        <v>1215</v>
      </c>
      <c r="B212" s="19" t="s">
        <v>1893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51">
        <v>0</v>
      </c>
      <c r="Q212" s="37">
        <v>2</v>
      </c>
    </row>
    <row r="213" spans="1:17" hidden="1" x14ac:dyDescent="0.3">
      <c r="A213" s="19" t="s">
        <v>1216</v>
      </c>
      <c r="B213" s="19" t="s">
        <v>1894</v>
      </c>
      <c r="C213" s="41">
        <v>0</v>
      </c>
      <c r="D213" s="41">
        <v>0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51">
        <v>0</v>
      </c>
      <c r="Q213" s="37">
        <v>2</v>
      </c>
    </row>
    <row r="214" spans="1:17" hidden="1" x14ac:dyDescent="0.3">
      <c r="B214" s="19" t="s">
        <v>1895</v>
      </c>
      <c r="C214" s="21">
        <v>0</v>
      </c>
      <c r="D214" s="21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61">
        <v>0</v>
      </c>
      <c r="Q214" s="37">
        <v>2</v>
      </c>
    </row>
    <row r="215" spans="1:17" x14ac:dyDescent="0.3"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43"/>
      <c r="Q215" s="37">
        <v>1</v>
      </c>
    </row>
    <row r="216" spans="1:17" ht="17.25" hidden="1" x14ac:dyDescent="0.35">
      <c r="B216" s="30" t="s">
        <v>1449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43"/>
      <c r="Q216" s="37">
        <v>2</v>
      </c>
    </row>
    <row r="217" spans="1:17" hidden="1" x14ac:dyDescent="0.3">
      <c r="A217" s="19" t="s">
        <v>1466</v>
      </c>
      <c r="B217" s="19" t="s">
        <v>1896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51">
        <v>0</v>
      </c>
      <c r="Q217" s="37">
        <v>2</v>
      </c>
    </row>
    <row r="218" spans="1:17" hidden="1" x14ac:dyDescent="0.3">
      <c r="A218" s="19" t="s">
        <v>1467</v>
      </c>
      <c r="B218" s="19" t="s">
        <v>1897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51">
        <v>0</v>
      </c>
      <c r="Q218" s="37">
        <v>2</v>
      </c>
    </row>
    <row r="219" spans="1:17" hidden="1" x14ac:dyDescent="0.3">
      <c r="A219" s="19" t="s">
        <v>1468</v>
      </c>
      <c r="B219" s="19" t="s">
        <v>1898</v>
      </c>
      <c r="C219" s="21">
        <v>0</v>
      </c>
      <c r="D219" s="21">
        <v>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51">
        <v>0</v>
      </c>
      <c r="Q219" s="37">
        <v>2</v>
      </c>
    </row>
    <row r="220" spans="1:17" hidden="1" x14ac:dyDescent="0.3">
      <c r="A220" s="19" t="s">
        <v>1469</v>
      </c>
      <c r="B220" s="19" t="s">
        <v>1899</v>
      </c>
      <c r="C220" s="21">
        <v>0</v>
      </c>
      <c r="D220" s="21"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51">
        <v>0</v>
      </c>
      <c r="Q220" s="37">
        <v>2</v>
      </c>
    </row>
    <row r="221" spans="1:17" hidden="1" x14ac:dyDescent="0.3">
      <c r="A221" s="19" t="s">
        <v>1470</v>
      </c>
      <c r="B221" s="19" t="s">
        <v>1900</v>
      </c>
      <c r="C221" s="21">
        <v>0</v>
      </c>
      <c r="D221" s="21"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51">
        <v>0</v>
      </c>
      <c r="Q221" s="37">
        <v>2</v>
      </c>
    </row>
    <row r="222" spans="1:17" hidden="1" x14ac:dyDescent="0.3">
      <c r="A222" s="19" t="s">
        <v>1471</v>
      </c>
      <c r="B222" s="19" t="s">
        <v>1901</v>
      </c>
      <c r="C222" s="21">
        <v>0</v>
      </c>
      <c r="D222" s="21"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51">
        <v>0</v>
      </c>
      <c r="Q222" s="37">
        <v>2</v>
      </c>
    </row>
    <row r="223" spans="1:17" hidden="1" x14ac:dyDescent="0.3">
      <c r="A223" s="19" t="s">
        <v>1472</v>
      </c>
      <c r="B223" s="19" t="s">
        <v>1902</v>
      </c>
      <c r="C223" s="21">
        <v>0</v>
      </c>
      <c r="D223" s="21"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51">
        <v>0</v>
      </c>
      <c r="Q223" s="37">
        <v>2</v>
      </c>
    </row>
    <row r="224" spans="1:17" hidden="1" x14ac:dyDescent="0.3">
      <c r="A224" s="19" t="s">
        <v>1473</v>
      </c>
      <c r="B224" s="19" t="s">
        <v>1903</v>
      </c>
      <c r="C224" s="21">
        <v>0</v>
      </c>
      <c r="D224" s="21">
        <v>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51">
        <v>0</v>
      </c>
      <c r="Q224" s="37">
        <v>2</v>
      </c>
    </row>
    <row r="225" spans="1:17" hidden="1" x14ac:dyDescent="0.3">
      <c r="A225" s="19" t="s">
        <v>1474</v>
      </c>
      <c r="B225" s="19" t="s">
        <v>1904</v>
      </c>
      <c r="C225" s="21">
        <v>0</v>
      </c>
      <c r="D225" s="21">
        <v>0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51">
        <v>0</v>
      </c>
      <c r="Q225" s="37">
        <v>2</v>
      </c>
    </row>
    <row r="226" spans="1:17" hidden="1" x14ac:dyDescent="0.3">
      <c r="A226" s="19" t="s">
        <v>1475</v>
      </c>
      <c r="B226" s="19" t="s">
        <v>1905</v>
      </c>
      <c r="C226" s="21">
        <v>0</v>
      </c>
      <c r="D226" s="21">
        <v>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51">
        <v>0</v>
      </c>
      <c r="Q226" s="37">
        <v>2</v>
      </c>
    </row>
    <row r="227" spans="1:17" hidden="1" x14ac:dyDescent="0.3">
      <c r="A227" s="19" t="s">
        <v>1476</v>
      </c>
      <c r="B227" s="19" t="s">
        <v>1906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51">
        <v>0</v>
      </c>
      <c r="Q227" s="37">
        <v>2</v>
      </c>
    </row>
    <row r="228" spans="1:17" hidden="1" x14ac:dyDescent="0.3">
      <c r="A228" s="19" t="s">
        <v>1477</v>
      </c>
      <c r="B228" s="19" t="s">
        <v>1907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51">
        <v>0</v>
      </c>
      <c r="Q228" s="37">
        <v>2</v>
      </c>
    </row>
    <row r="229" spans="1:17" hidden="1" x14ac:dyDescent="0.3">
      <c r="A229" s="19" t="s">
        <v>1478</v>
      </c>
      <c r="B229" s="19" t="s">
        <v>1908</v>
      </c>
      <c r="C229" s="21">
        <v>0</v>
      </c>
      <c r="D229" s="21">
        <v>0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51">
        <v>0</v>
      </c>
      <c r="Q229" s="37">
        <v>2</v>
      </c>
    </row>
    <row r="230" spans="1:17" hidden="1" x14ac:dyDescent="0.3">
      <c r="A230" s="19" t="s">
        <v>1479</v>
      </c>
      <c r="B230" s="19" t="s">
        <v>1909</v>
      </c>
      <c r="C230" s="41">
        <v>0</v>
      </c>
      <c r="D230" s="41">
        <v>0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51">
        <v>0</v>
      </c>
      <c r="Q230" s="37">
        <v>2</v>
      </c>
    </row>
    <row r="231" spans="1:17" hidden="1" x14ac:dyDescent="0.3">
      <c r="B231" s="19" t="s">
        <v>1450</v>
      </c>
      <c r="C231" s="21">
        <v>0</v>
      </c>
      <c r="D231" s="21">
        <v>0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51">
        <v>0</v>
      </c>
      <c r="Q231" s="37">
        <v>2</v>
      </c>
    </row>
    <row r="232" spans="1:17" hidden="1" x14ac:dyDescent="0.3"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43"/>
      <c r="Q232" s="37">
        <v>2</v>
      </c>
    </row>
    <row r="233" spans="1:17" ht="17.25" x14ac:dyDescent="0.35">
      <c r="B233" s="30" t="s">
        <v>1910</v>
      </c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43"/>
      <c r="Q233" s="37">
        <v>1</v>
      </c>
    </row>
    <row r="234" spans="1:17" x14ac:dyDescent="0.3">
      <c r="A234" s="19" t="s">
        <v>370</v>
      </c>
      <c r="B234" s="19" t="s">
        <v>1911</v>
      </c>
      <c r="C234" s="21">
        <v>2826.32</v>
      </c>
      <c r="D234" s="21">
        <v>2839.6</v>
      </c>
      <c r="E234" s="21">
        <v>4148.2999999999993</v>
      </c>
      <c r="F234" s="21">
        <v>5126.4399999999996</v>
      </c>
      <c r="G234" s="21">
        <v>7607.24</v>
      </c>
      <c r="H234" s="21">
        <v>5183.7099999999991</v>
      </c>
      <c r="I234" s="21">
        <v>9167.69</v>
      </c>
      <c r="J234" s="21">
        <v>7317.74</v>
      </c>
      <c r="K234" s="21">
        <v>6210.16</v>
      </c>
      <c r="L234" s="21">
        <v>4999.84</v>
      </c>
      <c r="M234" s="21">
        <v>4665.26</v>
      </c>
      <c r="N234" s="21">
        <v>6738.7</v>
      </c>
      <c r="O234" s="21">
        <v>66831</v>
      </c>
      <c r="P234" s="55">
        <v>2.6192827748383305</v>
      </c>
      <c r="Q234" s="37">
        <v>1</v>
      </c>
    </row>
    <row r="235" spans="1:17" hidden="1" x14ac:dyDescent="0.3">
      <c r="A235" s="19" t="s">
        <v>1552</v>
      </c>
      <c r="B235" s="19" t="s">
        <v>1912</v>
      </c>
      <c r="C235" s="21">
        <v>0</v>
      </c>
      <c r="D235" s="21"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55">
        <v>0</v>
      </c>
      <c r="Q235" s="37">
        <v>2</v>
      </c>
    </row>
    <row r="236" spans="1:17" hidden="1" x14ac:dyDescent="0.3">
      <c r="A236" s="19" t="s">
        <v>371</v>
      </c>
      <c r="B236" s="19" t="s">
        <v>1913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-0.23000000000001819</v>
      </c>
      <c r="J236" s="21">
        <v>0.17000000000007276</v>
      </c>
      <c r="K236" s="21">
        <v>5.999999999994543E-2</v>
      </c>
      <c r="L236" s="21">
        <v>0</v>
      </c>
      <c r="M236" s="21">
        <v>0</v>
      </c>
      <c r="N236" s="21">
        <v>0</v>
      </c>
      <c r="O236" s="21">
        <v>0</v>
      </c>
      <c r="P236" s="55">
        <v>0</v>
      </c>
      <c r="Q236" s="37">
        <v>2</v>
      </c>
    </row>
    <row r="237" spans="1:17" hidden="1" x14ac:dyDescent="0.3">
      <c r="A237" s="19" t="s">
        <v>372</v>
      </c>
      <c r="B237" s="19" t="s">
        <v>1914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55">
        <v>0</v>
      </c>
      <c r="Q237" s="37">
        <v>2</v>
      </c>
    </row>
    <row r="238" spans="1:17" x14ac:dyDescent="0.3">
      <c r="A238" s="19" t="s">
        <v>373</v>
      </c>
      <c r="B238" s="19" t="s">
        <v>1915</v>
      </c>
      <c r="C238" s="21">
        <v>3276.52</v>
      </c>
      <c r="D238" s="21">
        <v>3024.8199999999997</v>
      </c>
      <c r="E238" s="21">
        <v>3491.2</v>
      </c>
      <c r="F238" s="21">
        <v>3349.72</v>
      </c>
      <c r="G238" s="21">
        <v>2993.1600000000003</v>
      </c>
      <c r="H238" s="21">
        <v>3359.5599999999995</v>
      </c>
      <c r="I238" s="21">
        <v>3643.0699999999997</v>
      </c>
      <c r="J238" s="21">
        <v>3834.54</v>
      </c>
      <c r="K238" s="21">
        <v>3499.34</v>
      </c>
      <c r="L238" s="21">
        <v>3850.01</v>
      </c>
      <c r="M238" s="21">
        <v>3578.29</v>
      </c>
      <c r="N238" s="21">
        <v>3391.74</v>
      </c>
      <c r="O238" s="21">
        <v>41291.97</v>
      </c>
      <c r="P238" s="55">
        <v>1.6183409758965315</v>
      </c>
      <c r="Q238" s="37">
        <v>1</v>
      </c>
    </row>
    <row r="239" spans="1:17" hidden="1" x14ac:dyDescent="0.3">
      <c r="A239" s="19" t="s">
        <v>374</v>
      </c>
      <c r="B239" s="19" t="s">
        <v>1916</v>
      </c>
      <c r="C239" s="21">
        <v>0</v>
      </c>
      <c r="D239" s="21">
        <v>0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55">
        <v>0</v>
      </c>
      <c r="Q239" s="37">
        <v>2</v>
      </c>
    </row>
    <row r="240" spans="1:17" x14ac:dyDescent="0.3">
      <c r="A240" s="19" t="s">
        <v>375</v>
      </c>
      <c r="B240" s="19" t="s">
        <v>1917</v>
      </c>
      <c r="C240" s="21">
        <v>3831.6</v>
      </c>
      <c r="D240" s="21">
        <v>3460.7999999999997</v>
      </c>
      <c r="E240" s="21">
        <v>3831.5999999999995</v>
      </c>
      <c r="F240" s="21">
        <v>3708.0000000000005</v>
      </c>
      <c r="G240" s="21">
        <v>3831.5999999999995</v>
      </c>
      <c r="H240" s="21">
        <v>3708.0000000000005</v>
      </c>
      <c r="I240" s="21">
        <v>3831.5999999999995</v>
      </c>
      <c r="J240" s="21">
        <v>3831.6000000000004</v>
      </c>
      <c r="K240" s="21">
        <v>2929.32</v>
      </c>
      <c r="L240" s="21">
        <v>4240.13</v>
      </c>
      <c r="M240" s="21">
        <v>3764.41</v>
      </c>
      <c r="N240" s="21">
        <v>3374.9799999999996</v>
      </c>
      <c r="O240" s="21">
        <v>44343.639999999985</v>
      </c>
      <c r="P240" s="55">
        <v>1.7379439545365465</v>
      </c>
      <c r="Q240" s="37">
        <v>1</v>
      </c>
    </row>
    <row r="241" spans="1:17" hidden="1" x14ac:dyDescent="0.3">
      <c r="A241" s="19" t="s">
        <v>1174</v>
      </c>
      <c r="B241" s="19" t="s">
        <v>1918</v>
      </c>
      <c r="C241" s="21">
        <v>0</v>
      </c>
      <c r="D241" s="21">
        <v>0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55">
        <v>0</v>
      </c>
      <c r="Q241" s="37">
        <v>2</v>
      </c>
    </row>
    <row r="242" spans="1:17" hidden="1" x14ac:dyDescent="0.3">
      <c r="A242" s="19" t="s">
        <v>1173</v>
      </c>
      <c r="B242" s="19" t="s">
        <v>1919</v>
      </c>
      <c r="C242" s="21">
        <v>0</v>
      </c>
      <c r="D242" s="21"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55">
        <v>0</v>
      </c>
      <c r="Q242" s="37">
        <v>2</v>
      </c>
    </row>
    <row r="243" spans="1:17" x14ac:dyDescent="0.3">
      <c r="A243" s="19" t="s">
        <v>376</v>
      </c>
      <c r="B243" s="19" t="s">
        <v>1920</v>
      </c>
      <c r="C243" s="21">
        <v>448</v>
      </c>
      <c r="D243" s="21">
        <v>545.02</v>
      </c>
      <c r="E243" s="21">
        <v>548.66000000000008</v>
      </c>
      <c r="F243" s="21">
        <v>2399.2400000000002</v>
      </c>
      <c r="G243" s="21">
        <v>2858.16</v>
      </c>
      <c r="H243" s="21">
        <v>2705.4700000000003</v>
      </c>
      <c r="I243" s="21">
        <v>2456.5600000000004</v>
      </c>
      <c r="J243" s="21">
        <v>2186.87</v>
      </c>
      <c r="K243" s="21">
        <v>511.65999999999985</v>
      </c>
      <c r="L243" s="21">
        <v>895.63000000000011</v>
      </c>
      <c r="M243" s="21">
        <v>1205.19</v>
      </c>
      <c r="N243" s="21">
        <v>2781.99</v>
      </c>
      <c r="O243" s="21">
        <v>19542.449999999997</v>
      </c>
      <c r="P243" s="55">
        <v>0.76592004703115801</v>
      </c>
      <c r="Q243" s="37">
        <v>1</v>
      </c>
    </row>
    <row r="244" spans="1:17" hidden="1" x14ac:dyDescent="0.3">
      <c r="A244" s="19" t="s">
        <v>377</v>
      </c>
      <c r="B244" s="19" t="s">
        <v>1921</v>
      </c>
      <c r="C244" s="21">
        <v>0</v>
      </c>
      <c r="D244" s="21"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55">
        <v>0</v>
      </c>
      <c r="Q244" s="37">
        <v>2</v>
      </c>
    </row>
    <row r="245" spans="1:17" hidden="1" x14ac:dyDescent="0.3">
      <c r="A245" s="19" t="s">
        <v>1555</v>
      </c>
      <c r="B245" s="19" t="s">
        <v>1922</v>
      </c>
      <c r="C245" s="21">
        <v>0</v>
      </c>
      <c r="D245" s="21">
        <v>0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55">
        <v>0</v>
      </c>
      <c r="Q245" s="37">
        <v>2</v>
      </c>
    </row>
    <row r="246" spans="1:17" x14ac:dyDescent="0.3">
      <c r="A246" s="19" t="s">
        <v>378</v>
      </c>
      <c r="B246" s="19" t="s">
        <v>1923</v>
      </c>
      <c r="C246" s="21">
        <v>2334.9</v>
      </c>
      <c r="D246" s="21">
        <v>2283.5700000000002</v>
      </c>
      <c r="E246" s="21">
        <v>6682.41</v>
      </c>
      <c r="F246" s="21">
        <v>8387.4500000000007</v>
      </c>
      <c r="G246" s="21">
        <v>11983.300000000001</v>
      </c>
      <c r="H246" s="21">
        <v>12767.829999999998</v>
      </c>
      <c r="I246" s="21">
        <v>16501.080000000002</v>
      </c>
      <c r="J246" s="21">
        <v>23846.68</v>
      </c>
      <c r="K246" s="21">
        <v>20423.830000000002</v>
      </c>
      <c r="L246" s="21">
        <v>21071.32</v>
      </c>
      <c r="M246" s="21">
        <v>19762.95</v>
      </c>
      <c r="N246" s="21">
        <v>9558.0099999999984</v>
      </c>
      <c r="O246" s="21">
        <v>155603.33000000002</v>
      </c>
      <c r="P246" s="55">
        <v>6.0985040172447587</v>
      </c>
      <c r="Q246" s="37">
        <v>1</v>
      </c>
    </row>
    <row r="247" spans="1:17" hidden="1" x14ac:dyDescent="0.3">
      <c r="A247" s="19" t="s">
        <v>379</v>
      </c>
      <c r="B247" s="19" t="s">
        <v>1924</v>
      </c>
      <c r="C247" s="21">
        <v>0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55">
        <v>0</v>
      </c>
      <c r="Q247" s="37">
        <v>2</v>
      </c>
    </row>
    <row r="248" spans="1:17" x14ac:dyDescent="0.3">
      <c r="A248" s="19" t="s">
        <v>380</v>
      </c>
      <c r="B248" s="19" t="s">
        <v>1925</v>
      </c>
      <c r="C248" s="21">
        <v>864.09</v>
      </c>
      <c r="D248" s="21">
        <v>471.11</v>
      </c>
      <c r="E248" s="21">
        <v>1554</v>
      </c>
      <c r="F248" s="21">
        <v>2118.04</v>
      </c>
      <c r="G248" s="21">
        <v>3774.74</v>
      </c>
      <c r="H248" s="21">
        <v>3449.6099999999997</v>
      </c>
      <c r="I248" s="21">
        <v>3065.7999999999997</v>
      </c>
      <c r="J248" s="21">
        <v>2435.96</v>
      </c>
      <c r="K248" s="21">
        <v>2583.4</v>
      </c>
      <c r="L248" s="21">
        <v>2904.44</v>
      </c>
      <c r="M248" s="21">
        <v>3070.98</v>
      </c>
      <c r="N248" s="21">
        <v>887.30000000000007</v>
      </c>
      <c r="O248" s="21">
        <v>27179.469999999998</v>
      </c>
      <c r="P248" s="55">
        <v>1.0652349598275523</v>
      </c>
      <c r="Q248" s="37">
        <v>1</v>
      </c>
    </row>
    <row r="249" spans="1:17" hidden="1" x14ac:dyDescent="0.3">
      <c r="A249" s="19" t="s">
        <v>1556</v>
      </c>
      <c r="B249" s="19" t="s">
        <v>1926</v>
      </c>
      <c r="C249" s="21">
        <v>0</v>
      </c>
      <c r="D249" s="21"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55">
        <v>0</v>
      </c>
      <c r="Q249" s="37">
        <v>2</v>
      </c>
    </row>
    <row r="250" spans="1:17" hidden="1" x14ac:dyDescent="0.3">
      <c r="A250" s="19" t="s">
        <v>381</v>
      </c>
      <c r="B250" s="19" t="s">
        <v>1927</v>
      </c>
      <c r="C250" s="21">
        <v>0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55">
        <v>0</v>
      </c>
      <c r="Q250" s="37">
        <v>2</v>
      </c>
    </row>
    <row r="251" spans="1:17" x14ac:dyDescent="0.3">
      <c r="A251" s="19" t="s">
        <v>382</v>
      </c>
      <c r="B251" s="19" t="s">
        <v>1928</v>
      </c>
      <c r="C251" s="21">
        <v>940.41</v>
      </c>
      <c r="D251" s="21">
        <v>1372.25</v>
      </c>
      <c r="E251" s="21">
        <v>1554</v>
      </c>
      <c r="F251" s="21">
        <v>2110.81</v>
      </c>
      <c r="G251" s="21">
        <v>2059.62</v>
      </c>
      <c r="H251" s="21">
        <v>2876.11</v>
      </c>
      <c r="I251" s="21">
        <v>2969.37</v>
      </c>
      <c r="J251" s="21">
        <v>2543</v>
      </c>
      <c r="K251" s="21">
        <v>2686.48</v>
      </c>
      <c r="L251" s="21">
        <v>2586</v>
      </c>
      <c r="M251" s="21">
        <v>2180.75</v>
      </c>
      <c r="N251" s="21">
        <v>2192.79</v>
      </c>
      <c r="O251" s="21">
        <v>26071.59</v>
      </c>
      <c r="P251" s="55">
        <v>1.0218142269253381</v>
      </c>
      <c r="Q251" s="37">
        <v>1</v>
      </c>
    </row>
    <row r="252" spans="1:17" hidden="1" x14ac:dyDescent="0.3">
      <c r="A252" s="19" t="s">
        <v>383</v>
      </c>
      <c r="B252" s="19" t="s">
        <v>1929</v>
      </c>
      <c r="C252" s="21">
        <v>0</v>
      </c>
      <c r="D252" s="21"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55">
        <v>0</v>
      </c>
      <c r="Q252" s="37">
        <v>2</v>
      </c>
    </row>
    <row r="253" spans="1:17" hidden="1" x14ac:dyDescent="0.3">
      <c r="A253" s="19" t="s">
        <v>384</v>
      </c>
      <c r="B253" s="19" t="s">
        <v>1930</v>
      </c>
      <c r="C253" s="21">
        <v>0</v>
      </c>
      <c r="D253" s="21"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55">
        <v>0</v>
      </c>
      <c r="Q253" s="37">
        <v>2</v>
      </c>
    </row>
    <row r="254" spans="1:17" hidden="1" x14ac:dyDescent="0.3">
      <c r="A254" s="19" t="s">
        <v>1553</v>
      </c>
      <c r="B254" s="19" t="s">
        <v>1931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55">
        <v>0</v>
      </c>
      <c r="Q254" s="37">
        <v>2</v>
      </c>
    </row>
    <row r="255" spans="1:17" x14ac:dyDescent="0.3">
      <c r="A255" s="19" t="s">
        <v>385</v>
      </c>
      <c r="B255" s="19" t="s">
        <v>1932</v>
      </c>
      <c r="C255" s="21">
        <v>0</v>
      </c>
      <c r="D255" s="21">
        <v>0</v>
      </c>
      <c r="E255" s="21">
        <v>0</v>
      </c>
      <c r="F255" s="21">
        <v>719.18</v>
      </c>
      <c r="G255" s="21">
        <v>4977.8600000000006</v>
      </c>
      <c r="H255" s="21">
        <v>2825.55</v>
      </c>
      <c r="I255" s="21">
        <v>5804.2699999999995</v>
      </c>
      <c r="J255" s="21">
        <v>6232</v>
      </c>
      <c r="K255" s="21">
        <v>6625.22</v>
      </c>
      <c r="L255" s="21">
        <v>0</v>
      </c>
      <c r="M255" s="21">
        <v>0</v>
      </c>
      <c r="N255" s="21">
        <v>6780.8499999999995</v>
      </c>
      <c r="O255" s="21">
        <v>33964.93</v>
      </c>
      <c r="P255" s="55">
        <v>1.3311749951009211</v>
      </c>
      <c r="Q255" s="37">
        <v>1</v>
      </c>
    </row>
    <row r="256" spans="1:17" hidden="1" x14ac:dyDescent="0.3">
      <c r="A256" s="19" t="s">
        <v>1554</v>
      </c>
      <c r="B256" s="19" t="s">
        <v>1933</v>
      </c>
      <c r="C256" s="21">
        <v>0</v>
      </c>
      <c r="D256" s="21">
        <v>0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55">
        <v>0</v>
      </c>
      <c r="Q256" s="37">
        <v>2</v>
      </c>
    </row>
    <row r="257" spans="1:17" hidden="1" x14ac:dyDescent="0.3">
      <c r="A257" s="19" t="s">
        <v>386</v>
      </c>
      <c r="B257" s="19" t="s">
        <v>1934</v>
      </c>
      <c r="C257" s="21">
        <v>0</v>
      </c>
      <c r="D257" s="21">
        <v>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55">
        <v>0</v>
      </c>
      <c r="Q257" s="37">
        <v>2</v>
      </c>
    </row>
    <row r="258" spans="1:17" hidden="1" x14ac:dyDescent="0.3">
      <c r="A258" s="19" t="s">
        <v>1462</v>
      </c>
      <c r="B258" s="19" t="s">
        <v>1935</v>
      </c>
      <c r="C258" s="21">
        <v>0</v>
      </c>
      <c r="D258" s="21"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55">
        <v>0</v>
      </c>
      <c r="Q258" s="37">
        <v>2</v>
      </c>
    </row>
    <row r="259" spans="1:17" hidden="1" x14ac:dyDescent="0.3">
      <c r="A259" s="19" t="s">
        <v>1188</v>
      </c>
      <c r="B259" s="19" t="s">
        <v>1936</v>
      </c>
      <c r="C259" s="21">
        <v>0</v>
      </c>
      <c r="D259" s="21">
        <v>0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55">
        <v>0</v>
      </c>
      <c r="Q259" s="37">
        <v>2</v>
      </c>
    </row>
    <row r="260" spans="1:17" hidden="1" x14ac:dyDescent="0.3">
      <c r="A260" s="19" t="s">
        <v>387</v>
      </c>
      <c r="B260" s="19" t="s">
        <v>1937</v>
      </c>
      <c r="C260" s="41">
        <v>0</v>
      </c>
      <c r="D260" s="41">
        <v>0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21">
        <v>0</v>
      </c>
      <c r="P260" s="55">
        <v>0</v>
      </c>
      <c r="Q260" s="37">
        <v>2</v>
      </c>
    </row>
    <row r="261" spans="1:17" x14ac:dyDescent="0.3">
      <c r="B261" s="19" t="s">
        <v>1938</v>
      </c>
      <c r="C261" s="45">
        <v>14521.84</v>
      </c>
      <c r="D261" s="45">
        <v>13997.17</v>
      </c>
      <c r="E261" s="45">
        <v>21810.17</v>
      </c>
      <c r="F261" s="45">
        <v>27918.880000000001</v>
      </c>
      <c r="G261" s="45">
        <v>40085.68</v>
      </c>
      <c r="H261" s="45">
        <v>36875.839999999997</v>
      </c>
      <c r="I261" s="45">
        <v>47439.210000000006</v>
      </c>
      <c r="J261" s="45">
        <v>52228.560000000005</v>
      </c>
      <c r="K261" s="45">
        <v>45469.470000000008</v>
      </c>
      <c r="L261" s="45">
        <v>40547.370000000003</v>
      </c>
      <c r="M261" s="45">
        <v>38227.83</v>
      </c>
      <c r="N261" s="45">
        <v>35706.36</v>
      </c>
      <c r="O261" s="45">
        <v>414828.38</v>
      </c>
      <c r="P261" s="55">
        <v>16.258215951401137</v>
      </c>
      <c r="Q261" s="37">
        <v>1</v>
      </c>
    </row>
    <row r="262" spans="1:17" x14ac:dyDescent="0.3">
      <c r="B262" s="19" t="s">
        <v>312</v>
      </c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56"/>
      <c r="Q262" s="37">
        <v>1</v>
      </c>
    </row>
    <row r="263" spans="1:17" x14ac:dyDescent="0.3">
      <c r="A263" s="19" t="s">
        <v>388</v>
      </c>
      <c r="B263" s="19" t="s">
        <v>389</v>
      </c>
      <c r="C263" s="21">
        <v>580.87000000000035</v>
      </c>
      <c r="D263" s="21">
        <v>559.8900000000001</v>
      </c>
      <c r="E263" s="21">
        <v>872.41</v>
      </c>
      <c r="F263" s="21">
        <v>1116.76</v>
      </c>
      <c r="G263" s="21">
        <v>1603.43</v>
      </c>
      <c r="H263" s="21">
        <v>1559.67</v>
      </c>
      <c r="I263" s="21">
        <v>2025.93</v>
      </c>
      <c r="J263" s="21">
        <v>2218.58</v>
      </c>
      <c r="K263" s="21">
        <v>1847.57</v>
      </c>
      <c r="L263" s="21">
        <v>2033.01</v>
      </c>
      <c r="M263" s="21">
        <v>1909.69</v>
      </c>
      <c r="N263" s="21">
        <v>1767.11</v>
      </c>
      <c r="O263" s="21">
        <v>18094.920000000002</v>
      </c>
      <c r="P263" s="55">
        <v>0.70918753674309243</v>
      </c>
      <c r="Q263" s="37">
        <v>1</v>
      </c>
    </row>
    <row r="264" spans="1:17" x14ac:dyDescent="0.3">
      <c r="A264" s="19" t="s">
        <v>390</v>
      </c>
      <c r="B264" s="19" t="s">
        <v>555</v>
      </c>
      <c r="C264" s="21">
        <v>544.64</v>
      </c>
      <c r="D264" s="21">
        <v>0</v>
      </c>
      <c r="E264" s="21">
        <v>0</v>
      </c>
      <c r="F264" s="21">
        <v>0</v>
      </c>
      <c r="G264" s="21">
        <v>0</v>
      </c>
      <c r="H264" s="21">
        <v>1052</v>
      </c>
      <c r="I264" s="21">
        <v>800</v>
      </c>
      <c r="J264" s="21">
        <v>0</v>
      </c>
      <c r="K264" s="21">
        <v>1048</v>
      </c>
      <c r="L264" s="21">
        <v>0</v>
      </c>
      <c r="M264" s="21">
        <v>0</v>
      </c>
      <c r="N264" s="21">
        <v>3808</v>
      </c>
      <c r="O264" s="21">
        <v>7252.6399999999994</v>
      </c>
      <c r="P264" s="55">
        <v>0.28425004899078971</v>
      </c>
      <c r="Q264" s="37">
        <v>1</v>
      </c>
    </row>
    <row r="265" spans="1:17" x14ac:dyDescent="0.3">
      <c r="A265" s="19" t="s">
        <v>392</v>
      </c>
      <c r="B265" s="19" t="s">
        <v>557</v>
      </c>
      <c r="C265" s="41">
        <v>195.04</v>
      </c>
      <c r="D265" s="41">
        <v>112</v>
      </c>
      <c r="E265" s="41">
        <v>99.84</v>
      </c>
      <c r="F265" s="41">
        <v>116.48</v>
      </c>
      <c r="G265" s="41">
        <v>0</v>
      </c>
      <c r="H265" s="41">
        <v>0</v>
      </c>
      <c r="I265" s="41">
        <v>112</v>
      </c>
      <c r="J265" s="41">
        <v>0</v>
      </c>
      <c r="K265" s="41">
        <v>240</v>
      </c>
      <c r="L265" s="41">
        <v>1456</v>
      </c>
      <c r="M265" s="41">
        <v>112</v>
      </c>
      <c r="N265" s="41">
        <v>1946.92</v>
      </c>
      <c r="O265" s="41">
        <v>4390.2800000000007</v>
      </c>
      <c r="P265" s="55">
        <v>0.17206662747403489</v>
      </c>
      <c r="Q265" s="37">
        <v>1</v>
      </c>
    </row>
    <row r="266" spans="1:17" x14ac:dyDescent="0.3">
      <c r="B266" s="19" t="s">
        <v>394</v>
      </c>
      <c r="C266" s="41">
        <v>1320.5500000000002</v>
      </c>
      <c r="D266" s="41">
        <v>671.8900000000001</v>
      </c>
      <c r="E266" s="41">
        <v>972.25</v>
      </c>
      <c r="F266" s="41">
        <v>1233.24</v>
      </c>
      <c r="G266" s="41">
        <v>1603.43</v>
      </c>
      <c r="H266" s="41">
        <v>2611.67</v>
      </c>
      <c r="I266" s="41">
        <v>2937.9300000000003</v>
      </c>
      <c r="J266" s="41">
        <v>2218.58</v>
      </c>
      <c r="K266" s="41">
        <v>3135.5699999999997</v>
      </c>
      <c r="L266" s="41">
        <v>3489.01</v>
      </c>
      <c r="M266" s="41">
        <v>2021.69</v>
      </c>
      <c r="N266" s="41">
        <v>7522.03</v>
      </c>
      <c r="O266" s="41">
        <v>29737.840000000004</v>
      </c>
      <c r="P266" s="55">
        <v>1.165504213207917</v>
      </c>
      <c r="Q266" s="37">
        <v>1</v>
      </c>
    </row>
    <row r="267" spans="1:17" x14ac:dyDescent="0.3">
      <c r="B267" s="19" t="s">
        <v>1939</v>
      </c>
      <c r="C267" s="21">
        <v>15842.39</v>
      </c>
      <c r="D267" s="21">
        <v>14669.06</v>
      </c>
      <c r="E267" s="21">
        <v>22782.42</v>
      </c>
      <c r="F267" s="21">
        <v>29152.120000000003</v>
      </c>
      <c r="G267" s="21">
        <v>41689.11</v>
      </c>
      <c r="H267" s="21">
        <v>39487.509999999995</v>
      </c>
      <c r="I267" s="21">
        <v>50377.140000000007</v>
      </c>
      <c r="J267" s="21">
        <v>54447.140000000007</v>
      </c>
      <c r="K267" s="21">
        <v>48605.040000000008</v>
      </c>
      <c r="L267" s="21">
        <v>44036.380000000005</v>
      </c>
      <c r="M267" s="21">
        <v>40249.520000000004</v>
      </c>
      <c r="N267" s="21">
        <v>43228.39</v>
      </c>
      <c r="O267" s="21">
        <v>444566.22000000003</v>
      </c>
      <c r="P267" s="55">
        <v>17.423720164609055</v>
      </c>
      <c r="Q267" s="37">
        <v>1</v>
      </c>
    </row>
    <row r="268" spans="1:17" x14ac:dyDescent="0.3">
      <c r="B268" s="19" t="s">
        <v>312</v>
      </c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43"/>
      <c r="Q268" s="37">
        <v>1</v>
      </c>
    </row>
    <row r="269" spans="1:17" x14ac:dyDescent="0.3">
      <c r="A269" s="19" t="s">
        <v>395</v>
      </c>
      <c r="B269" s="19" t="s">
        <v>1940</v>
      </c>
      <c r="C269" s="21">
        <v>0</v>
      </c>
      <c r="D269" s="21">
        <v>0</v>
      </c>
      <c r="E269" s="21">
        <v>0</v>
      </c>
      <c r="F269" s="21">
        <v>91.16</v>
      </c>
      <c r="G269" s="21">
        <v>0</v>
      </c>
      <c r="H269" s="21">
        <v>280.5</v>
      </c>
      <c r="I269" s="21">
        <v>0</v>
      </c>
      <c r="J269" s="21">
        <v>0</v>
      </c>
      <c r="K269" s="21">
        <v>546.98</v>
      </c>
      <c r="L269" s="21">
        <v>0</v>
      </c>
      <c r="M269" s="21">
        <v>0</v>
      </c>
      <c r="N269" s="21">
        <v>546.98</v>
      </c>
      <c r="O269" s="21">
        <v>1465.62</v>
      </c>
      <c r="P269" s="51">
        <v>3.296741709255372E-3</v>
      </c>
      <c r="Q269" s="37">
        <v>1</v>
      </c>
    </row>
    <row r="270" spans="1:17" hidden="1" x14ac:dyDescent="0.3">
      <c r="A270" s="19" t="s">
        <v>397</v>
      </c>
      <c r="B270" s="19" t="s">
        <v>1941</v>
      </c>
      <c r="C270" s="21">
        <v>0</v>
      </c>
      <c r="D270" s="21"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51">
        <v>0</v>
      </c>
      <c r="Q270" s="37">
        <v>2</v>
      </c>
    </row>
    <row r="271" spans="1:17" hidden="1" x14ac:dyDescent="0.3">
      <c r="A271" s="19" t="s">
        <v>398</v>
      </c>
      <c r="B271" s="19" t="s">
        <v>1942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51">
        <v>0</v>
      </c>
      <c r="Q271" s="37">
        <v>2</v>
      </c>
    </row>
    <row r="272" spans="1:17" x14ac:dyDescent="0.3">
      <c r="A272" s="19" t="s">
        <v>399</v>
      </c>
      <c r="B272" s="19" t="s">
        <v>1943</v>
      </c>
      <c r="C272" s="21">
        <v>0</v>
      </c>
      <c r="D272" s="21">
        <v>0</v>
      </c>
      <c r="E272" s="21">
        <v>336</v>
      </c>
      <c r="F272" s="21">
        <v>20</v>
      </c>
      <c r="G272" s="21">
        <v>0</v>
      </c>
      <c r="H272" s="21">
        <v>0</v>
      </c>
      <c r="I272" s="21">
        <v>336</v>
      </c>
      <c r="J272" s="21">
        <v>0</v>
      </c>
      <c r="K272" s="21">
        <v>336</v>
      </c>
      <c r="L272" s="21">
        <v>0</v>
      </c>
      <c r="M272" s="21">
        <v>672</v>
      </c>
      <c r="N272" s="21">
        <v>3000</v>
      </c>
      <c r="O272" s="21">
        <v>4700</v>
      </c>
      <c r="P272" s="51">
        <v>1.0572103296557259E-2</v>
      </c>
      <c r="Q272" s="37">
        <v>1</v>
      </c>
    </row>
    <row r="273" spans="1:17" x14ac:dyDescent="0.3">
      <c r="A273" s="19" t="s">
        <v>400</v>
      </c>
      <c r="B273" s="19" t="s">
        <v>1944</v>
      </c>
      <c r="C273" s="21">
        <v>1255.1400000000001</v>
      </c>
      <c r="D273" s="21">
        <v>1137.6399999999999</v>
      </c>
      <c r="E273" s="21">
        <v>1629.67</v>
      </c>
      <c r="F273" s="21">
        <v>2055.1200000000003</v>
      </c>
      <c r="G273" s="21">
        <v>3055.03</v>
      </c>
      <c r="H273" s="21">
        <v>3050.6800000000003</v>
      </c>
      <c r="I273" s="21">
        <v>3878.3599999999997</v>
      </c>
      <c r="J273" s="21">
        <v>4153.12</v>
      </c>
      <c r="K273" s="21">
        <v>3831.6600000000003</v>
      </c>
      <c r="L273" s="21">
        <v>4040.25</v>
      </c>
      <c r="M273" s="21">
        <v>3715.08</v>
      </c>
      <c r="N273" s="21">
        <v>3581.79</v>
      </c>
      <c r="O273" s="21">
        <v>35383.54</v>
      </c>
      <c r="P273" s="51">
        <v>7.9591157420822484E-2</v>
      </c>
      <c r="Q273" s="37">
        <v>1</v>
      </c>
    </row>
    <row r="274" spans="1:17" x14ac:dyDescent="0.3">
      <c r="A274" s="19" t="s">
        <v>402</v>
      </c>
      <c r="B274" s="19" t="s">
        <v>1945</v>
      </c>
      <c r="C274" s="21">
        <v>98.47</v>
      </c>
      <c r="D274" s="21">
        <v>77.19</v>
      </c>
      <c r="E274" s="21">
        <v>89.06</v>
      </c>
      <c r="F274" s="21">
        <v>83.13</v>
      </c>
      <c r="G274" s="21">
        <v>150.48999999999998</v>
      </c>
      <c r="H274" s="21">
        <v>109.72999999999999</v>
      </c>
      <c r="I274" s="21">
        <v>128.30000000000001</v>
      </c>
      <c r="J274" s="21">
        <v>136.91</v>
      </c>
      <c r="K274" s="21">
        <v>102.44</v>
      </c>
      <c r="L274" s="21">
        <v>61.800000000000004</v>
      </c>
      <c r="M274" s="21">
        <v>42.19</v>
      </c>
      <c r="N274" s="21">
        <v>145.15</v>
      </c>
      <c r="O274" s="21">
        <v>1224.8600000000001</v>
      </c>
      <c r="P274" s="51">
        <v>2.7551800944300266E-3</v>
      </c>
      <c r="Q274" s="37">
        <v>1</v>
      </c>
    </row>
    <row r="275" spans="1:17" x14ac:dyDescent="0.3">
      <c r="A275" s="19" t="s">
        <v>404</v>
      </c>
      <c r="B275" s="19" t="s">
        <v>1946</v>
      </c>
      <c r="C275" s="21">
        <v>307.63</v>
      </c>
      <c r="D275" s="21">
        <v>278.83999999999997</v>
      </c>
      <c r="E275" s="21">
        <v>399.46999999999997</v>
      </c>
      <c r="F275" s="21">
        <v>436.15999999999997</v>
      </c>
      <c r="G275" s="21">
        <v>659.19</v>
      </c>
      <c r="H275" s="21">
        <v>552.79</v>
      </c>
      <c r="I275" s="21">
        <v>651.19999999999993</v>
      </c>
      <c r="J275" s="21">
        <v>649.76</v>
      </c>
      <c r="K275" s="21">
        <v>499.47</v>
      </c>
      <c r="L275" s="21">
        <v>427.2</v>
      </c>
      <c r="M275" s="21">
        <v>358.67999999999995</v>
      </c>
      <c r="N275" s="21">
        <v>1154.54</v>
      </c>
      <c r="O275" s="21">
        <v>6374.93</v>
      </c>
      <c r="P275" s="51">
        <v>1.4339663503898249E-2</v>
      </c>
      <c r="Q275" s="37">
        <v>1</v>
      </c>
    </row>
    <row r="276" spans="1:17" hidden="1" x14ac:dyDescent="0.3">
      <c r="A276" s="19" t="s">
        <v>406</v>
      </c>
      <c r="B276" s="19" t="s">
        <v>1947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51">
        <v>0</v>
      </c>
      <c r="Q276" s="37">
        <v>2</v>
      </c>
    </row>
    <row r="277" spans="1:17" x14ac:dyDescent="0.3">
      <c r="A277" s="19" t="s">
        <v>407</v>
      </c>
      <c r="B277" s="19" t="s">
        <v>1948</v>
      </c>
      <c r="C277" s="21">
        <v>2965.76</v>
      </c>
      <c r="D277" s="21">
        <v>1818.5799999999997</v>
      </c>
      <c r="E277" s="21">
        <v>720.31000000000017</v>
      </c>
      <c r="F277" s="21">
        <v>1246.43</v>
      </c>
      <c r="G277" s="21">
        <v>1641.8399999999997</v>
      </c>
      <c r="H277" s="21">
        <v>1345.4999999999998</v>
      </c>
      <c r="I277" s="21">
        <v>952.66999999999985</v>
      </c>
      <c r="J277" s="21">
        <v>2999.54</v>
      </c>
      <c r="K277" s="21">
        <v>0</v>
      </c>
      <c r="L277" s="21">
        <v>331.53</v>
      </c>
      <c r="M277" s="21">
        <v>4755.6100000000006</v>
      </c>
      <c r="N277" s="21">
        <v>4426.88</v>
      </c>
      <c r="O277" s="21">
        <v>23204.650000000005</v>
      </c>
      <c r="P277" s="51">
        <v>5.2196161012863292E-2</v>
      </c>
      <c r="Q277" s="37">
        <v>1</v>
      </c>
    </row>
    <row r="278" spans="1:17" x14ac:dyDescent="0.3">
      <c r="A278" s="19" t="s">
        <v>409</v>
      </c>
      <c r="B278" s="19" t="s">
        <v>1949</v>
      </c>
      <c r="C278" s="21">
        <v>619.41999999999996</v>
      </c>
      <c r="D278" s="21">
        <v>568.22</v>
      </c>
      <c r="E278" s="21">
        <v>798.02</v>
      </c>
      <c r="F278" s="21">
        <v>991.70999999999992</v>
      </c>
      <c r="G278" s="21">
        <v>1171.6600000000001</v>
      </c>
      <c r="H278" s="21">
        <v>1197.72</v>
      </c>
      <c r="I278" s="21">
        <v>1387.25</v>
      </c>
      <c r="J278" s="21">
        <v>1533.07</v>
      </c>
      <c r="K278" s="21">
        <v>1438.13</v>
      </c>
      <c r="L278" s="21">
        <v>1527.33</v>
      </c>
      <c r="M278" s="21">
        <v>1393.67</v>
      </c>
      <c r="N278" s="21">
        <v>1324.12</v>
      </c>
      <c r="O278" s="21">
        <v>13950.32</v>
      </c>
      <c r="P278" s="51">
        <v>3.1379622140431628E-2</v>
      </c>
      <c r="Q278" s="37">
        <v>1</v>
      </c>
    </row>
    <row r="279" spans="1:17" x14ac:dyDescent="0.3">
      <c r="A279" s="19" t="s">
        <v>411</v>
      </c>
      <c r="B279" s="19" t="s">
        <v>1950</v>
      </c>
      <c r="C279" s="21">
        <v>240.96</v>
      </c>
      <c r="D279" s="21">
        <v>239.45</v>
      </c>
      <c r="E279" s="21">
        <v>244.24</v>
      </c>
      <c r="F279" s="21">
        <v>276.72000000000003</v>
      </c>
      <c r="G279" s="21">
        <v>309.04000000000002</v>
      </c>
      <c r="H279" s="21">
        <v>342.53</v>
      </c>
      <c r="I279" s="21">
        <v>538.16999999999996</v>
      </c>
      <c r="J279" s="21">
        <v>328.96</v>
      </c>
      <c r="K279" s="21">
        <v>304.48</v>
      </c>
      <c r="L279" s="21">
        <v>354.46</v>
      </c>
      <c r="M279" s="21">
        <v>356.6</v>
      </c>
      <c r="N279" s="21">
        <v>539.08000000000004</v>
      </c>
      <c r="O279" s="21">
        <v>4074.69</v>
      </c>
      <c r="P279" s="51">
        <v>9.1655411875423195E-3</v>
      </c>
      <c r="Q279" s="37">
        <v>1</v>
      </c>
    </row>
    <row r="280" spans="1:17" hidden="1" x14ac:dyDescent="0.3">
      <c r="A280" s="19" t="s">
        <v>1189</v>
      </c>
      <c r="B280" s="19" t="s">
        <v>1951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51">
        <v>0</v>
      </c>
      <c r="Q280" s="37">
        <v>2</v>
      </c>
    </row>
    <row r="281" spans="1:17" hidden="1" x14ac:dyDescent="0.3">
      <c r="A281" s="19" t="s">
        <v>413</v>
      </c>
      <c r="B281" s="19" t="s">
        <v>1952</v>
      </c>
      <c r="C281" s="41">
        <v>0</v>
      </c>
      <c r="D281" s="41">
        <v>0</v>
      </c>
      <c r="E281" s="41">
        <v>0</v>
      </c>
      <c r="F281" s="41">
        <v>0</v>
      </c>
      <c r="G281" s="41">
        <v>0</v>
      </c>
      <c r="H281" s="41">
        <v>0</v>
      </c>
      <c r="I281" s="41">
        <v>0</v>
      </c>
      <c r="J281" s="41">
        <v>0</v>
      </c>
      <c r="K281" s="41">
        <v>0</v>
      </c>
      <c r="L281" s="41">
        <v>0</v>
      </c>
      <c r="M281" s="41">
        <v>0</v>
      </c>
      <c r="N281" s="41">
        <v>0</v>
      </c>
      <c r="O281" s="21">
        <v>0</v>
      </c>
      <c r="P281" s="51">
        <v>0</v>
      </c>
      <c r="Q281" s="37">
        <v>2</v>
      </c>
    </row>
    <row r="282" spans="1:17" x14ac:dyDescent="0.3">
      <c r="B282" s="19" t="s">
        <v>414</v>
      </c>
      <c r="C282" s="45">
        <v>5487.38</v>
      </c>
      <c r="D282" s="45">
        <v>4119.9199999999992</v>
      </c>
      <c r="E282" s="45">
        <v>4216.7700000000004</v>
      </c>
      <c r="F282" s="45">
        <v>5200.43</v>
      </c>
      <c r="G282" s="45">
        <v>6987.2499999999991</v>
      </c>
      <c r="H282" s="45">
        <v>6879.45</v>
      </c>
      <c r="I282" s="45">
        <v>7871.95</v>
      </c>
      <c r="J282" s="45">
        <v>9801.3599999999988</v>
      </c>
      <c r="K282" s="45">
        <v>7059.16</v>
      </c>
      <c r="L282" s="45">
        <v>6742.57</v>
      </c>
      <c r="M282" s="45">
        <v>11293.830000000002</v>
      </c>
      <c r="N282" s="45">
        <v>14718.539999999999</v>
      </c>
      <c r="O282" s="45">
        <v>90378.610000000015</v>
      </c>
      <c r="P282" s="51">
        <v>0.20329617036580064</v>
      </c>
      <c r="Q282" s="37">
        <v>1</v>
      </c>
    </row>
    <row r="283" spans="1:17" x14ac:dyDescent="0.3">
      <c r="B283" s="19" t="s">
        <v>415</v>
      </c>
      <c r="C283" s="45">
        <v>15842.39</v>
      </c>
      <c r="D283" s="45">
        <v>14669.06</v>
      </c>
      <c r="E283" s="45">
        <v>22782.42</v>
      </c>
      <c r="F283" s="45">
        <v>29152.120000000003</v>
      </c>
      <c r="G283" s="45">
        <v>41689.11</v>
      </c>
      <c r="H283" s="45">
        <v>39487.509999999995</v>
      </c>
      <c r="I283" s="45">
        <v>50377.140000000007</v>
      </c>
      <c r="J283" s="45">
        <v>54447.140000000007</v>
      </c>
      <c r="K283" s="45">
        <v>48605.040000000008</v>
      </c>
      <c r="L283" s="45">
        <v>44036.380000000005</v>
      </c>
      <c r="M283" s="45">
        <v>40249.520000000004</v>
      </c>
      <c r="N283" s="45">
        <v>43228.39</v>
      </c>
      <c r="O283" s="45">
        <v>444566.22000000003</v>
      </c>
      <c r="P283" s="55">
        <v>17.423720164609055</v>
      </c>
      <c r="Q283" s="37">
        <v>1</v>
      </c>
    </row>
    <row r="284" spans="1:17" x14ac:dyDescent="0.3">
      <c r="B284" s="19" t="s">
        <v>416</v>
      </c>
      <c r="C284" s="21">
        <v>21329.77</v>
      </c>
      <c r="D284" s="21">
        <v>18788.98</v>
      </c>
      <c r="E284" s="21">
        <v>26999.19</v>
      </c>
      <c r="F284" s="21">
        <v>34352.550000000003</v>
      </c>
      <c r="G284" s="21">
        <v>48676.36</v>
      </c>
      <c r="H284" s="21">
        <v>46366.959999999992</v>
      </c>
      <c r="I284" s="21">
        <v>58249.090000000004</v>
      </c>
      <c r="J284" s="21">
        <v>64248.500000000007</v>
      </c>
      <c r="K284" s="21">
        <v>55664.200000000012</v>
      </c>
      <c r="L284" s="21">
        <v>50778.950000000004</v>
      </c>
      <c r="M284" s="21">
        <v>51543.350000000006</v>
      </c>
      <c r="N284" s="21">
        <v>57946.93</v>
      </c>
      <c r="O284" s="21">
        <v>534944.83000000007</v>
      </c>
      <c r="P284" s="55">
        <v>20.965895747599454</v>
      </c>
      <c r="Q284" s="37">
        <v>1</v>
      </c>
    </row>
    <row r="285" spans="1:17" ht="17.25" x14ac:dyDescent="0.35">
      <c r="B285" s="30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43"/>
      <c r="Q285" s="37">
        <v>1</v>
      </c>
    </row>
    <row r="286" spans="1:17" ht="17.25" x14ac:dyDescent="0.35">
      <c r="B286" s="30" t="s">
        <v>417</v>
      </c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43"/>
      <c r="Q286" s="37">
        <v>1</v>
      </c>
    </row>
    <row r="287" spans="1:17" x14ac:dyDescent="0.3">
      <c r="A287" s="19" t="s">
        <v>418</v>
      </c>
      <c r="B287" s="19" t="s">
        <v>1953</v>
      </c>
      <c r="C287" s="21">
        <v>0</v>
      </c>
      <c r="D287" s="21">
        <v>0</v>
      </c>
      <c r="E287" s="21">
        <v>0</v>
      </c>
      <c r="F287" s="21">
        <v>737.43</v>
      </c>
      <c r="G287" s="21">
        <v>1456.71</v>
      </c>
      <c r="H287" s="21">
        <v>692.43000000000006</v>
      </c>
      <c r="I287" s="21">
        <v>1481.67</v>
      </c>
      <c r="J287" s="21">
        <v>3177.17</v>
      </c>
      <c r="K287" s="21">
        <v>3502.75</v>
      </c>
      <c r="L287" s="21">
        <v>4230.1000000000004</v>
      </c>
      <c r="M287" s="21">
        <v>5199.6100000000006</v>
      </c>
      <c r="N287" s="21">
        <v>1780.0899999999997</v>
      </c>
      <c r="O287" s="21">
        <v>22257.960000000003</v>
      </c>
      <c r="P287" s="51">
        <v>0.29087855334640972</v>
      </c>
      <c r="Q287" s="37">
        <v>1</v>
      </c>
    </row>
    <row r="288" spans="1:17" hidden="1" x14ac:dyDescent="0.3">
      <c r="A288" s="19" t="s">
        <v>1558</v>
      </c>
      <c r="B288" s="19" t="s">
        <v>1954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51">
        <v>0</v>
      </c>
      <c r="Q288" s="37">
        <v>2</v>
      </c>
    </row>
    <row r="289" spans="1:17" hidden="1" x14ac:dyDescent="0.3">
      <c r="A289" s="19" t="s">
        <v>419</v>
      </c>
      <c r="B289" s="19" t="s">
        <v>1955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51">
        <v>0</v>
      </c>
      <c r="Q289" s="37">
        <v>2</v>
      </c>
    </row>
    <row r="290" spans="1:17" hidden="1" x14ac:dyDescent="0.3">
      <c r="A290" s="19" t="s">
        <v>1559</v>
      </c>
      <c r="B290" s="19" t="s">
        <v>1956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51">
        <v>0</v>
      </c>
      <c r="Q290" s="37">
        <v>2</v>
      </c>
    </row>
    <row r="291" spans="1:17" hidden="1" x14ac:dyDescent="0.3">
      <c r="A291" s="19" t="s">
        <v>420</v>
      </c>
      <c r="B291" s="19" t="s">
        <v>1957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51">
        <v>0</v>
      </c>
      <c r="Q291" s="37">
        <v>2</v>
      </c>
    </row>
    <row r="292" spans="1:17" hidden="1" x14ac:dyDescent="0.3">
      <c r="A292" s="19" t="s">
        <v>1566</v>
      </c>
      <c r="B292" s="19" t="s">
        <v>1958</v>
      </c>
      <c r="C292" s="21">
        <v>0</v>
      </c>
      <c r="D292" s="21">
        <v>0</v>
      </c>
      <c r="E292" s="21">
        <v>0</v>
      </c>
      <c r="F292" s="21">
        <v>0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51">
        <v>0</v>
      </c>
      <c r="Q292" s="37">
        <v>2</v>
      </c>
    </row>
    <row r="293" spans="1:17" x14ac:dyDescent="0.3">
      <c r="A293" s="19" t="s">
        <v>421</v>
      </c>
      <c r="B293" s="19" t="s">
        <v>1959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1432.8</v>
      </c>
      <c r="O293" s="21">
        <v>1432.8</v>
      </c>
      <c r="P293" s="51">
        <v>1.7012874951450728E-2</v>
      </c>
      <c r="Q293" s="37">
        <v>1</v>
      </c>
    </row>
    <row r="294" spans="1:17" hidden="1" x14ac:dyDescent="0.3">
      <c r="A294" s="19" t="s">
        <v>422</v>
      </c>
      <c r="B294" s="19" t="s">
        <v>1960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51">
        <v>0</v>
      </c>
      <c r="Q294" s="37">
        <v>2</v>
      </c>
    </row>
    <row r="295" spans="1:17" x14ac:dyDescent="0.3">
      <c r="A295" s="19" t="s">
        <v>423</v>
      </c>
      <c r="B295" s="19" t="s">
        <v>1961</v>
      </c>
      <c r="C295" s="21">
        <v>0</v>
      </c>
      <c r="D295" s="21">
        <v>0</v>
      </c>
      <c r="E295" s="21">
        <v>0</v>
      </c>
      <c r="F295" s="21">
        <v>0</v>
      </c>
      <c r="G295" s="21">
        <v>0</v>
      </c>
      <c r="H295" s="21">
        <v>552.78</v>
      </c>
      <c r="I295" s="21">
        <v>-123.53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429.25</v>
      </c>
      <c r="P295" s="51">
        <v>5.0968569045995431E-3</v>
      </c>
      <c r="Q295" s="37">
        <v>1</v>
      </c>
    </row>
    <row r="296" spans="1:17" hidden="1" x14ac:dyDescent="0.3">
      <c r="A296" s="19" t="s">
        <v>1557</v>
      </c>
      <c r="B296" s="19" t="s">
        <v>1962</v>
      </c>
      <c r="C296" s="21">
        <v>0</v>
      </c>
      <c r="D296" s="21">
        <v>0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51">
        <v>0</v>
      </c>
      <c r="Q296" s="37">
        <v>2</v>
      </c>
    </row>
    <row r="297" spans="1:17" hidden="1" x14ac:dyDescent="0.3">
      <c r="A297" s="19" t="s">
        <v>424</v>
      </c>
      <c r="B297" s="19" t="s">
        <v>1963</v>
      </c>
      <c r="C297" s="21">
        <v>0</v>
      </c>
      <c r="D297" s="21">
        <v>0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51">
        <v>0</v>
      </c>
      <c r="Q297" s="37">
        <v>2</v>
      </c>
    </row>
    <row r="298" spans="1:17" hidden="1" x14ac:dyDescent="0.3">
      <c r="A298" s="19" t="s">
        <v>425</v>
      </c>
      <c r="B298" s="19" t="s">
        <v>1964</v>
      </c>
      <c r="C298" s="21">
        <v>0</v>
      </c>
      <c r="D298" s="21">
        <v>0</v>
      </c>
      <c r="E298" s="21">
        <v>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51">
        <v>0</v>
      </c>
      <c r="Q298" s="37">
        <v>2</v>
      </c>
    </row>
    <row r="299" spans="1:17" hidden="1" x14ac:dyDescent="0.3">
      <c r="A299" s="19" t="s">
        <v>433</v>
      </c>
      <c r="B299" s="19" t="s">
        <v>1965</v>
      </c>
      <c r="C299" s="21">
        <v>0</v>
      </c>
      <c r="D299" s="21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51">
        <v>0</v>
      </c>
      <c r="Q299" s="37">
        <v>2</v>
      </c>
    </row>
    <row r="300" spans="1:17" hidden="1" x14ac:dyDescent="0.3">
      <c r="A300" s="19" t="s">
        <v>426</v>
      </c>
      <c r="B300" s="19" t="s">
        <v>1966</v>
      </c>
      <c r="C300" s="21">
        <v>0</v>
      </c>
      <c r="D300" s="21">
        <v>0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51">
        <v>0</v>
      </c>
      <c r="Q300" s="37">
        <v>2</v>
      </c>
    </row>
    <row r="301" spans="1:17" hidden="1" x14ac:dyDescent="0.3">
      <c r="A301" s="19" t="s">
        <v>427</v>
      </c>
      <c r="B301" s="19" t="s">
        <v>1967</v>
      </c>
      <c r="C301" s="21">
        <v>0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51">
        <v>0</v>
      </c>
      <c r="Q301" s="37">
        <v>2</v>
      </c>
    </row>
    <row r="302" spans="1:17" hidden="1" x14ac:dyDescent="0.3">
      <c r="A302" s="19" t="s">
        <v>428</v>
      </c>
      <c r="B302" s="19" t="s">
        <v>1968</v>
      </c>
      <c r="C302" s="21">
        <v>0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51">
        <v>0</v>
      </c>
      <c r="Q302" s="37">
        <v>2</v>
      </c>
    </row>
    <row r="303" spans="1:17" hidden="1" x14ac:dyDescent="0.3">
      <c r="A303" s="19" t="s">
        <v>429</v>
      </c>
      <c r="B303" s="19" t="s">
        <v>1969</v>
      </c>
      <c r="C303" s="21">
        <v>0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51">
        <v>0</v>
      </c>
      <c r="Q303" s="37">
        <v>2</v>
      </c>
    </row>
    <row r="304" spans="1:17" hidden="1" x14ac:dyDescent="0.3">
      <c r="A304" s="19" t="s">
        <v>1560</v>
      </c>
      <c r="B304" s="19" t="s">
        <v>1970</v>
      </c>
      <c r="C304" s="21">
        <v>0</v>
      </c>
      <c r="D304" s="21">
        <v>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51">
        <v>0</v>
      </c>
      <c r="Q304" s="37">
        <v>2</v>
      </c>
    </row>
    <row r="305" spans="1:17" hidden="1" x14ac:dyDescent="0.3">
      <c r="A305" s="19" t="s">
        <v>430</v>
      </c>
      <c r="B305" s="19" t="s">
        <v>1971</v>
      </c>
      <c r="C305" s="21">
        <v>0</v>
      </c>
      <c r="D305" s="21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51">
        <v>0</v>
      </c>
      <c r="Q305" s="37">
        <v>2</v>
      </c>
    </row>
    <row r="306" spans="1:17" hidden="1" x14ac:dyDescent="0.3">
      <c r="A306" s="19" t="s">
        <v>1561</v>
      </c>
      <c r="B306" s="19" t="s">
        <v>1972</v>
      </c>
      <c r="C306" s="21">
        <v>0</v>
      </c>
      <c r="D306" s="21">
        <v>0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51">
        <v>0</v>
      </c>
      <c r="Q306" s="37">
        <v>2</v>
      </c>
    </row>
    <row r="307" spans="1:17" hidden="1" x14ac:dyDescent="0.3">
      <c r="A307" s="19" t="s">
        <v>431</v>
      </c>
      <c r="B307" s="19" t="s">
        <v>1973</v>
      </c>
      <c r="C307" s="21">
        <v>0</v>
      </c>
      <c r="D307" s="21">
        <v>0</v>
      </c>
      <c r="E307" s="21">
        <v>0</v>
      </c>
      <c r="F307" s="21">
        <v>0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51">
        <v>0</v>
      </c>
      <c r="Q307" s="37">
        <v>2</v>
      </c>
    </row>
    <row r="308" spans="1:17" hidden="1" x14ac:dyDescent="0.3">
      <c r="A308" s="19" t="s">
        <v>1562</v>
      </c>
      <c r="B308" s="19" t="s">
        <v>1974</v>
      </c>
      <c r="C308" s="21">
        <v>0</v>
      </c>
      <c r="D308" s="21">
        <v>0</v>
      </c>
      <c r="E308" s="21">
        <v>0</v>
      </c>
      <c r="F308" s="21">
        <v>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51">
        <v>0</v>
      </c>
      <c r="Q308" s="37">
        <v>2</v>
      </c>
    </row>
    <row r="309" spans="1:17" hidden="1" x14ac:dyDescent="0.3">
      <c r="A309" s="19" t="s">
        <v>432</v>
      </c>
      <c r="B309" s="19" t="s">
        <v>1975</v>
      </c>
      <c r="C309" s="21">
        <v>0</v>
      </c>
      <c r="D309" s="21">
        <v>0</v>
      </c>
      <c r="E309" s="21">
        <v>0</v>
      </c>
      <c r="F309" s="21">
        <v>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51">
        <v>0</v>
      </c>
      <c r="Q309" s="37">
        <v>2</v>
      </c>
    </row>
    <row r="310" spans="1:17" hidden="1" x14ac:dyDescent="0.3">
      <c r="A310" s="19" t="s">
        <v>434</v>
      </c>
      <c r="B310" s="19" t="s">
        <v>1976</v>
      </c>
      <c r="C310" s="21">
        <v>0</v>
      </c>
      <c r="D310" s="21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51">
        <v>0</v>
      </c>
      <c r="Q310" s="37">
        <v>2</v>
      </c>
    </row>
    <row r="311" spans="1:17" hidden="1" x14ac:dyDescent="0.3">
      <c r="A311" s="19" t="s">
        <v>435</v>
      </c>
      <c r="B311" s="19" t="s">
        <v>1977</v>
      </c>
      <c r="C311" s="21">
        <v>0</v>
      </c>
      <c r="D311" s="21">
        <v>0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51">
        <v>0</v>
      </c>
      <c r="Q311" s="37">
        <v>2</v>
      </c>
    </row>
    <row r="312" spans="1:17" hidden="1" x14ac:dyDescent="0.3">
      <c r="A312" s="19" t="s">
        <v>436</v>
      </c>
      <c r="B312" s="19" t="s">
        <v>1978</v>
      </c>
      <c r="C312" s="21">
        <v>0</v>
      </c>
      <c r="D312" s="21">
        <v>0</v>
      </c>
      <c r="E312" s="21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51">
        <v>0</v>
      </c>
      <c r="Q312" s="37">
        <v>2</v>
      </c>
    </row>
    <row r="313" spans="1:17" hidden="1" x14ac:dyDescent="0.3">
      <c r="A313" s="19" t="s">
        <v>437</v>
      </c>
      <c r="B313" s="19" t="s">
        <v>1979</v>
      </c>
      <c r="C313" s="21">
        <v>0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51">
        <v>0</v>
      </c>
      <c r="Q313" s="37">
        <v>2</v>
      </c>
    </row>
    <row r="314" spans="1:17" hidden="1" x14ac:dyDescent="0.3">
      <c r="A314" s="19" t="s">
        <v>438</v>
      </c>
      <c r="B314" s="19" t="s">
        <v>1980</v>
      </c>
      <c r="C314" s="21">
        <v>0</v>
      </c>
      <c r="D314" s="21">
        <v>0</v>
      </c>
      <c r="E314" s="21">
        <v>0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51">
        <v>0</v>
      </c>
      <c r="Q314" s="37">
        <v>2</v>
      </c>
    </row>
    <row r="315" spans="1:17" hidden="1" x14ac:dyDescent="0.3">
      <c r="A315" s="19" t="s">
        <v>1190</v>
      </c>
      <c r="B315" s="19" t="s">
        <v>1981</v>
      </c>
      <c r="C315" s="21">
        <v>0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51">
        <v>0</v>
      </c>
      <c r="Q315" s="37">
        <v>2</v>
      </c>
    </row>
    <row r="316" spans="1:17" x14ac:dyDescent="0.3">
      <c r="A316" s="19" t="s">
        <v>439</v>
      </c>
      <c r="B316" s="19" t="s">
        <v>1982</v>
      </c>
      <c r="C316" s="41">
        <v>-62.85</v>
      </c>
      <c r="D316" s="41">
        <v>-19.829999999999984</v>
      </c>
      <c r="E316" s="41">
        <v>-75.319999999999936</v>
      </c>
      <c r="F316" s="41">
        <v>-107.58999999999992</v>
      </c>
      <c r="G316" s="41">
        <v>-109.87</v>
      </c>
      <c r="H316" s="41">
        <v>-213.95000000000005</v>
      </c>
      <c r="I316" s="41">
        <v>447.75</v>
      </c>
      <c r="J316" s="41">
        <v>-133.51</v>
      </c>
      <c r="K316" s="41">
        <v>-617.92000000000007</v>
      </c>
      <c r="L316" s="41">
        <v>21.279999999999745</v>
      </c>
      <c r="M316" s="41">
        <v>306.84999999999991</v>
      </c>
      <c r="N316" s="41">
        <v>114.26000000000022</v>
      </c>
      <c r="O316" s="41">
        <v>-450.70000000000005</v>
      </c>
      <c r="P316" s="51">
        <v>-3.9838968185750894E-3</v>
      </c>
      <c r="Q316" s="37">
        <v>1</v>
      </c>
    </row>
    <row r="317" spans="1:17" x14ac:dyDescent="0.3">
      <c r="B317" s="19" t="s">
        <v>440</v>
      </c>
      <c r="C317" s="57">
        <v>-62.85</v>
      </c>
      <c r="D317" s="57">
        <v>-19.829999999999984</v>
      </c>
      <c r="E317" s="57">
        <v>-75.319999999999936</v>
      </c>
      <c r="F317" s="57">
        <v>629.84</v>
      </c>
      <c r="G317" s="57">
        <v>1346.8400000000001</v>
      </c>
      <c r="H317" s="57">
        <v>1031.26</v>
      </c>
      <c r="I317" s="57">
        <v>1805.89</v>
      </c>
      <c r="J317" s="57">
        <v>3043.66</v>
      </c>
      <c r="K317" s="57">
        <v>2884.83</v>
      </c>
      <c r="L317" s="57">
        <v>4251.38</v>
      </c>
      <c r="M317" s="57">
        <v>5506.4600000000009</v>
      </c>
      <c r="N317" s="57">
        <v>3327.1499999999996</v>
      </c>
      <c r="O317" s="57">
        <v>23669.31</v>
      </c>
      <c r="P317" s="51">
        <v>0.20922140849094198</v>
      </c>
      <c r="Q317" s="37">
        <v>1</v>
      </c>
    </row>
    <row r="318" spans="1:17" x14ac:dyDescent="0.3">
      <c r="B318" s="19" t="s">
        <v>312</v>
      </c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43"/>
      <c r="Q318" s="37">
        <v>1</v>
      </c>
    </row>
    <row r="319" spans="1:17" x14ac:dyDescent="0.3">
      <c r="A319" s="19" t="s">
        <v>441</v>
      </c>
      <c r="B319" s="19" t="s">
        <v>1983</v>
      </c>
      <c r="C319" s="21">
        <v>0</v>
      </c>
      <c r="D319" s="21">
        <v>0</v>
      </c>
      <c r="E319" s="21">
        <v>0</v>
      </c>
      <c r="F319" s="21">
        <v>29.5</v>
      </c>
      <c r="G319" s="21">
        <v>58.27</v>
      </c>
      <c r="H319" s="21">
        <v>49.81</v>
      </c>
      <c r="I319" s="21">
        <v>54.329999999999991</v>
      </c>
      <c r="J319" s="21">
        <v>127.08999999999992</v>
      </c>
      <c r="K319" s="21">
        <v>140.11000000000001</v>
      </c>
      <c r="L319" s="21">
        <v>169.2</v>
      </c>
      <c r="M319" s="21">
        <v>207.98</v>
      </c>
      <c r="N319" s="21">
        <v>0</v>
      </c>
      <c r="O319" s="21">
        <v>836.29</v>
      </c>
      <c r="P319" s="51">
        <v>7.3922633024321302E-3</v>
      </c>
      <c r="Q319" s="37">
        <v>1</v>
      </c>
    </row>
    <row r="320" spans="1:17" x14ac:dyDescent="0.3">
      <c r="A320" s="19" t="s">
        <v>442</v>
      </c>
      <c r="B320" s="19" t="s">
        <v>1984</v>
      </c>
      <c r="C320" s="21">
        <v>0</v>
      </c>
      <c r="D320" s="21">
        <v>0</v>
      </c>
      <c r="E320" s="21">
        <v>0</v>
      </c>
      <c r="F320" s="21">
        <v>0</v>
      </c>
      <c r="G320" s="21">
        <v>0</v>
      </c>
      <c r="H320" s="21">
        <v>0</v>
      </c>
      <c r="I320" s="21">
        <v>102.46</v>
      </c>
      <c r="J320" s="21">
        <v>0</v>
      </c>
      <c r="K320" s="21">
        <v>0</v>
      </c>
      <c r="L320" s="21">
        <v>0</v>
      </c>
      <c r="M320" s="21">
        <v>0</v>
      </c>
      <c r="N320" s="21">
        <v>358.15</v>
      </c>
      <c r="O320" s="21">
        <v>460.60999999999996</v>
      </c>
      <c r="P320" s="51">
        <v>4.071494816072491E-3</v>
      </c>
      <c r="Q320" s="37">
        <v>1</v>
      </c>
    </row>
    <row r="321" spans="1:17" hidden="1" x14ac:dyDescent="0.3">
      <c r="A321" s="19" t="s">
        <v>443</v>
      </c>
      <c r="B321" s="19" t="s">
        <v>1985</v>
      </c>
      <c r="C321" s="41">
        <v>0</v>
      </c>
      <c r="D321" s="41">
        <v>0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0</v>
      </c>
      <c r="O321" s="41">
        <v>0</v>
      </c>
      <c r="P321" s="51">
        <v>0</v>
      </c>
      <c r="Q321" s="37">
        <v>2</v>
      </c>
    </row>
    <row r="322" spans="1:17" x14ac:dyDescent="0.3">
      <c r="B322" s="19" t="s">
        <v>394</v>
      </c>
      <c r="C322" s="45">
        <v>0</v>
      </c>
      <c r="D322" s="45">
        <v>0</v>
      </c>
      <c r="E322" s="45">
        <v>0</v>
      </c>
      <c r="F322" s="45">
        <v>29.5</v>
      </c>
      <c r="G322" s="45">
        <v>58.27</v>
      </c>
      <c r="H322" s="45">
        <v>49.81</v>
      </c>
      <c r="I322" s="45">
        <v>156.79</v>
      </c>
      <c r="J322" s="45">
        <v>127.08999999999992</v>
      </c>
      <c r="K322" s="45">
        <v>140.11000000000001</v>
      </c>
      <c r="L322" s="45">
        <v>169.2</v>
      </c>
      <c r="M322" s="45">
        <v>207.98</v>
      </c>
      <c r="N322" s="45">
        <v>358.15</v>
      </c>
      <c r="O322" s="45">
        <v>1296.8999999999999</v>
      </c>
      <c r="P322" s="51">
        <v>1.146375811850462E-2</v>
      </c>
      <c r="Q322" s="37">
        <v>1</v>
      </c>
    </row>
    <row r="323" spans="1:17" x14ac:dyDescent="0.3">
      <c r="B323" s="19" t="s">
        <v>444</v>
      </c>
      <c r="C323" s="21">
        <v>-62.85</v>
      </c>
      <c r="D323" s="21">
        <v>-19.829999999999984</v>
      </c>
      <c r="E323" s="21">
        <v>-75.319999999999936</v>
      </c>
      <c r="F323" s="21">
        <v>659.34</v>
      </c>
      <c r="G323" s="21">
        <v>1405.1100000000001</v>
      </c>
      <c r="H323" s="21">
        <v>1081.07</v>
      </c>
      <c r="I323" s="21">
        <v>1962.68</v>
      </c>
      <c r="J323" s="21">
        <v>3170.75</v>
      </c>
      <c r="K323" s="21">
        <v>3024.94</v>
      </c>
      <c r="L323" s="21">
        <v>4420.58</v>
      </c>
      <c r="M323" s="21">
        <v>5714.4400000000005</v>
      </c>
      <c r="N323" s="21">
        <v>3685.2999999999997</v>
      </c>
      <c r="O323" s="21">
        <v>24966.210000000003</v>
      </c>
      <c r="P323" s="51">
        <v>0.22068516660944659</v>
      </c>
      <c r="Q323" s="37">
        <v>1</v>
      </c>
    </row>
    <row r="324" spans="1:17" x14ac:dyDescent="0.3">
      <c r="B324" s="19" t="s">
        <v>312</v>
      </c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43"/>
      <c r="Q324" s="37">
        <v>1</v>
      </c>
    </row>
    <row r="325" spans="1:17" hidden="1" x14ac:dyDescent="0.3">
      <c r="A325" s="19" t="s">
        <v>445</v>
      </c>
      <c r="B325" s="19" t="s">
        <v>1986</v>
      </c>
      <c r="C325" s="21">
        <v>0</v>
      </c>
      <c r="D325" s="21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51">
        <v>0</v>
      </c>
      <c r="Q325" s="37">
        <v>2</v>
      </c>
    </row>
    <row r="326" spans="1:17" hidden="1" x14ac:dyDescent="0.3">
      <c r="A326" s="19" t="s">
        <v>446</v>
      </c>
      <c r="B326" s="19" t="s">
        <v>1987</v>
      </c>
      <c r="C326" s="21">
        <v>0</v>
      </c>
      <c r="D326" s="21">
        <v>0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51">
        <v>0</v>
      </c>
      <c r="Q326" s="37">
        <v>2</v>
      </c>
    </row>
    <row r="327" spans="1:17" hidden="1" x14ac:dyDescent="0.3">
      <c r="A327" s="19" t="s">
        <v>447</v>
      </c>
      <c r="B327" s="19" t="s">
        <v>1988</v>
      </c>
      <c r="C327" s="21">
        <v>0</v>
      </c>
      <c r="D327" s="21">
        <v>0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51">
        <v>0</v>
      </c>
      <c r="Q327" s="37">
        <v>2</v>
      </c>
    </row>
    <row r="328" spans="1:17" hidden="1" x14ac:dyDescent="0.3">
      <c r="A328" s="19" t="s">
        <v>448</v>
      </c>
      <c r="B328" s="19" t="s">
        <v>1989</v>
      </c>
      <c r="C328" s="21">
        <v>0</v>
      </c>
      <c r="D328" s="21">
        <v>0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51">
        <v>0</v>
      </c>
      <c r="Q328" s="37">
        <v>2</v>
      </c>
    </row>
    <row r="329" spans="1:17" x14ac:dyDescent="0.3">
      <c r="A329" s="19" t="s">
        <v>449</v>
      </c>
      <c r="B329" s="19" t="s">
        <v>1990</v>
      </c>
      <c r="C329" s="21">
        <v>159.01</v>
      </c>
      <c r="D329" s="21">
        <v>148.26999999999998</v>
      </c>
      <c r="E329" s="21">
        <v>-16.600000000000001</v>
      </c>
      <c r="F329" s="21">
        <v>97.84</v>
      </c>
      <c r="G329" s="21">
        <v>162.37</v>
      </c>
      <c r="H329" s="21">
        <v>166.42000000000002</v>
      </c>
      <c r="I329" s="21">
        <v>166.53</v>
      </c>
      <c r="J329" s="21">
        <v>485.08000000000004</v>
      </c>
      <c r="K329" s="21">
        <v>336.32</v>
      </c>
      <c r="L329" s="21">
        <v>407.63</v>
      </c>
      <c r="M329" s="21">
        <v>585.58999999999992</v>
      </c>
      <c r="N329" s="21">
        <v>261.02</v>
      </c>
      <c r="O329" s="21">
        <v>2959.48</v>
      </c>
      <c r="P329" s="51">
        <v>0.11643744263169675</v>
      </c>
      <c r="Q329" s="37">
        <v>1</v>
      </c>
    </row>
    <row r="330" spans="1:17" x14ac:dyDescent="0.3">
      <c r="A330" s="19" t="s">
        <v>450</v>
      </c>
      <c r="B330" s="19" t="s">
        <v>1991</v>
      </c>
      <c r="C330" s="21">
        <v>12.47</v>
      </c>
      <c r="D330" s="21">
        <v>11.620000000000001</v>
      </c>
      <c r="E330" s="21">
        <v>-1.3</v>
      </c>
      <c r="F330" s="21">
        <v>7.67</v>
      </c>
      <c r="G330" s="21">
        <v>12.73</v>
      </c>
      <c r="H330" s="21">
        <v>13.04</v>
      </c>
      <c r="I330" s="21">
        <v>6.5400000000000009</v>
      </c>
      <c r="J330" s="21">
        <v>25.830000000000002</v>
      </c>
      <c r="K330" s="21">
        <v>23.48</v>
      </c>
      <c r="L330" s="21">
        <v>4.1100000000000003</v>
      </c>
      <c r="M330" s="21">
        <v>-0.10000000000000003</v>
      </c>
      <c r="N330" s="21">
        <v>17.98</v>
      </c>
      <c r="O330" s="21">
        <v>134.07</v>
      </c>
      <c r="P330" s="51">
        <v>5.2748347458443992E-3</v>
      </c>
      <c r="Q330" s="37">
        <v>1</v>
      </c>
    </row>
    <row r="331" spans="1:17" x14ac:dyDescent="0.3">
      <c r="A331" s="19" t="s">
        <v>451</v>
      </c>
      <c r="B331" s="19" t="s">
        <v>1992</v>
      </c>
      <c r="C331" s="21">
        <v>38.97</v>
      </c>
      <c r="D331" s="21">
        <v>36.339999999999996</v>
      </c>
      <c r="E331" s="21">
        <v>-4.07</v>
      </c>
      <c r="F331" s="21">
        <v>23.98</v>
      </c>
      <c r="G331" s="21">
        <v>39.79</v>
      </c>
      <c r="H331" s="21">
        <v>40.800000000000004</v>
      </c>
      <c r="I331" s="21">
        <v>40.81</v>
      </c>
      <c r="J331" s="21">
        <v>118.91</v>
      </c>
      <c r="K331" s="21">
        <v>82.42</v>
      </c>
      <c r="L331" s="21">
        <v>99.91</v>
      </c>
      <c r="M331" s="21">
        <v>71.359999999999985</v>
      </c>
      <c r="N331" s="21">
        <v>111.42</v>
      </c>
      <c r="O331" s="21">
        <v>700.64</v>
      </c>
      <c r="P331" s="51">
        <v>2.7565900024825986E-2</v>
      </c>
      <c r="Q331" s="37">
        <v>1</v>
      </c>
    </row>
    <row r="332" spans="1:17" hidden="1" x14ac:dyDescent="0.3">
      <c r="A332" s="19" t="s">
        <v>452</v>
      </c>
      <c r="B332" s="19" t="s">
        <v>1993</v>
      </c>
      <c r="C332" s="21">
        <v>0</v>
      </c>
      <c r="D332" s="21">
        <v>0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51">
        <v>0</v>
      </c>
      <c r="Q332" s="37">
        <v>2</v>
      </c>
    </row>
    <row r="333" spans="1:17" x14ac:dyDescent="0.3">
      <c r="A333" s="19" t="s">
        <v>453</v>
      </c>
      <c r="B333" s="19" t="s">
        <v>1994</v>
      </c>
      <c r="C333" s="21">
        <v>0</v>
      </c>
      <c r="D333" s="21">
        <v>0</v>
      </c>
      <c r="E333" s="21">
        <v>0</v>
      </c>
      <c r="F333" s="21">
        <v>0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475.42</v>
      </c>
      <c r="N333" s="21">
        <v>742.95</v>
      </c>
      <c r="O333" s="21">
        <v>1218.3700000000001</v>
      </c>
      <c r="P333" s="51">
        <v>4.7935409929845914E-2</v>
      </c>
      <c r="Q333" s="37">
        <v>1</v>
      </c>
    </row>
    <row r="334" spans="1:17" x14ac:dyDescent="0.3">
      <c r="A334" s="19" t="s">
        <v>454</v>
      </c>
      <c r="B334" s="19" t="s">
        <v>1995</v>
      </c>
      <c r="C334" s="21">
        <v>54.25</v>
      </c>
      <c r="D334" s="21">
        <v>51.29</v>
      </c>
      <c r="E334" s="21">
        <v>-5.73</v>
      </c>
      <c r="F334" s="21">
        <v>34.19</v>
      </c>
      <c r="G334" s="21">
        <v>42.919999999999995</v>
      </c>
      <c r="H334" s="21">
        <v>45.07</v>
      </c>
      <c r="I334" s="21">
        <v>45.17</v>
      </c>
      <c r="J334" s="21">
        <v>139.82</v>
      </c>
      <c r="K334" s="21">
        <v>93.31</v>
      </c>
      <c r="L334" s="21">
        <v>120.4</v>
      </c>
      <c r="M334" s="21">
        <v>194.07999999999998</v>
      </c>
      <c r="N334" s="21">
        <v>73.209999999999994</v>
      </c>
      <c r="O334" s="21">
        <v>887.98</v>
      </c>
      <c r="P334" s="51">
        <v>3.4936583557954128E-2</v>
      </c>
      <c r="Q334" s="37">
        <v>1</v>
      </c>
    </row>
    <row r="335" spans="1:17" x14ac:dyDescent="0.3">
      <c r="A335" s="19" t="s">
        <v>455</v>
      </c>
      <c r="B335" s="19" t="s">
        <v>1996</v>
      </c>
      <c r="C335" s="21">
        <v>37.54</v>
      </c>
      <c r="D335" s="21">
        <v>38.93</v>
      </c>
      <c r="E335" s="21">
        <v>0</v>
      </c>
      <c r="F335" s="21">
        <v>18.32</v>
      </c>
      <c r="G335" s="21">
        <v>35.14</v>
      </c>
      <c r="H335" s="21">
        <v>37.35</v>
      </c>
      <c r="I335" s="21">
        <v>43.3</v>
      </c>
      <c r="J335" s="21">
        <v>52.94</v>
      </c>
      <c r="K335" s="21">
        <v>13.13</v>
      </c>
      <c r="L335" s="21">
        <v>13.13</v>
      </c>
      <c r="M335" s="21">
        <v>12.6</v>
      </c>
      <c r="N335" s="21">
        <v>13.83</v>
      </c>
      <c r="O335" s="21">
        <v>316.20999999999998</v>
      </c>
      <c r="P335" s="51">
        <v>1.2440930073718636E-2</v>
      </c>
      <c r="Q335" s="37">
        <v>1</v>
      </c>
    </row>
    <row r="336" spans="1:17" hidden="1" x14ac:dyDescent="0.3">
      <c r="A336" s="19" t="s">
        <v>1191</v>
      </c>
      <c r="B336" s="19" t="s">
        <v>1997</v>
      </c>
      <c r="C336" s="21">
        <v>0</v>
      </c>
      <c r="D336" s="21">
        <v>0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51">
        <v>0</v>
      </c>
      <c r="Q336" s="37">
        <v>2</v>
      </c>
    </row>
    <row r="337" spans="1:18" hidden="1" x14ac:dyDescent="0.3">
      <c r="A337" s="19" t="s">
        <v>456</v>
      </c>
      <c r="B337" s="19" t="s">
        <v>1998</v>
      </c>
      <c r="C337" s="41">
        <v>0</v>
      </c>
      <c r="D337" s="41">
        <v>0</v>
      </c>
      <c r="E337" s="41">
        <v>0</v>
      </c>
      <c r="F337" s="41">
        <v>0</v>
      </c>
      <c r="G337" s="41">
        <v>0</v>
      </c>
      <c r="H337" s="41">
        <v>0</v>
      </c>
      <c r="I337" s="41">
        <v>0</v>
      </c>
      <c r="J337" s="41">
        <v>0</v>
      </c>
      <c r="K337" s="41">
        <v>0</v>
      </c>
      <c r="L337" s="41">
        <v>0</v>
      </c>
      <c r="M337" s="41">
        <v>0</v>
      </c>
      <c r="N337" s="41">
        <v>0</v>
      </c>
      <c r="O337" s="41">
        <v>0</v>
      </c>
      <c r="P337" s="51">
        <v>0</v>
      </c>
      <c r="Q337" s="37">
        <v>2</v>
      </c>
    </row>
    <row r="338" spans="1:18" x14ac:dyDescent="0.3">
      <c r="B338" s="19" t="s">
        <v>414</v>
      </c>
      <c r="C338" s="58">
        <v>302.24</v>
      </c>
      <c r="D338" s="45">
        <v>286.45</v>
      </c>
      <c r="E338" s="45">
        <v>-27.700000000000003</v>
      </c>
      <c r="F338" s="45">
        <v>182</v>
      </c>
      <c r="G338" s="45">
        <v>292.95</v>
      </c>
      <c r="H338" s="45">
        <v>302.68000000000006</v>
      </c>
      <c r="I338" s="45">
        <v>302.35000000000002</v>
      </c>
      <c r="J338" s="45">
        <v>822.58000000000015</v>
      </c>
      <c r="K338" s="45">
        <v>548.66</v>
      </c>
      <c r="L338" s="45">
        <v>645.17999999999995</v>
      </c>
      <c r="M338" s="45">
        <v>1338.9499999999998</v>
      </c>
      <c r="N338" s="45">
        <v>1220.4100000000001</v>
      </c>
      <c r="O338" s="82">
        <v>6216.7500000000009</v>
      </c>
      <c r="P338" s="51">
        <v>0.24459110096388587</v>
      </c>
      <c r="Q338" s="37">
        <v>1</v>
      </c>
    </row>
    <row r="339" spans="1:18" x14ac:dyDescent="0.3">
      <c r="B339" s="19" t="s">
        <v>457</v>
      </c>
      <c r="C339" s="21">
        <v>239.39000000000001</v>
      </c>
      <c r="D339" s="21">
        <v>266.62</v>
      </c>
      <c r="E339" s="21">
        <v>-103.01999999999994</v>
      </c>
      <c r="F339" s="21">
        <v>841.34</v>
      </c>
      <c r="G339" s="21">
        <v>1698.0600000000002</v>
      </c>
      <c r="H339" s="21">
        <v>1383.75</v>
      </c>
      <c r="I339" s="21">
        <v>2265.0300000000002</v>
      </c>
      <c r="J339" s="21">
        <v>3993.33</v>
      </c>
      <c r="K339" s="21">
        <v>3573.6</v>
      </c>
      <c r="L339" s="21">
        <v>5065.76</v>
      </c>
      <c r="M339" s="21">
        <v>7053.39</v>
      </c>
      <c r="N339" s="21">
        <v>4905.71</v>
      </c>
      <c r="O339" s="21">
        <v>31182.960000000003</v>
      </c>
      <c r="P339" s="51">
        <v>0.27563722018583153</v>
      </c>
      <c r="Q339" s="37">
        <v>1</v>
      </c>
    </row>
    <row r="340" spans="1:18" x14ac:dyDescent="0.3"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43"/>
      <c r="Q340" s="37">
        <v>1</v>
      </c>
    </row>
    <row r="341" spans="1:18" ht="17.25" x14ac:dyDescent="0.35">
      <c r="B341" s="30" t="s">
        <v>458</v>
      </c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43"/>
      <c r="Q341" s="37">
        <v>1</v>
      </c>
      <c r="R341" s="134">
        <v>0</v>
      </c>
    </row>
    <row r="342" spans="1:18" hidden="1" x14ac:dyDescent="0.3">
      <c r="A342" s="19" t="s">
        <v>459</v>
      </c>
      <c r="B342" s="19" t="s">
        <v>1999</v>
      </c>
      <c r="C342" s="21">
        <v>0</v>
      </c>
      <c r="D342" s="21">
        <v>0</v>
      </c>
      <c r="E342" s="21">
        <v>0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51">
        <v>0</v>
      </c>
      <c r="Q342" s="37">
        <v>2</v>
      </c>
    </row>
    <row r="343" spans="1:18" x14ac:dyDescent="0.3">
      <c r="A343" s="19" t="s">
        <v>460</v>
      </c>
      <c r="B343" s="19" t="s">
        <v>2000</v>
      </c>
      <c r="C343" s="21">
        <v>0</v>
      </c>
      <c r="D343" s="21">
        <v>0</v>
      </c>
      <c r="E343" s="21">
        <v>0</v>
      </c>
      <c r="F343" s="21">
        <v>1355.11</v>
      </c>
      <c r="G343" s="21">
        <v>348.94</v>
      </c>
      <c r="H343" s="21">
        <v>2186.73</v>
      </c>
      <c r="I343" s="21">
        <v>1164.74</v>
      </c>
      <c r="J343" s="21">
        <v>1723.47</v>
      </c>
      <c r="K343" s="21">
        <v>2148.67</v>
      </c>
      <c r="L343" s="21">
        <v>2375.59</v>
      </c>
      <c r="M343" s="21">
        <v>2623.09</v>
      </c>
      <c r="N343" s="21">
        <v>1512.4599999999998</v>
      </c>
      <c r="O343" s="21">
        <v>15438.8</v>
      </c>
      <c r="P343" s="51">
        <v>0.45853772122303654</v>
      </c>
      <c r="Q343" s="37">
        <v>1</v>
      </c>
    </row>
    <row r="344" spans="1:18" hidden="1" x14ac:dyDescent="0.3">
      <c r="A344" s="19" t="s">
        <v>1563</v>
      </c>
      <c r="B344" s="19" t="s">
        <v>2001</v>
      </c>
      <c r="C344" s="21">
        <v>0</v>
      </c>
      <c r="D344" s="21">
        <v>0</v>
      </c>
      <c r="E344" s="21">
        <v>0</v>
      </c>
      <c r="F344" s="21">
        <v>0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51">
        <v>0</v>
      </c>
      <c r="Q344" s="37">
        <v>2</v>
      </c>
    </row>
    <row r="345" spans="1:18" hidden="1" x14ac:dyDescent="0.3">
      <c r="A345" s="19" t="s">
        <v>461</v>
      </c>
      <c r="B345" s="19" t="s">
        <v>2002</v>
      </c>
      <c r="C345" s="21">
        <v>0</v>
      </c>
      <c r="D345" s="21">
        <v>0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51">
        <v>0</v>
      </c>
      <c r="Q345" s="37">
        <v>2</v>
      </c>
    </row>
    <row r="346" spans="1:18" hidden="1" x14ac:dyDescent="0.3">
      <c r="A346" s="19" t="s">
        <v>462</v>
      </c>
      <c r="B346" s="19" t="s">
        <v>2003</v>
      </c>
      <c r="C346" s="21">
        <v>0</v>
      </c>
      <c r="D346" s="21"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51">
        <v>0</v>
      </c>
      <c r="Q346" s="37">
        <v>2</v>
      </c>
    </row>
    <row r="347" spans="1:18" hidden="1" x14ac:dyDescent="0.3">
      <c r="A347" s="19" t="s">
        <v>463</v>
      </c>
      <c r="B347" s="19" t="s">
        <v>2004</v>
      </c>
      <c r="C347" s="21">
        <v>0</v>
      </c>
      <c r="D347" s="21"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51">
        <v>0</v>
      </c>
      <c r="Q347" s="37">
        <v>2</v>
      </c>
    </row>
    <row r="348" spans="1:18" hidden="1" x14ac:dyDescent="0.3">
      <c r="A348" s="19" t="s">
        <v>464</v>
      </c>
      <c r="B348" s="19" t="s">
        <v>2005</v>
      </c>
      <c r="C348" s="21">
        <v>0</v>
      </c>
      <c r="D348" s="21">
        <v>0</v>
      </c>
      <c r="E348" s="21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51">
        <v>0</v>
      </c>
      <c r="Q348" s="37">
        <v>2</v>
      </c>
    </row>
    <row r="349" spans="1:18" hidden="1" x14ac:dyDescent="0.3">
      <c r="A349" s="19" t="s">
        <v>1564</v>
      </c>
      <c r="B349" s="19" t="s">
        <v>2006</v>
      </c>
      <c r="C349" s="21">
        <v>0</v>
      </c>
      <c r="D349" s="21">
        <v>0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51">
        <v>0</v>
      </c>
      <c r="Q349" s="37">
        <v>2</v>
      </c>
    </row>
    <row r="350" spans="1:18" hidden="1" x14ac:dyDescent="0.3">
      <c r="A350" s="19" t="s">
        <v>1272</v>
      </c>
      <c r="B350" s="19" t="s">
        <v>2007</v>
      </c>
      <c r="C350" s="21">
        <v>0</v>
      </c>
      <c r="D350" s="21">
        <v>0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51">
        <v>0</v>
      </c>
      <c r="Q350" s="37">
        <v>2</v>
      </c>
    </row>
    <row r="351" spans="1:18" hidden="1" x14ac:dyDescent="0.3">
      <c r="A351" s="19" t="s">
        <v>1192</v>
      </c>
      <c r="B351" s="19" t="s">
        <v>2008</v>
      </c>
      <c r="C351" s="21">
        <v>0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51">
        <v>0</v>
      </c>
      <c r="Q351" s="37">
        <v>2</v>
      </c>
    </row>
    <row r="352" spans="1:18" hidden="1" x14ac:dyDescent="0.3">
      <c r="A352" s="19" t="s">
        <v>465</v>
      </c>
      <c r="B352" s="19" t="s">
        <v>2009</v>
      </c>
      <c r="C352" s="41">
        <v>0</v>
      </c>
      <c r="D352" s="41">
        <v>0</v>
      </c>
      <c r="E352" s="41">
        <v>0</v>
      </c>
      <c r="F352" s="41">
        <v>0</v>
      </c>
      <c r="G352" s="41">
        <v>0</v>
      </c>
      <c r="H352" s="41">
        <v>0</v>
      </c>
      <c r="I352" s="41">
        <v>0</v>
      </c>
      <c r="J352" s="41">
        <v>0</v>
      </c>
      <c r="K352" s="41">
        <v>0</v>
      </c>
      <c r="L352" s="41">
        <v>0</v>
      </c>
      <c r="M352" s="41">
        <v>0</v>
      </c>
      <c r="N352" s="41">
        <v>0</v>
      </c>
      <c r="O352" s="41">
        <v>0</v>
      </c>
      <c r="P352" s="51">
        <v>0</v>
      </c>
      <c r="Q352" s="37">
        <v>2</v>
      </c>
    </row>
    <row r="353" spans="1:17" x14ac:dyDescent="0.3">
      <c r="B353" s="19" t="s">
        <v>466</v>
      </c>
      <c r="C353" s="57">
        <v>0</v>
      </c>
      <c r="D353" s="57">
        <v>0</v>
      </c>
      <c r="E353" s="57">
        <v>0</v>
      </c>
      <c r="F353" s="57">
        <v>1355.11</v>
      </c>
      <c r="G353" s="57">
        <v>348.94</v>
      </c>
      <c r="H353" s="57">
        <v>2186.73</v>
      </c>
      <c r="I353" s="57">
        <v>1164.74</v>
      </c>
      <c r="J353" s="57">
        <v>1723.47</v>
      </c>
      <c r="K353" s="57">
        <v>2148.67</v>
      </c>
      <c r="L353" s="57">
        <v>2375.59</v>
      </c>
      <c r="M353" s="57">
        <v>2623.09</v>
      </c>
      <c r="N353" s="57">
        <v>1512.4599999999998</v>
      </c>
      <c r="O353" s="57">
        <v>15438.8</v>
      </c>
      <c r="P353" s="51">
        <v>0.45853772122303654</v>
      </c>
      <c r="Q353" s="37">
        <v>1</v>
      </c>
    </row>
    <row r="354" spans="1:17" x14ac:dyDescent="0.3">
      <c r="B354" s="19" t="s">
        <v>312</v>
      </c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43"/>
      <c r="Q354" s="37">
        <v>1</v>
      </c>
    </row>
    <row r="355" spans="1:17" x14ac:dyDescent="0.3">
      <c r="A355" s="19" t="s">
        <v>467</v>
      </c>
      <c r="B355" s="19" t="s">
        <v>2010</v>
      </c>
      <c r="C355" s="21">
        <v>0</v>
      </c>
      <c r="D355" s="21">
        <v>0</v>
      </c>
      <c r="E355" s="21">
        <v>0</v>
      </c>
      <c r="F355" s="21">
        <v>54.2</v>
      </c>
      <c r="G355" s="21">
        <v>13.960000000000036</v>
      </c>
      <c r="H355" s="21">
        <v>87.47</v>
      </c>
      <c r="I355" s="21">
        <v>46.59</v>
      </c>
      <c r="J355" s="21">
        <v>68.94</v>
      </c>
      <c r="K355" s="21">
        <v>85.95</v>
      </c>
      <c r="L355" s="21">
        <v>95.03</v>
      </c>
      <c r="M355" s="21">
        <v>104.93</v>
      </c>
      <c r="N355" s="21">
        <v>0</v>
      </c>
      <c r="O355" s="21">
        <v>557.07000000000016</v>
      </c>
      <c r="P355" s="51">
        <v>1.6545172446156244E-2</v>
      </c>
      <c r="Q355" s="37">
        <v>1</v>
      </c>
    </row>
    <row r="356" spans="1:17" x14ac:dyDescent="0.3">
      <c r="A356" s="19" t="s">
        <v>468</v>
      </c>
      <c r="B356" s="19" t="s">
        <v>2011</v>
      </c>
      <c r="C356" s="21">
        <v>0</v>
      </c>
      <c r="D356" s="21">
        <v>0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96</v>
      </c>
      <c r="L356" s="21">
        <v>0</v>
      </c>
      <c r="M356" s="21">
        <v>0</v>
      </c>
      <c r="N356" s="21">
        <v>96</v>
      </c>
      <c r="O356" s="21">
        <v>192</v>
      </c>
      <c r="P356" s="51">
        <v>5.7024666732403435E-3</v>
      </c>
      <c r="Q356" s="37">
        <v>1</v>
      </c>
    </row>
    <row r="357" spans="1:17" hidden="1" x14ac:dyDescent="0.3">
      <c r="A357" s="19" t="s">
        <v>469</v>
      </c>
      <c r="B357" s="19" t="s">
        <v>2012</v>
      </c>
      <c r="C357" s="41">
        <v>0</v>
      </c>
      <c r="D357" s="41">
        <v>0</v>
      </c>
      <c r="E357" s="41">
        <v>0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51">
        <v>0</v>
      </c>
      <c r="Q357" s="37">
        <v>2</v>
      </c>
    </row>
    <row r="358" spans="1:17" x14ac:dyDescent="0.3">
      <c r="B358" s="19" t="s">
        <v>394</v>
      </c>
      <c r="C358" s="45">
        <v>0</v>
      </c>
      <c r="D358" s="45">
        <v>0</v>
      </c>
      <c r="E358" s="45">
        <v>0</v>
      </c>
      <c r="F358" s="45">
        <v>54.2</v>
      </c>
      <c r="G358" s="45">
        <v>13.960000000000036</v>
      </c>
      <c r="H358" s="45">
        <v>87.47</v>
      </c>
      <c r="I358" s="45">
        <v>46.59</v>
      </c>
      <c r="J358" s="45">
        <v>68.94</v>
      </c>
      <c r="K358" s="45">
        <v>181.95</v>
      </c>
      <c r="L358" s="45">
        <v>95.03</v>
      </c>
      <c r="M358" s="45">
        <v>104.93</v>
      </c>
      <c r="N358" s="45">
        <v>96</v>
      </c>
      <c r="O358" s="45">
        <v>749.07000000000016</v>
      </c>
      <c r="P358" s="51">
        <v>2.2247639119396589E-2</v>
      </c>
      <c r="Q358" s="37">
        <v>1</v>
      </c>
    </row>
    <row r="359" spans="1:17" x14ac:dyDescent="0.3">
      <c r="B359" s="19" t="s">
        <v>470</v>
      </c>
      <c r="C359" s="21">
        <v>0</v>
      </c>
      <c r="D359" s="21">
        <v>0</v>
      </c>
      <c r="E359" s="21">
        <v>0</v>
      </c>
      <c r="F359" s="21">
        <v>1409.31</v>
      </c>
      <c r="G359" s="21">
        <v>362.90000000000003</v>
      </c>
      <c r="H359" s="21">
        <v>2274.1999999999998</v>
      </c>
      <c r="I359" s="21">
        <v>1211.33</v>
      </c>
      <c r="J359" s="21">
        <v>1792.41</v>
      </c>
      <c r="K359" s="21">
        <v>2330.62</v>
      </c>
      <c r="L359" s="21">
        <v>2470.6200000000003</v>
      </c>
      <c r="M359" s="21">
        <v>2728.02</v>
      </c>
      <c r="N359" s="21">
        <v>1608.4599999999998</v>
      </c>
      <c r="O359" s="21">
        <v>16187.869999999999</v>
      </c>
      <c r="P359" s="51">
        <v>0.48078536034243308</v>
      </c>
      <c r="Q359" s="37">
        <v>1</v>
      </c>
    </row>
    <row r="360" spans="1:17" x14ac:dyDescent="0.3">
      <c r="B360" s="19" t="s">
        <v>312</v>
      </c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43"/>
      <c r="Q360" s="37">
        <v>1</v>
      </c>
    </row>
    <row r="361" spans="1:17" hidden="1" x14ac:dyDescent="0.3">
      <c r="A361" s="19" t="s">
        <v>471</v>
      </c>
      <c r="B361" s="19" t="s">
        <v>2013</v>
      </c>
      <c r="C361" s="21">
        <v>0</v>
      </c>
      <c r="D361" s="21">
        <v>0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51">
        <v>0</v>
      </c>
      <c r="Q361" s="37">
        <v>2</v>
      </c>
    </row>
    <row r="362" spans="1:17" hidden="1" x14ac:dyDescent="0.3">
      <c r="A362" s="19" t="s">
        <v>472</v>
      </c>
      <c r="B362" s="19" t="s">
        <v>2014</v>
      </c>
      <c r="C362" s="21">
        <v>0</v>
      </c>
      <c r="D362" s="21">
        <v>0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51">
        <v>0</v>
      </c>
      <c r="Q362" s="37">
        <v>2</v>
      </c>
    </row>
    <row r="363" spans="1:17" hidden="1" x14ac:dyDescent="0.3">
      <c r="A363" s="19" t="s">
        <v>473</v>
      </c>
      <c r="B363" s="19" t="s">
        <v>2015</v>
      </c>
      <c r="C363" s="21">
        <v>0</v>
      </c>
      <c r="D363" s="21"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51">
        <v>0</v>
      </c>
      <c r="Q363" s="37">
        <v>2</v>
      </c>
    </row>
    <row r="364" spans="1:17" hidden="1" x14ac:dyDescent="0.3">
      <c r="A364" s="19" t="s">
        <v>474</v>
      </c>
      <c r="B364" s="19" t="s">
        <v>2016</v>
      </c>
      <c r="C364" s="21">
        <v>0</v>
      </c>
      <c r="D364" s="21">
        <v>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51">
        <v>0</v>
      </c>
      <c r="Q364" s="37">
        <v>2</v>
      </c>
    </row>
    <row r="365" spans="1:17" x14ac:dyDescent="0.3">
      <c r="A365" s="19" t="s">
        <v>475</v>
      </c>
      <c r="B365" s="19" t="s">
        <v>2017</v>
      </c>
      <c r="C365" s="21">
        <v>0</v>
      </c>
      <c r="D365" s="21">
        <v>0</v>
      </c>
      <c r="E365" s="21">
        <v>0</v>
      </c>
      <c r="F365" s="21">
        <v>130.04</v>
      </c>
      <c r="G365" s="21">
        <v>157.02000000000001</v>
      </c>
      <c r="H365" s="21">
        <v>162.02000000000001</v>
      </c>
      <c r="I365" s="21">
        <v>133.27000000000001</v>
      </c>
      <c r="J365" s="21">
        <v>185.8</v>
      </c>
      <c r="K365" s="21">
        <v>241.81</v>
      </c>
      <c r="L365" s="21">
        <v>286.3</v>
      </c>
      <c r="M365" s="21">
        <v>297.84999999999997</v>
      </c>
      <c r="N365" s="21">
        <v>188.18</v>
      </c>
      <c r="O365" s="21">
        <v>1782.29</v>
      </c>
      <c r="P365" s="51">
        <v>0.11010034056364426</v>
      </c>
      <c r="Q365" s="37">
        <v>1</v>
      </c>
    </row>
    <row r="366" spans="1:17" x14ac:dyDescent="0.3">
      <c r="A366" s="19" t="s">
        <v>476</v>
      </c>
      <c r="B366" s="19" t="s">
        <v>2018</v>
      </c>
      <c r="C366" s="21">
        <v>0</v>
      </c>
      <c r="D366" s="21">
        <v>0</v>
      </c>
      <c r="E366" s="21">
        <v>0</v>
      </c>
      <c r="F366" s="21">
        <v>10.19</v>
      </c>
      <c r="G366" s="21">
        <v>12.34</v>
      </c>
      <c r="H366" s="21">
        <v>12.720000000000002</v>
      </c>
      <c r="I366" s="21">
        <v>10.459999999999997</v>
      </c>
      <c r="J366" s="21">
        <v>14.4</v>
      </c>
      <c r="K366" s="21">
        <v>5.26</v>
      </c>
      <c r="L366" s="21">
        <v>2.81</v>
      </c>
      <c r="M366" s="21">
        <v>0.83000000000000007</v>
      </c>
      <c r="N366" s="21">
        <v>5.22</v>
      </c>
      <c r="O366" s="21">
        <v>74.22999999999999</v>
      </c>
      <c r="P366" s="51">
        <v>4.5855322534712716E-3</v>
      </c>
      <c r="Q366" s="37">
        <v>1</v>
      </c>
    </row>
    <row r="367" spans="1:17" x14ac:dyDescent="0.3">
      <c r="A367" s="19" t="s">
        <v>477</v>
      </c>
      <c r="B367" s="19" t="s">
        <v>2019</v>
      </c>
      <c r="C367" s="21">
        <v>0</v>
      </c>
      <c r="D367" s="21">
        <v>0</v>
      </c>
      <c r="E367" s="21">
        <v>0</v>
      </c>
      <c r="F367" s="21">
        <v>31.87</v>
      </c>
      <c r="G367" s="21">
        <v>38.479999999999997</v>
      </c>
      <c r="H367" s="21">
        <v>39.699999999999996</v>
      </c>
      <c r="I367" s="21">
        <v>32.67</v>
      </c>
      <c r="J367" s="21">
        <v>45.54</v>
      </c>
      <c r="K367" s="21">
        <v>59.260000000000005</v>
      </c>
      <c r="L367" s="21">
        <v>70.17</v>
      </c>
      <c r="M367" s="21">
        <v>62.339999999999996</v>
      </c>
      <c r="N367" s="21">
        <v>48.309999999999995</v>
      </c>
      <c r="O367" s="21">
        <v>428.34</v>
      </c>
      <c r="P367" s="51">
        <v>2.6460553488507135E-2</v>
      </c>
      <c r="Q367" s="37">
        <v>1</v>
      </c>
    </row>
    <row r="368" spans="1:17" hidden="1" x14ac:dyDescent="0.3">
      <c r="A368" s="19" t="s">
        <v>478</v>
      </c>
      <c r="B368" s="19" t="s">
        <v>2020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51">
        <v>0</v>
      </c>
      <c r="Q368" s="37">
        <v>2</v>
      </c>
    </row>
    <row r="369" spans="1:18" hidden="1" x14ac:dyDescent="0.3">
      <c r="A369" s="19" t="s">
        <v>479</v>
      </c>
      <c r="B369" s="19" t="s">
        <v>2021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51">
        <v>0</v>
      </c>
      <c r="Q369" s="37">
        <v>2</v>
      </c>
    </row>
    <row r="370" spans="1:18" x14ac:dyDescent="0.3">
      <c r="A370" s="19" t="s">
        <v>480</v>
      </c>
      <c r="B370" s="19" t="s">
        <v>2022</v>
      </c>
      <c r="C370" s="21">
        <v>0</v>
      </c>
      <c r="D370" s="21">
        <v>0</v>
      </c>
      <c r="E370" s="21">
        <v>0</v>
      </c>
      <c r="F370" s="21">
        <v>44.37</v>
      </c>
      <c r="G370" s="21">
        <v>40.03</v>
      </c>
      <c r="H370" s="21">
        <v>44.03</v>
      </c>
      <c r="I370" s="21">
        <v>36.239999999999995</v>
      </c>
      <c r="J370" s="21">
        <v>50.519999999999996</v>
      </c>
      <c r="K370" s="21">
        <v>65.740000000000009</v>
      </c>
      <c r="L370" s="21">
        <v>77.849999999999994</v>
      </c>
      <c r="M370" s="21">
        <v>85.52</v>
      </c>
      <c r="N370" s="21">
        <v>64.91</v>
      </c>
      <c r="O370" s="21">
        <v>509.20999999999992</v>
      </c>
      <c r="P370" s="51">
        <v>3.1456269416544606E-2</v>
      </c>
      <c r="Q370" s="37">
        <v>1</v>
      </c>
    </row>
    <row r="371" spans="1:18" x14ac:dyDescent="0.3">
      <c r="A371" s="19" t="s">
        <v>481</v>
      </c>
      <c r="B371" s="19" t="s">
        <v>2023</v>
      </c>
      <c r="C371" s="21">
        <v>0</v>
      </c>
      <c r="D371" s="21">
        <v>0</v>
      </c>
      <c r="E371" s="21">
        <v>0</v>
      </c>
      <c r="F371" s="21">
        <v>19.53</v>
      </c>
      <c r="G371" s="21">
        <v>10.61</v>
      </c>
      <c r="H371" s="21">
        <v>24.8</v>
      </c>
      <c r="I371" s="21">
        <v>41.64</v>
      </c>
      <c r="J371" s="21">
        <v>43.84</v>
      </c>
      <c r="K371" s="21">
        <v>53.22</v>
      </c>
      <c r="L371" s="21">
        <v>70.03</v>
      </c>
      <c r="M371" s="21">
        <v>65.67</v>
      </c>
      <c r="N371" s="21">
        <v>34.26</v>
      </c>
      <c r="O371" s="21">
        <v>363.6</v>
      </c>
      <c r="P371" s="51">
        <v>2.246126266148666E-2</v>
      </c>
      <c r="Q371" s="37">
        <v>1</v>
      </c>
    </row>
    <row r="372" spans="1:18" hidden="1" x14ac:dyDescent="0.3">
      <c r="A372" s="19" t="s">
        <v>1193</v>
      </c>
      <c r="B372" s="19" t="s">
        <v>2024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51">
        <v>0</v>
      </c>
      <c r="Q372" s="37">
        <v>2</v>
      </c>
    </row>
    <row r="373" spans="1:18" hidden="1" x14ac:dyDescent="0.3">
      <c r="A373" s="19" t="s">
        <v>482</v>
      </c>
      <c r="B373" s="19" t="s">
        <v>2025</v>
      </c>
      <c r="C373" s="41">
        <v>0</v>
      </c>
      <c r="D373" s="41">
        <v>0</v>
      </c>
      <c r="E373" s="41">
        <v>0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41">
        <v>0</v>
      </c>
      <c r="L373" s="41">
        <v>0</v>
      </c>
      <c r="M373" s="41">
        <v>0</v>
      </c>
      <c r="N373" s="41">
        <v>0</v>
      </c>
      <c r="O373" s="21">
        <v>0</v>
      </c>
      <c r="P373" s="51">
        <v>0</v>
      </c>
      <c r="Q373" s="37">
        <v>2</v>
      </c>
    </row>
    <row r="374" spans="1:18" x14ac:dyDescent="0.3">
      <c r="B374" s="19" t="s">
        <v>414</v>
      </c>
      <c r="C374" s="45">
        <v>0</v>
      </c>
      <c r="D374" s="45">
        <v>0</v>
      </c>
      <c r="E374" s="45">
        <v>0</v>
      </c>
      <c r="F374" s="45">
        <v>236</v>
      </c>
      <c r="G374" s="45">
        <v>258.48</v>
      </c>
      <c r="H374" s="45">
        <v>283.27000000000004</v>
      </c>
      <c r="I374" s="45">
        <v>254.28000000000003</v>
      </c>
      <c r="J374" s="45">
        <v>340.1</v>
      </c>
      <c r="K374" s="45">
        <v>425.28999999999996</v>
      </c>
      <c r="L374" s="45">
        <v>507.15999999999997</v>
      </c>
      <c r="M374" s="45">
        <v>512.20999999999992</v>
      </c>
      <c r="N374" s="45">
        <v>340.88</v>
      </c>
      <c r="O374" s="45">
        <v>3157.67</v>
      </c>
      <c r="P374" s="51">
        <v>0.19506395838365395</v>
      </c>
      <c r="Q374" s="37">
        <v>1</v>
      </c>
    </row>
    <row r="375" spans="1:18" x14ac:dyDescent="0.3">
      <c r="B375" s="19" t="s">
        <v>416</v>
      </c>
      <c r="C375" s="21">
        <v>0</v>
      </c>
      <c r="D375" s="21">
        <v>0</v>
      </c>
      <c r="E375" s="21">
        <v>0</v>
      </c>
      <c r="F375" s="21">
        <v>1645.31</v>
      </c>
      <c r="G375" s="21">
        <v>621.38000000000011</v>
      </c>
      <c r="H375" s="21">
        <v>2557.4699999999998</v>
      </c>
      <c r="I375" s="21">
        <v>1465.61</v>
      </c>
      <c r="J375" s="21">
        <v>2132.5100000000002</v>
      </c>
      <c r="K375" s="21">
        <v>2755.91</v>
      </c>
      <c r="L375" s="21">
        <v>2977.78</v>
      </c>
      <c r="M375" s="21">
        <v>3240.23</v>
      </c>
      <c r="N375" s="21">
        <v>1949.3399999999997</v>
      </c>
      <c r="O375" s="21">
        <v>19345.54</v>
      </c>
      <c r="P375" s="51">
        <v>0.57456925586373964</v>
      </c>
      <c r="Q375" s="37">
        <v>1</v>
      </c>
    </row>
    <row r="376" spans="1:18" x14ac:dyDescent="0.3"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51"/>
      <c r="Q376" s="37">
        <v>1</v>
      </c>
    </row>
    <row r="377" spans="1:18" ht="17.25" hidden="1" x14ac:dyDescent="0.35">
      <c r="B377" s="30" t="s">
        <v>483</v>
      </c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51"/>
      <c r="Q377" s="37">
        <v>2</v>
      </c>
      <c r="R377" s="134">
        <v>0</v>
      </c>
    </row>
    <row r="378" spans="1:18" hidden="1" x14ac:dyDescent="0.3">
      <c r="A378" s="19" t="s">
        <v>484</v>
      </c>
      <c r="B378" s="19" t="s">
        <v>2026</v>
      </c>
      <c r="C378" s="41">
        <v>0</v>
      </c>
      <c r="D378" s="41">
        <v>0</v>
      </c>
      <c r="E378" s="41">
        <v>0</v>
      </c>
      <c r="F378" s="41">
        <v>0</v>
      </c>
      <c r="G378" s="41">
        <v>0</v>
      </c>
      <c r="H378" s="41">
        <v>0</v>
      </c>
      <c r="I378" s="41">
        <v>0</v>
      </c>
      <c r="J378" s="41">
        <v>0</v>
      </c>
      <c r="K378" s="41">
        <v>0</v>
      </c>
      <c r="L378" s="41">
        <v>0</v>
      </c>
      <c r="M378" s="41">
        <v>0</v>
      </c>
      <c r="N378" s="41">
        <v>0</v>
      </c>
      <c r="O378" s="41">
        <v>0</v>
      </c>
      <c r="P378" s="51">
        <v>0</v>
      </c>
      <c r="Q378" s="37">
        <v>2</v>
      </c>
    </row>
    <row r="379" spans="1:18" hidden="1" x14ac:dyDescent="0.3">
      <c r="B379" s="19" t="s">
        <v>878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51">
        <v>0</v>
      </c>
      <c r="Q379" s="37">
        <v>2</v>
      </c>
    </row>
    <row r="380" spans="1:18" hidden="1" x14ac:dyDescent="0.3">
      <c r="B380" s="19" t="s">
        <v>312</v>
      </c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43"/>
      <c r="Q380" s="37">
        <v>2</v>
      </c>
    </row>
    <row r="381" spans="1:18" hidden="1" x14ac:dyDescent="0.3">
      <c r="A381" s="19" t="s">
        <v>486</v>
      </c>
      <c r="B381" s="19" t="s">
        <v>2027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51">
        <v>0</v>
      </c>
      <c r="Q381" s="37">
        <v>2</v>
      </c>
    </row>
    <row r="382" spans="1:18" hidden="1" x14ac:dyDescent="0.3">
      <c r="A382" s="19" t="s">
        <v>487</v>
      </c>
      <c r="B382" s="19" t="s">
        <v>2028</v>
      </c>
      <c r="C382" s="21">
        <v>0</v>
      </c>
      <c r="D382" s="21">
        <v>0</v>
      </c>
      <c r="E382" s="21">
        <v>0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51">
        <v>0</v>
      </c>
      <c r="Q382" s="37">
        <v>2</v>
      </c>
    </row>
    <row r="383" spans="1:18" hidden="1" x14ac:dyDescent="0.3">
      <c r="A383" s="19" t="s">
        <v>488</v>
      </c>
      <c r="B383" s="19" t="s">
        <v>2029</v>
      </c>
      <c r="C383" s="41">
        <v>0</v>
      </c>
      <c r="D383" s="41">
        <v>0</v>
      </c>
      <c r="E383" s="41">
        <v>0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41">
        <v>0</v>
      </c>
      <c r="L383" s="41">
        <v>0</v>
      </c>
      <c r="M383" s="41">
        <v>0</v>
      </c>
      <c r="N383" s="41">
        <v>0</v>
      </c>
      <c r="O383" s="41">
        <v>0</v>
      </c>
      <c r="P383" s="51">
        <v>0</v>
      </c>
      <c r="Q383" s="37">
        <v>2</v>
      </c>
    </row>
    <row r="384" spans="1:18" hidden="1" x14ac:dyDescent="0.3">
      <c r="B384" s="19" t="s">
        <v>394</v>
      </c>
      <c r="C384" s="41">
        <v>0</v>
      </c>
      <c r="D384" s="41">
        <v>0</v>
      </c>
      <c r="E384" s="41">
        <v>0</v>
      </c>
      <c r="F384" s="41">
        <v>0</v>
      </c>
      <c r="G384" s="41">
        <v>0</v>
      </c>
      <c r="H384" s="41">
        <v>0</v>
      </c>
      <c r="I384" s="41">
        <v>0</v>
      </c>
      <c r="J384" s="41">
        <v>0</v>
      </c>
      <c r="K384" s="41">
        <v>0</v>
      </c>
      <c r="L384" s="41">
        <v>0</v>
      </c>
      <c r="M384" s="41">
        <v>0</v>
      </c>
      <c r="N384" s="41">
        <v>0</v>
      </c>
      <c r="O384" s="41">
        <v>0</v>
      </c>
      <c r="P384" s="51">
        <v>0</v>
      </c>
      <c r="Q384" s="37">
        <v>2</v>
      </c>
    </row>
    <row r="385" spans="1:17" hidden="1" x14ac:dyDescent="0.3">
      <c r="B385" s="19" t="s">
        <v>489</v>
      </c>
      <c r="C385" s="21">
        <v>0</v>
      </c>
      <c r="D385" s="21">
        <v>0</v>
      </c>
      <c r="E385" s="21">
        <v>0</v>
      </c>
      <c r="F385" s="21">
        <v>0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51">
        <v>0</v>
      </c>
      <c r="Q385" s="37">
        <v>2</v>
      </c>
    </row>
    <row r="386" spans="1:17" hidden="1" x14ac:dyDescent="0.3">
      <c r="B386" s="19" t="s">
        <v>312</v>
      </c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43"/>
      <c r="Q386" s="37">
        <v>2</v>
      </c>
    </row>
    <row r="387" spans="1:17" hidden="1" x14ac:dyDescent="0.3">
      <c r="A387" s="19" t="s">
        <v>490</v>
      </c>
      <c r="B387" s="19" t="s">
        <v>2030</v>
      </c>
      <c r="C387" s="21">
        <v>0</v>
      </c>
      <c r="D387" s="21">
        <v>0</v>
      </c>
      <c r="E387" s="21">
        <v>0</v>
      </c>
      <c r="F387" s="21">
        <v>0</v>
      </c>
      <c r="G387" s="21">
        <v>0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51">
        <v>0</v>
      </c>
      <c r="Q387" s="37">
        <v>2</v>
      </c>
    </row>
    <row r="388" spans="1:17" ht="18" hidden="1" customHeight="1" x14ac:dyDescent="0.3">
      <c r="A388" s="19" t="s">
        <v>491</v>
      </c>
      <c r="B388" s="19" t="s">
        <v>2031</v>
      </c>
      <c r="C388" s="21">
        <v>0</v>
      </c>
      <c r="D388" s="21">
        <v>0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51">
        <v>0</v>
      </c>
      <c r="Q388" s="37">
        <v>2</v>
      </c>
    </row>
    <row r="389" spans="1:17" ht="18" hidden="1" customHeight="1" x14ac:dyDescent="0.3">
      <c r="A389" s="19" t="s">
        <v>492</v>
      </c>
      <c r="B389" s="19" t="s">
        <v>2032</v>
      </c>
      <c r="C389" s="21">
        <v>0</v>
      </c>
      <c r="D389" s="21">
        <v>0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51">
        <v>0</v>
      </c>
      <c r="Q389" s="37">
        <v>2</v>
      </c>
    </row>
    <row r="390" spans="1:17" hidden="1" x14ac:dyDescent="0.3">
      <c r="A390" s="19" t="s">
        <v>493</v>
      </c>
      <c r="B390" s="19" t="s">
        <v>2033</v>
      </c>
      <c r="C390" s="21">
        <v>0</v>
      </c>
      <c r="D390" s="21">
        <v>0</v>
      </c>
      <c r="E390" s="21">
        <v>0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51">
        <v>0</v>
      </c>
      <c r="Q390" s="37">
        <v>2</v>
      </c>
    </row>
    <row r="391" spans="1:17" hidden="1" x14ac:dyDescent="0.3">
      <c r="A391" s="19" t="s">
        <v>494</v>
      </c>
      <c r="B391" s="19" t="s">
        <v>2034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21">
        <v>0</v>
      </c>
      <c r="O391" s="21">
        <v>0</v>
      </c>
      <c r="P391" s="51">
        <v>0</v>
      </c>
      <c r="Q391" s="37">
        <v>2</v>
      </c>
    </row>
    <row r="392" spans="1:17" hidden="1" x14ac:dyDescent="0.3">
      <c r="A392" s="19" t="s">
        <v>495</v>
      </c>
      <c r="B392" s="19" t="s">
        <v>2035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51">
        <v>0</v>
      </c>
      <c r="Q392" s="37">
        <v>2</v>
      </c>
    </row>
    <row r="393" spans="1:17" hidden="1" x14ac:dyDescent="0.3">
      <c r="A393" s="19" t="s">
        <v>496</v>
      </c>
      <c r="B393" s="19" t="s">
        <v>2036</v>
      </c>
      <c r="C393" s="21">
        <v>0</v>
      </c>
      <c r="D393" s="21">
        <v>0</v>
      </c>
      <c r="E393" s="21">
        <v>0</v>
      </c>
      <c r="F393" s="21">
        <v>0</v>
      </c>
      <c r="G393" s="21">
        <v>0</v>
      </c>
      <c r="H393" s="21">
        <v>0</v>
      </c>
      <c r="I393" s="21">
        <v>0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51">
        <v>0</v>
      </c>
      <c r="Q393" s="37">
        <v>2</v>
      </c>
    </row>
    <row r="394" spans="1:17" hidden="1" x14ac:dyDescent="0.3">
      <c r="A394" s="19" t="s">
        <v>497</v>
      </c>
      <c r="B394" s="19" t="s">
        <v>2037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51">
        <v>0</v>
      </c>
      <c r="Q394" s="37">
        <v>2</v>
      </c>
    </row>
    <row r="395" spans="1:17" hidden="1" x14ac:dyDescent="0.3">
      <c r="A395" s="19" t="s">
        <v>498</v>
      </c>
      <c r="B395" s="19" t="s">
        <v>2038</v>
      </c>
      <c r="C395" s="21">
        <v>0</v>
      </c>
      <c r="D395" s="21">
        <v>0</v>
      </c>
      <c r="E395" s="21"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51">
        <v>0</v>
      </c>
      <c r="Q395" s="37">
        <v>2</v>
      </c>
    </row>
    <row r="396" spans="1:17" hidden="1" x14ac:dyDescent="0.3">
      <c r="A396" s="19" t="s">
        <v>499</v>
      </c>
      <c r="B396" s="19" t="s">
        <v>2039</v>
      </c>
      <c r="C396" s="21">
        <v>0</v>
      </c>
      <c r="D396" s="21">
        <v>0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51">
        <v>0</v>
      </c>
      <c r="Q396" s="37">
        <v>2</v>
      </c>
    </row>
    <row r="397" spans="1:17" hidden="1" x14ac:dyDescent="0.3">
      <c r="A397" s="19" t="s">
        <v>500</v>
      </c>
      <c r="B397" s="19" t="s">
        <v>2040</v>
      </c>
      <c r="C397" s="21">
        <v>0</v>
      </c>
      <c r="D397" s="21">
        <v>0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51">
        <v>0</v>
      </c>
      <c r="Q397" s="37">
        <v>2</v>
      </c>
    </row>
    <row r="398" spans="1:17" hidden="1" x14ac:dyDescent="0.3">
      <c r="A398" s="19" t="s">
        <v>1194</v>
      </c>
      <c r="B398" s="19" t="s">
        <v>2041</v>
      </c>
      <c r="C398" s="21">
        <v>0</v>
      </c>
      <c r="D398" s="21">
        <v>0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51">
        <v>0</v>
      </c>
      <c r="Q398" s="37">
        <v>2</v>
      </c>
    </row>
    <row r="399" spans="1:17" hidden="1" x14ac:dyDescent="0.3">
      <c r="A399" s="19" t="s">
        <v>501</v>
      </c>
      <c r="B399" s="19" t="s">
        <v>2042</v>
      </c>
      <c r="C399" s="21">
        <v>0</v>
      </c>
      <c r="D399" s="21">
        <v>0</v>
      </c>
      <c r="E399" s="21">
        <v>0</v>
      </c>
      <c r="F399" s="21">
        <v>0</v>
      </c>
      <c r="G399" s="21">
        <v>0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1">
        <v>0</v>
      </c>
      <c r="N399" s="21">
        <v>0</v>
      </c>
      <c r="O399" s="21">
        <v>0</v>
      </c>
      <c r="P399" s="51">
        <v>0</v>
      </c>
      <c r="Q399" s="37">
        <v>2</v>
      </c>
    </row>
    <row r="400" spans="1:17" hidden="1" x14ac:dyDescent="0.3">
      <c r="B400" s="19" t="s">
        <v>414</v>
      </c>
      <c r="C400" s="45">
        <v>0</v>
      </c>
      <c r="D400" s="45">
        <v>0</v>
      </c>
      <c r="E400" s="45">
        <v>0</v>
      </c>
      <c r="F400" s="45">
        <v>0</v>
      </c>
      <c r="G400" s="45">
        <v>0</v>
      </c>
      <c r="H400" s="45">
        <v>0</v>
      </c>
      <c r="I400" s="45">
        <v>0</v>
      </c>
      <c r="J400" s="45">
        <v>0</v>
      </c>
      <c r="K400" s="45">
        <v>0</v>
      </c>
      <c r="L400" s="45">
        <v>0</v>
      </c>
      <c r="M400" s="45">
        <v>0</v>
      </c>
      <c r="N400" s="45">
        <v>0</v>
      </c>
      <c r="O400" s="45">
        <v>0</v>
      </c>
      <c r="P400" s="51">
        <v>0</v>
      </c>
      <c r="Q400" s="37">
        <v>2</v>
      </c>
    </row>
    <row r="401" spans="1:17" hidden="1" x14ac:dyDescent="0.3">
      <c r="B401" s="19" t="s">
        <v>416</v>
      </c>
      <c r="C401" s="21">
        <v>0</v>
      </c>
      <c r="D401" s="21">
        <v>0</v>
      </c>
      <c r="E401" s="21">
        <v>0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51">
        <v>0</v>
      </c>
      <c r="Q401" s="37">
        <v>2</v>
      </c>
    </row>
    <row r="402" spans="1:17" hidden="1" x14ac:dyDescent="0.3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51"/>
      <c r="Q402" s="37">
        <v>2</v>
      </c>
    </row>
    <row r="403" spans="1:17" ht="17.25" hidden="1" x14ac:dyDescent="0.35">
      <c r="B403" s="30" t="s">
        <v>2043</v>
      </c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51"/>
      <c r="Q403" s="37">
        <v>2</v>
      </c>
    </row>
    <row r="404" spans="1:17" hidden="1" x14ac:dyDescent="0.3">
      <c r="A404" s="19" t="s">
        <v>1217</v>
      </c>
      <c r="B404" s="19" t="s">
        <v>2044</v>
      </c>
      <c r="C404" s="21">
        <v>0</v>
      </c>
      <c r="D404" s="21">
        <v>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51">
        <v>0</v>
      </c>
      <c r="Q404" s="37">
        <v>2</v>
      </c>
    </row>
    <row r="405" spans="1:17" hidden="1" x14ac:dyDescent="0.3">
      <c r="A405" s="19" t="s">
        <v>1244</v>
      </c>
      <c r="B405" s="19" t="s">
        <v>2045</v>
      </c>
      <c r="C405" s="21">
        <v>0</v>
      </c>
      <c r="D405" s="21">
        <v>0</v>
      </c>
      <c r="E405" s="21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51">
        <v>0</v>
      </c>
      <c r="Q405" s="37">
        <v>2</v>
      </c>
    </row>
    <row r="406" spans="1:17" hidden="1" x14ac:dyDescent="0.3">
      <c r="A406" s="19" t="s">
        <v>1218</v>
      </c>
      <c r="B406" s="19" t="s">
        <v>2046</v>
      </c>
      <c r="C406" s="21">
        <v>0</v>
      </c>
      <c r="D406" s="21">
        <v>0</v>
      </c>
      <c r="E406" s="21">
        <v>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51">
        <v>0</v>
      </c>
      <c r="Q406" s="37">
        <v>2</v>
      </c>
    </row>
    <row r="407" spans="1:17" hidden="1" x14ac:dyDescent="0.3">
      <c r="A407" s="19" t="s">
        <v>1222</v>
      </c>
      <c r="B407" s="19" t="s">
        <v>2047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51">
        <v>0</v>
      </c>
      <c r="Q407" s="37">
        <v>2</v>
      </c>
    </row>
    <row r="408" spans="1:17" hidden="1" x14ac:dyDescent="0.3">
      <c r="A408" s="19" t="s">
        <v>1223</v>
      </c>
      <c r="B408" s="19" t="s">
        <v>2048</v>
      </c>
      <c r="C408" s="21">
        <v>0</v>
      </c>
      <c r="D408" s="21">
        <v>0</v>
      </c>
      <c r="E408" s="21">
        <v>0</v>
      </c>
      <c r="F408" s="21">
        <v>0</v>
      </c>
      <c r="G408" s="21">
        <v>0</v>
      </c>
      <c r="H408" s="21">
        <v>0</v>
      </c>
      <c r="I408" s="21">
        <v>0</v>
      </c>
      <c r="J408" s="21">
        <v>0</v>
      </c>
      <c r="K408" s="21">
        <v>0</v>
      </c>
      <c r="L408" s="21">
        <v>0</v>
      </c>
      <c r="M408" s="21">
        <v>0</v>
      </c>
      <c r="N408" s="21">
        <v>0</v>
      </c>
      <c r="O408" s="21">
        <v>0</v>
      </c>
      <c r="P408" s="51">
        <v>0</v>
      </c>
      <c r="Q408" s="37">
        <v>2</v>
      </c>
    </row>
    <row r="409" spans="1:17" hidden="1" x14ac:dyDescent="0.3">
      <c r="A409" s="19" t="s">
        <v>1224</v>
      </c>
      <c r="B409" s="19" t="s">
        <v>2049</v>
      </c>
      <c r="C409" s="21">
        <v>0</v>
      </c>
      <c r="D409" s="21">
        <v>0</v>
      </c>
      <c r="E409" s="21">
        <v>0</v>
      </c>
      <c r="F409" s="21">
        <v>0</v>
      </c>
      <c r="G409" s="21">
        <v>0</v>
      </c>
      <c r="H409" s="21">
        <v>0</v>
      </c>
      <c r="I409" s="21">
        <v>0</v>
      </c>
      <c r="J409" s="21">
        <v>0</v>
      </c>
      <c r="K409" s="21">
        <v>0</v>
      </c>
      <c r="L409" s="21">
        <v>0</v>
      </c>
      <c r="M409" s="21">
        <v>0</v>
      </c>
      <c r="N409" s="21">
        <v>0</v>
      </c>
      <c r="O409" s="21">
        <v>0</v>
      </c>
      <c r="P409" s="51">
        <v>0</v>
      </c>
      <c r="Q409" s="37">
        <v>2</v>
      </c>
    </row>
    <row r="410" spans="1:17" hidden="1" x14ac:dyDescent="0.3">
      <c r="A410" s="19" t="s">
        <v>1225</v>
      </c>
      <c r="B410" s="19" t="s">
        <v>2050</v>
      </c>
      <c r="C410" s="21">
        <v>0</v>
      </c>
      <c r="D410" s="21">
        <v>0</v>
      </c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51">
        <v>0</v>
      </c>
      <c r="Q410" s="37">
        <v>2</v>
      </c>
    </row>
    <row r="411" spans="1:17" hidden="1" x14ac:dyDescent="0.3">
      <c r="A411" s="19" t="s">
        <v>1226</v>
      </c>
      <c r="B411" s="19" t="s">
        <v>2051</v>
      </c>
      <c r="C411" s="21">
        <v>0</v>
      </c>
      <c r="D411" s="21">
        <v>0</v>
      </c>
      <c r="E411" s="21">
        <v>0</v>
      </c>
      <c r="F411" s="21">
        <v>0</v>
      </c>
      <c r="G411" s="21">
        <v>0</v>
      </c>
      <c r="H411" s="21">
        <v>0</v>
      </c>
      <c r="I411" s="21">
        <v>0</v>
      </c>
      <c r="J411" s="21">
        <v>0</v>
      </c>
      <c r="K411" s="21">
        <v>0</v>
      </c>
      <c r="L411" s="21">
        <v>0</v>
      </c>
      <c r="M411" s="21">
        <v>0</v>
      </c>
      <c r="N411" s="21">
        <v>0</v>
      </c>
      <c r="O411" s="21">
        <v>0</v>
      </c>
      <c r="P411" s="51">
        <v>0</v>
      </c>
      <c r="Q411" s="37">
        <v>2</v>
      </c>
    </row>
    <row r="412" spans="1:17" hidden="1" x14ac:dyDescent="0.3">
      <c r="A412" s="19" t="s">
        <v>503</v>
      </c>
      <c r="B412" s="19" t="s">
        <v>2052</v>
      </c>
      <c r="C412" s="21">
        <v>0</v>
      </c>
      <c r="D412" s="21">
        <v>0</v>
      </c>
      <c r="E412" s="21">
        <v>0</v>
      </c>
      <c r="F412" s="21">
        <v>0</v>
      </c>
      <c r="G412" s="21">
        <v>0</v>
      </c>
      <c r="H412" s="21">
        <v>0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  <c r="P412" s="51">
        <v>0</v>
      </c>
      <c r="Q412" s="37">
        <v>2</v>
      </c>
    </row>
    <row r="413" spans="1:17" hidden="1" x14ac:dyDescent="0.3">
      <c r="A413" s="19" t="s">
        <v>1219</v>
      </c>
      <c r="B413" s="19" t="s">
        <v>2053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21">
        <v>0</v>
      </c>
      <c r="I413" s="21">
        <v>0</v>
      </c>
      <c r="J413" s="21">
        <v>0</v>
      </c>
      <c r="K413" s="21">
        <v>0</v>
      </c>
      <c r="L413" s="21">
        <v>0</v>
      </c>
      <c r="M413" s="21">
        <v>0</v>
      </c>
      <c r="N413" s="21">
        <v>0</v>
      </c>
      <c r="O413" s="21">
        <v>0</v>
      </c>
      <c r="P413" s="51">
        <v>0</v>
      </c>
      <c r="Q413" s="37">
        <v>2</v>
      </c>
    </row>
    <row r="414" spans="1:17" hidden="1" x14ac:dyDescent="0.3">
      <c r="A414" s="19" t="s">
        <v>1227</v>
      </c>
      <c r="B414" s="19" t="s">
        <v>2054</v>
      </c>
      <c r="C414" s="21">
        <v>0</v>
      </c>
      <c r="D414" s="21">
        <v>0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51">
        <v>0</v>
      </c>
      <c r="Q414" s="37">
        <v>2</v>
      </c>
    </row>
    <row r="415" spans="1:17" hidden="1" x14ac:dyDescent="0.3">
      <c r="A415" s="19" t="s">
        <v>1228</v>
      </c>
      <c r="B415" s="19" t="s">
        <v>2055</v>
      </c>
      <c r="C415" s="21">
        <v>0</v>
      </c>
      <c r="D415" s="21">
        <v>0</v>
      </c>
      <c r="E415" s="21">
        <v>0</v>
      </c>
      <c r="F415" s="21">
        <v>0</v>
      </c>
      <c r="G415" s="21">
        <v>0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21">
        <v>0</v>
      </c>
      <c r="O415" s="21">
        <v>0</v>
      </c>
      <c r="P415" s="51">
        <v>0</v>
      </c>
      <c r="Q415" s="37">
        <v>2</v>
      </c>
    </row>
    <row r="416" spans="1:17" ht="18" hidden="1" customHeight="1" x14ac:dyDescent="0.3">
      <c r="A416" s="19" t="s">
        <v>1229</v>
      </c>
      <c r="B416" s="19" t="s">
        <v>2056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21">
        <v>0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21">
        <v>0</v>
      </c>
      <c r="O416" s="21">
        <v>0</v>
      </c>
      <c r="P416" s="51">
        <v>0</v>
      </c>
      <c r="Q416" s="37">
        <v>2</v>
      </c>
    </row>
    <row r="417" spans="1:17" ht="18" hidden="1" customHeight="1" x14ac:dyDescent="0.3">
      <c r="A417" s="19" t="s">
        <v>1230</v>
      </c>
      <c r="B417" s="19" t="s">
        <v>2057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51">
        <v>0</v>
      </c>
      <c r="Q417" s="37">
        <v>2</v>
      </c>
    </row>
    <row r="418" spans="1:17" hidden="1" x14ac:dyDescent="0.3">
      <c r="A418" s="19" t="s">
        <v>1220</v>
      </c>
      <c r="B418" s="19" t="s">
        <v>2058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21">
        <v>0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51">
        <v>0</v>
      </c>
      <c r="Q418" s="37">
        <v>2</v>
      </c>
    </row>
    <row r="419" spans="1:17" hidden="1" x14ac:dyDescent="0.3">
      <c r="A419" s="19" t="s">
        <v>1221</v>
      </c>
      <c r="B419" s="19" t="s">
        <v>2059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21">
        <v>0</v>
      </c>
      <c r="I419" s="21">
        <v>0</v>
      </c>
      <c r="J419" s="21">
        <v>0</v>
      </c>
      <c r="K419" s="21">
        <v>0</v>
      </c>
      <c r="L419" s="21">
        <v>0</v>
      </c>
      <c r="M419" s="21">
        <v>0</v>
      </c>
      <c r="N419" s="21">
        <v>0</v>
      </c>
      <c r="O419" s="21">
        <v>0</v>
      </c>
      <c r="P419" s="51">
        <v>0</v>
      </c>
      <c r="Q419" s="37">
        <v>2</v>
      </c>
    </row>
    <row r="420" spans="1:17" hidden="1" x14ac:dyDescent="0.3">
      <c r="A420" s="19" t="s">
        <v>1231</v>
      </c>
      <c r="B420" s="19" t="s">
        <v>2060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51">
        <v>0</v>
      </c>
      <c r="Q420" s="37">
        <v>2</v>
      </c>
    </row>
    <row r="421" spans="1:17" hidden="1" x14ac:dyDescent="0.3">
      <c r="A421" s="19" t="s">
        <v>1232</v>
      </c>
      <c r="B421" s="19" t="s">
        <v>2061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51">
        <v>0</v>
      </c>
      <c r="Q421" s="37">
        <v>2</v>
      </c>
    </row>
    <row r="422" spans="1:17" hidden="1" x14ac:dyDescent="0.3">
      <c r="A422" s="19" t="s">
        <v>1233</v>
      </c>
      <c r="B422" s="19" t="s">
        <v>2062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51">
        <v>0</v>
      </c>
      <c r="Q422" s="37">
        <v>2</v>
      </c>
    </row>
    <row r="423" spans="1:17" hidden="1" x14ac:dyDescent="0.3">
      <c r="A423" s="19" t="s">
        <v>1234</v>
      </c>
      <c r="B423" s="19" t="s">
        <v>2063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51">
        <v>0</v>
      </c>
      <c r="Q423" s="37">
        <v>2</v>
      </c>
    </row>
    <row r="424" spans="1:17" hidden="1" x14ac:dyDescent="0.3">
      <c r="A424" s="19" t="s">
        <v>1235</v>
      </c>
      <c r="B424" s="19" t="s">
        <v>2064</v>
      </c>
      <c r="C424" s="21">
        <v>0</v>
      </c>
      <c r="D424" s="21">
        <v>0</v>
      </c>
      <c r="E424" s="21">
        <v>0</v>
      </c>
      <c r="F424" s="21">
        <v>0</v>
      </c>
      <c r="G424" s="21">
        <v>0</v>
      </c>
      <c r="H424" s="21">
        <v>0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51">
        <v>0</v>
      </c>
      <c r="Q424" s="37">
        <v>2</v>
      </c>
    </row>
    <row r="425" spans="1:17" hidden="1" x14ac:dyDescent="0.3">
      <c r="A425" s="19" t="s">
        <v>1236</v>
      </c>
      <c r="B425" s="19" t="s">
        <v>2065</v>
      </c>
      <c r="C425" s="21">
        <v>0</v>
      </c>
      <c r="D425" s="21">
        <v>0</v>
      </c>
      <c r="E425" s="21">
        <v>0</v>
      </c>
      <c r="F425" s="21">
        <v>0</v>
      </c>
      <c r="G425" s="21">
        <v>0</v>
      </c>
      <c r="H425" s="21">
        <v>0</v>
      </c>
      <c r="I425" s="21">
        <v>0</v>
      </c>
      <c r="J425" s="21">
        <v>0</v>
      </c>
      <c r="K425" s="21">
        <v>0</v>
      </c>
      <c r="L425" s="21">
        <v>0</v>
      </c>
      <c r="M425" s="21">
        <v>0</v>
      </c>
      <c r="N425" s="21">
        <v>0</v>
      </c>
      <c r="O425" s="21">
        <v>0</v>
      </c>
      <c r="P425" s="51">
        <v>0</v>
      </c>
      <c r="Q425" s="37">
        <v>2</v>
      </c>
    </row>
    <row r="426" spans="1:17" hidden="1" x14ac:dyDescent="0.3">
      <c r="A426" s="19" t="s">
        <v>1237</v>
      </c>
      <c r="B426" s="19" t="s">
        <v>2066</v>
      </c>
      <c r="C426" s="21">
        <v>0</v>
      </c>
      <c r="D426" s="21">
        <v>0</v>
      </c>
      <c r="E426" s="21">
        <v>0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51">
        <v>0</v>
      </c>
      <c r="Q426" s="37">
        <v>2</v>
      </c>
    </row>
    <row r="427" spans="1:17" hidden="1" x14ac:dyDescent="0.3">
      <c r="A427" s="19" t="s">
        <v>1238</v>
      </c>
      <c r="B427" s="19" t="s">
        <v>2067</v>
      </c>
      <c r="C427" s="21">
        <v>0</v>
      </c>
      <c r="D427" s="21">
        <v>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  <c r="O427" s="21">
        <v>0</v>
      </c>
      <c r="P427" s="51">
        <v>0</v>
      </c>
      <c r="Q427" s="37">
        <v>2</v>
      </c>
    </row>
    <row r="428" spans="1:17" hidden="1" x14ac:dyDescent="0.3">
      <c r="A428" s="19" t="s">
        <v>1239</v>
      </c>
      <c r="B428" s="19" t="s">
        <v>2068</v>
      </c>
      <c r="C428" s="21">
        <v>0</v>
      </c>
      <c r="D428" s="21">
        <v>0</v>
      </c>
      <c r="E428" s="21">
        <v>0</v>
      </c>
      <c r="F428" s="21">
        <v>0</v>
      </c>
      <c r="G428" s="21">
        <v>0</v>
      </c>
      <c r="H428" s="21">
        <v>0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21">
        <v>0</v>
      </c>
      <c r="O428" s="21">
        <v>0</v>
      </c>
      <c r="P428" s="51">
        <v>0</v>
      </c>
      <c r="Q428" s="37">
        <v>2</v>
      </c>
    </row>
    <row r="429" spans="1:17" hidden="1" x14ac:dyDescent="0.3">
      <c r="A429" s="19" t="s">
        <v>1240</v>
      </c>
      <c r="B429" s="19" t="s">
        <v>2069</v>
      </c>
      <c r="C429" s="21">
        <v>0</v>
      </c>
      <c r="D429" s="21">
        <v>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1">
        <v>0</v>
      </c>
      <c r="N429" s="21">
        <v>0</v>
      </c>
      <c r="O429" s="21">
        <v>0</v>
      </c>
      <c r="P429" s="51">
        <v>0</v>
      </c>
      <c r="Q429" s="37">
        <v>2</v>
      </c>
    </row>
    <row r="430" spans="1:17" hidden="1" x14ac:dyDescent="0.3">
      <c r="A430" s="19" t="s">
        <v>1241</v>
      </c>
      <c r="B430" s="19" t="s">
        <v>2070</v>
      </c>
      <c r="C430" s="21">
        <v>0</v>
      </c>
      <c r="D430" s="21">
        <v>0</v>
      </c>
      <c r="E430" s="21">
        <v>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1">
        <v>0</v>
      </c>
      <c r="N430" s="21">
        <v>0</v>
      </c>
      <c r="O430" s="21">
        <v>0</v>
      </c>
      <c r="P430" s="51">
        <v>0</v>
      </c>
      <c r="Q430" s="37">
        <v>2</v>
      </c>
    </row>
    <row r="431" spans="1:17" hidden="1" x14ac:dyDescent="0.3">
      <c r="A431" s="19" t="s">
        <v>1242</v>
      </c>
      <c r="B431" s="19" t="s">
        <v>2071</v>
      </c>
      <c r="C431" s="21">
        <v>0</v>
      </c>
      <c r="D431" s="21">
        <v>0</v>
      </c>
      <c r="E431" s="21">
        <v>0</v>
      </c>
      <c r="F431" s="21">
        <v>0</v>
      </c>
      <c r="G431" s="21">
        <v>0</v>
      </c>
      <c r="H431" s="21">
        <v>0</v>
      </c>
      <c r="I431" s="21">
        <v>0</v>
      </c>
      <c r="J431" s="21">
        <v>0</v>
      </c>
      <c r="K431" s="21">
        <v>0</v>
      </c>
      <c r="L431" s="21">
        <v>0</v>
      </c>
      <c r="M431" s="21">
        <v>0</v>
      </c>
      <c r="N431" s="21">
        <v>0</v>
      </c>
      <c r="O431" s="21">
        <v>0</v>
      </c>
      <c r="P431" s="51">
        <v>0</v>
      </c>
      <c r="Q431" s="37">
        <v>2</v>
      </c>
    </row>
    <row r="432" spans="1:17" hidden="1" x14ac:dyDescent="0.3">
      <c r="A432" s="19" t="s">
        <v>1243</v>
      </c>
      <c r="B432" s="19" t="s">
        <v>2072</v>
      </c>
      <c r="C432" s="21">
        <v>0</v>
      </c>
      <c r="D432" s="21">
        <v>0</v>
      </c>
      <c r="E432" s="21">
        <v>0</v>
      </c>
      <c r="F432" s="21">
        <v>0</v>
      </c>
      <c r="G432" s="21">
        <v>0</v>
      </c>
      <c r="H432" s="21">
        <v>0</v>
      </c>
      <c r="I432" s="21">
        <v>0</v>
      </c>
      <c r="J432" s="21">
        <v>0</v>
      </c>
      <c r="K432" s="21">
        <v>0</v>
      </c>
      <c r="L432" s="21">
        <v>0</v>
      </c>
      <c r="M432" s="21">
        <v>0</v>
      </c>
      <c r="N432" s="21">
        <v>0</v>
      </c>
      <c r="O432" s="21">
        <v>0</v>
      </c>
      <c r="P432" s="51">
        <v>0</v>
      </c>
      <c r="Q432" s="37">
        <v>2</v>
      </c>
    </row>
    <row r="433" spans="1:17" hidden="1" x14ac:dyDescent="0.3">
      <c r="A433" s="19" t="s">
        <v>1256</v>
      </c>
      <c r="B433" s="19" t="s">
        <v>2073</v>
      </c>
      <c r="C433" s="21">
        <v>0</v>
      </c>
      <c r="D433" s="21">
        <v>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1">
        <v>0</v>
      </c>
      <c r="N433" s="21">
        <v>0</v>
      </c>
      <c r="O433" s="21">
        <v>0</v>
      </c>
      <c r="P433" s="51">
        <v>0</v>
      </c>
      <c r="Q433" s="37">
        <v>2</v>
      </c>
    </row>
    <row r="434" spans="1:17" hidden="1" x14ac:dyDescent="0.3">
      <c r="A434" s="19" t="s">
        <v>1245</v>
      </c>
      <c r="B434" s="19" t="s">
        <v>2074</v>
      </c>
      <c r="C434" s="41">
        <v>0</v>
      </c>
      <c r="D434" s="41">
        <v>0</v>
      </c>
      <c r="E434" s="41">
        <v>0</v>
      </c>
      <c r="F434" s="41">
        <v>0</v>
      </c>
      <c r="G434" s="41">
        <v>0</v>
      </c>
      <c r="H434" s="41">
        <v>0</v>
      </c>
      <c r="I434" s="41">
        <v>0</v>
      </c>
      <c r="J434" s="41">
        <v>0</v>
      </c>
      <c r="K434" s="41">
        <v>0</v>
      </c>
      <c r="L434" s="41">
        <v>0</v>
      </c>
      <c r="M434" s="41">
        <v>0</v>
      </c>
      <c r="N434" s="41">
        <v>0</v>
      </c>
      <c r="O434" s="41">
        <v>0</v>
      </c>
      <c r="P434" s="51">
        <v>0</v>
      </c>
      <c r="Q434" s="37">
        <v>2</v>
      </c>
    </row>
    <row r="435" spans="1:17" hidden="1" x14ac:dyDescent="0.3">
      <c r="B435" s="19" t="s">
        <v>2075</v>
      </c>
      <c r="C435" s="57">
        <v>0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1">
        <v>0</v>
      </c>
      <c r="Q435" s="37">
        <v>2</v>
      </c>
    </row>
    <row r="436" spans="1:17" hidden="1" x14ac:dyDescent="0.3">
      <c r="B436" s="19" t="s">
        <v>312</v>
      </c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3"/>
      <c r="Q436" s="37">
        <v>2</v>
      </c>
    </row>
    <row r="437" spans="1:17" hidden="1" x14ac:dyDescent="0.3">
      <c r="A437" s="19" t="s">
        <v>502</v>
      </c>
      <c r="B437" s="19" t="s">
        <v>2076</v>
      </c>
      <c r="C437" s="21">
        <v>0</v>
      </c>
      <c r="D437" s="21">
        <v>0</v>
      </c>
      <c r="E437" s="21">
        <v>0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51">
        <v>0</v>
      </c>
      <c r="Q437" s="37">
        <v>2</v>
      </c>
    </row>
    <row r="438" spans="1:17" hidden="1" x14ac:dyDescent="0.3">
      <c r="A438" s="19" t="s">
        <v>504</v>
      </c>
      <c r="B438" s="19" t="s">
        <v>2077</v>
      </c>
      <c r="C438" s="21">
        <v>0</v>
      </c>
      <c r="D438" s="21">
        <v>0</v>
      </c>
      <c r="E438" s="21">
        <v>0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  <c r="K438" s="21">
        <v>0</v>
      </c>
      <c r="L438" s="21">
        <v>0</v>
      </c>
      <c r="M438" s="21">
        <v>0</v>
      </c>
      <c r="N438" s="21">
        <v>0</v>
      </c>
      <c r="O438" s="21">
        <v>0</v>
      </c>
      <c r="P438" s="51">
        <v>0</v>
      </c>
      <c r="Q438" s="37">
        <v>2</v>
      </c>
    </row>
    <row r="439" spans="1:17" hidden="1" x14ac:dyDescent="0.3">
      <c r="A439" s="19" t="s">
        <v>505</v>
      </c>
      <c r="B439" s="19" t="s">
        <v>2078</v>
      </c>
      <c r="C439" s="41">
        <v>0</v>
      </c>
      <c r="D439" s="41">
        <v>0</v>
      </c>
      <c r="E439" s="41">
        <v>0</v>
      </c>
      <c r="F439" s="41">
        <v>0</v>
      </c>
      <c r="G439" s="41">
        <v>0</v>
      </c>
      <c r="H439" s="41">
        <v>0</v>
      </c>
      <c r="I439" s="41">
        <v>0</v>
      </c>
      <c r="J439" s="41">
        <v>0</v>
      </c>
      <c r="K439" s="41">
        <v>0</v>
      </c>
      <c r="L439" s="41">
        <v>0</v>
      </c>
      <c r="M439" s="41">
        <v>0</v>
      </c>
      <c r="N439" s="41">
        <v>0</v>
      </c>
      <c r="O439" s="41">
        <v>0</v>
      </c>
      <c r="P439" s="51">
        <v>0</v>
      </c>
      <c r="Q439" s="37">
        <v>2</v>
      </c>
    </row>
    <row r="440" spans="1:17" hidden="1" x14ac:dyDescent="0.3">
      <c r="B440" s="19" t="s">
        <v>394</v>
      </c>
      <c r="C440" s="45">
        <v>0</v>
      </c>
      <c r="D440" s="45">
        <v>0</v>
      </c>
      <c r="E440" s="45">
        <v>0</v>
      </c>
      <c r="F440" s="45">
        <v>0</v>
      </c>
      <c r="G440" s="45">
        <v>0</v>
      </c>
      <c r="H440" s="45">
        <v>0</v>
      </c>
      <c r="I440" s="45">
        <v>0</v>
      </c>
      <c r="J440" s="45">
        <v>0</v>
      </c>
      <c r="K440" s="45">
        <v>0</v>
      </c>
      <c r="L440" s="45">
        <v>0</v>
      </c>
      <c r="M440" s="45">
        <v>0</v>
      </c>
      <c r="N440" s="45">
        <v>0</v>
      </c>
      <c r="O440" s="45">
        <v>0</v>
      </c>
      <c r="P440" s="51">
        <v>0</v>
      </c>
      <c r="Q440" s="37">
        <v>2</v>
      </c>
    </row>
    <row r="441" spans="1:17" hidden="1" x14ac:dyDescent="0.3">
      <c r="B441" s="19" t="s">
        <v>2079</v>
      </c>
      <c r="C441" s="21">
        <v>0</v>
      </c>
      <c r="D441" s="21">
        <v>0</v>
      </c>
      <c r="E441" s="21">
        <v>0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51">
        <v>0</v>
      </c>
      <c r="Q441" s="37">
        <v>2</v>
      </c>
    </row>
    <row r="442" spans="1:17" hidden="1" x14ac:dyDescent="0.3">
      <c r="B442" s="19" t="s">
        <v>312</v>
      </c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43"/>
      <c r="Q442" s="37">
        <v>2</v>
      </c>
    </row>
    <row r="443" spans="1:17" hidden="1" x14ac:dyDescent="0.3">
      <c r="A443" s="19" t="s">
        <v>506</v>
      </c>
      <c r="B443" s="19" t="s">
        <v>2080</v>
      </c>
      <c r="C443" s="21">
        <v>0</v>
      </c>
      <c r="D443" s="21">
        <v>0</v>
      </c>
      <c r="E443" s="21">
        <v>0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21">
        <v>0</v>
      </c>
      <c r="O443" s="21">
        <v>0</v>
      </c>
      <c r="P443" s="51">
        <v>0</v>
      </c>
      <c r="Q443" s="37">
        <v>2</v>
      </c>
    </row>
    <row r="444" spans="1:17" hidden="1" x14ac:dyDescent="0.3">
      <c r="A444" s="19" t="s">
        <v>507</v>
      </c>
      <c r="B444" s="19" t="s">
        <v>2081</v>
      </c>
      <c r="C444" s="21">
        <v>0</v>
      </c>
      <c r="D444" s="21">
        <v>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51">
        <v>0</v>
      </c>
      <c r="Q444" s="37">
        <v>2</v>
      </c>
    </row>
    <row r="445" spans="1:17" hidden="1" x14ac:dyDescent="0.3">
      <c r="A445" s="19" t="s">
        <v>508</v>
      </c>
      <c r="B445" s="19" t="s">
        <v>2082</v>
      </c>
      <c r="C445" s="21">
        <v>0</v>
      </c>
      <c r="D445" s="21">
        <v>0</v>
      </c>
      <c r="E445" s="21">
        <v>0</v>
      </c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51">
        <v>0</v>
      </c>
      <c r="Q445" s="37">
        <v>2</v>
      </c>
    </row>
    <row r="446" spans="1:17" hidden="1" x14ac:dyDescent="0.3">
      <c r="A446" s="19" t="s">
        <v>509</v>
      </c>
      <c r="B446" s="19" t="s">
        <v>858</v>
      </c>
      <c r="C446" s="21">
        <v>0</v>
      </c>
      <c r="D446" s="21">
        <v>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51">
        <v>0</v>
      </c>
      <c r="Q446" s="37">
        <v>2</v>
      </c>
    </row>
    <row r="447" spans="1:17" hidden="1" x14ac:dyDescent="0.3">
      <c r="A447" s="19" t="s">
        <v>510</v>
      </c>
      <c r="B447" s="19" t="s">
        <v>2083</v>
      </c>
      <c r="C447" s="21">
        <v>0</v>
      </c>
      <c r="D447" s="21">
        <v>0</v>
      </c>
      <c r="E447" s="21">
        <v>0</v>
      </c>
      <c r="F447" s="21">
        <v>0</v>
      </c>
      <c r="G447" s="21">
        <v>0</v>
      </c>
      <c r="H447" s="21">
        <v>0</v>
      </c>
      <c r="I447" s="21">
        <v>0</v>
      </c>
      <c r="J447" s="21">
        <v>0</v>
      </c>
      <c r="K447" s="21">
        <v>0</v>
      </c>
      <c r="L447" s="21">
        <v>0</v>
      </c>
      <c r="M447" s="21">
        <v>0</v>
      </c>
      <c r="N447" s="21">
        <v>0</v>
      </c>
      <c r="O447" s="21">
        <v>0</v>
      </c>
      <c r="P447" s="51">
        <v>0</v>
      </c>
      <c r="Q447" s="37">
        <v>2</v>
      </c>
    </row>
    <row r="448" spans="1:17" hidden="1" x14ac:dyDescent="0.3">
      <c r="A448" s="19" t="s">
        <v>511</v>
      </c>
      <c r="B448" s="19" t="s">
        <v>403</v>
      </c>
      <c r="C448" s="21">
        <v>0</v>
      </c>
      <c r="D448" s="21">
        <v>0</v>
      </c>
      <c r="E448" s="21">
        <v>0</v>
      </c>
      <c r="F448" s="21">
        <v>0</v>
      </c>
      <c r="G448" s="21">
        <v>0</v>
      </c>
      <c r="H448" s="21">
        <v>0</v>
      </c>
      <c r="I448" s="21">
        <v>0</v>
      </c>
      <c r="J448" s="21">
        <v>0</v>
      </c>
      <c r="K448" s="21">
        <v>0</v>
      </c>
      <c r="L448" s="21">
        <v>0</v>
      </c>
      <c r="M448" s="21">
        <v>0</v>
      </c>
      <c r="N448" s="21">
        <v>0</v>
      </c>
      <c r="O448" s="21">
        <v>0</v>
      </c>
      <c r="P448" s="51">
        <v>0</v>
      </c>
      <c r="Q448" s="37">
        <v>2</v>
      </c>
    </row>
    <row r="449" spans="1:18" hidden="1" x14ac:dyDescent="0.3">
      <c r="A449" s="19" t="s">
        <v>512</v>
      </c>
      <c r="B449" s="19" t="s">
        <v>405</v>
      </c>
      <c r="C449" s="21">
        <v>0</v>
      </c>
      <c r="D449" s="21">
        <v>0</v>
      </c>
      <c r="E449" s="21">
        <v>0</v>
      </c>
      <c r="F449" s="21">
        <v>0</v>
      </c>
      <c r="G449" s="21">
        <v>0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1">
        <v>0</v>
      </c>
      <c r="N449" s="21">
        <v>0</v>
      </c>
      <c r="O449" s="21">
        <v>0</v>
      </c>
      <c r="P449" s="51">
        <v>0</v>
      </c>
      <c r="Q449" s="37">
        <v>2</v>
      </c>
    </row>
    <row r="450" spans="1:18" hidden="1" x14ac:dyDescent="0.3">
      <c r="A450" s="19" t="s">
        <v>513</v>
      </c>
      <c r="B450" s="19" t="s">
        <v>2084</v>
      </c>
      <c r="C450" s="21">
        <v>0</v>
      </c>
      <c r="D450" s="21">
        <v>0</v>
      </c>
      <c r="E450" s="21">
        <v>0</v>
      </c>
      <c r="F450" s="21">
        <v>0</v>
      </c>
      <c r="G450" s="21">
        <v>0</v>
      </c>
      <c r="H450" s="21">
        <v>0</v>
      </c>
      <c r="I450" s="21">
        <v>0</v>
      </c>
      <c r="J450" s="21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51">
        <v>0</v>
      </c>
      <c r="Q450" s="37">
        <v>2</v>
      </c>
    </row>
    <row r="451" spans="1:18" hidden="1" x14ac:dyDescent="0.3">
      <c r="A451" s="19" t="s">
        <v>514</v>
      </c>
      <c r="B451" s="19" t="s">
        <v>408</v>
      </c>
      <c r="C451" s="21">
        <v>0</v>
      </c>
      <c r="D451" s="21">
        <v>0</v>
      </c>
      <c r="E451" s="21">
        <v>0</v>
      </c>
      <c r="F451" s="21">
        <v>0</v>
      </c>
      <c r="G451" s="21">
        <v>0</v>
      </c>
      <c r="H451" s="21">
        <v>0</v>
      </c>
      <c r="I451" s="21">
        <v>0</v>
      </c>
      <c r="J451" s="21">
        <v>0</v>
      </c>
      <c r="K451" s="21">
        <v>0</v>
      </c>
      <c r="L451" s="21">
        <v>0</v>
      </c>
      <c r="M451" s="21">
        <v>0</v>
      </c>
      <c r="N451" s="21">
        <v>0</v>
      </c>
      <c r="O451" s="21">
        <v>0</v>
      </c>
      <c r="P451" s="51">
        <v>0</v>
      </c>
      <c r="Q451" s="37">
        <v>2</v>
      </c>
    </row>
    <row r="452" spans="1:18" hidden="1" x14ac:dyDescent="0.3">
      <c r="A452" s="19" t="s">
        <v>515</v>
      </c>
      <c r="B452" s="19" t="s">
        <v>861</v>
      </c>
      <c r="C452" s="21">
        <v>0</v>
      </c>
      <c r="D452" s="21">
        <v>0</v>
      </c>
      <c r="E452" s="21">
        <v>0</v>
      </c>
      <c r="F452" s="21">
        <v>0</v>
      </c>
      <c r="G452" s="21">
        <v>0</v>
      </c>
      <c r="H452" s="21">
        <v>0</v>
      </c>
      <c r="I452" s="21">
        <v>0</v>
      </c>
      <c r="J452" s="21">
        <v>0</v>
      </c>
      <c r="K452" s="21">
        <v>0</v>
      </c>
      <c r="L452" s="21">
        <v>0</v>
      </c>
      <c r="M452" s="21">
        <v>0</v>
      </c>
      <c r="N452" s="21">
        <v>0</v>
      </c>
      <c r="O452" s="21">
        <v>0</v>
      </c>
      <c r="P452" s="51">
        <v>0</v>
      </c>
      <c r="Q452" s="37">
        <v>2</v>
      </c>
    </row>
    <row r="453" spans="1:18" hidden="1" x14ac:dyDescent="0.3">
      <c r="A453" s="19" t="s">
        <v>516</v>
      </c>
      <c r="B453" s="19" t="s">
        <v>412</v>
      </c>
      <c r="C453" s="21">
        <v>0</v>
      </c>
      <c r="D453" s="21">
        <v>0</v>
      </c>
      <c r="E453" s="21">
        <v>0</v>
      </c>
      <c r="F453" s="21">
        <v>0</v>
      </c>
      <c r="G453" s="21">
        <v>0</v>
      </c>
      <c r="H453" s="21">
        <v>0</v>
      </c>
      <c r="I453" s="21">
        <v>0</v>
      </c>
      <c r="J453" s="21">
        <v>0</v>
      </c>
      <c r="K453" s="21">
        <v>0</v>
      </c>
      <c r="L453" s="21">
        <v>0</v>
      </c>
      <c r="M453" s="21">
        <v>0</v>
      </c>
      <c r="N453" s="21">
        <v>0</v>
      </c>
      <c r="O453" s="21">
        <v>0</v>
      </c>
      <c r="P453" s="51">
        <v>0</v>
      </c>
      <c r="Q453" s="37">
        <v>2</v>
      </c>
    </row>
    <row r="454" spans="1:18" hidden="1" x14ac:dyDescent="0.3">
      <c r="A454" s="19" t="s">
        <v>1195</v>
      </c>
      <c r="B454" s="19" t="s">
        <v>2085</v>
      </c>
      <c r="C454" s="21">
        <v>0</v>
      </c>
      <c r="D454" s="21">
        <v>0</v>
      </c>
      <c r="E454" s="21">
        <v>0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51">
        <v>0</v>
      </c>
      <c r="Q454" s="37">
        <v>2</v>
      </c>
    </row>
    <row r="455" spans="1:18" hidden="1" x14ac:dyDescent="0.3">
      <c r="A455" s="19" t="s">
        <v>517</v>
      </c>
      <c r="B455" s="19" t="s">
        <v>2086</v>
      </c>
      <c r="C455" s="21">
        <v>0</v>
      </c>
      <c r="D455" s="21">
        <v>0</v>
      </c>
      <c r="E455" s="21">
        <v>0</v>
      </c>
      <c r="F455" s="21">
        <v>0</v>
      </c>
      <c r="G455" s="21">
        <v>0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1">
        <v>0</v>
      </c>
      <c r="N455" s="21">
        <v>0</v>
      </c>
      <c r="O455" s="21">
        <v>0</v>
      </c>
      <c r="P455" s="51">
        <v>0</v>
      </c>
      <c r="Q455" s="37">
        <v>2</v>
      </c>
    </row>
    <row r="456" spans="1:18" hidden="1" x14ac:dyDescent="0.3">
      <c r="B456" s="19" t="s">
        <v>414</v>
      </c>
      <c r="C456" s="45">
        <v>0</v>
      </c>
      <c r="D456" s="45">
        <v>0</v>
      </c>
      <c r="E456" s="45">
        <v>0</v>
      </c>
      <c r="F456" s="45">
        <v>0</v>
      </c>
      <c r="G456" s="45">
        <v>0</v>
      </c>
      <c r="H456" s="45">
        <v>0</v>
      </c>
      <c r="I456" s="45">
        <v>0</v>
      </c>
      <c r="J456" s="45">
        <v>0</v>
      </c>
      <c r="K456" s="45">
        <v>0</v>
      </c>
      <c r="L456" s="45">
        <v>0</v>
      </c>
      <c r="M456" s="45">
        <v>0</v>
      </c>
      <c r="N456" s="45">
        <v>0</v>
      </c>
      <c r="O456" s="45">
        <v>0</v>
      </c>
      <c r="P456" s="51">
        <v>0</v>
      </c>
      <c r="Q456" s="37">
        <v>2</v>
      </c>
    </row>
    <row r="457" spans="1:18" hidden="1" x14ac:dyDescent="0.3">
      <c r="B457" s="19" t="s">
        <v>416</v>
      </c>
      <c r="C457" s="21">
        <v>0</v>
      </c>
      <c r="D457" s="21">
        <v>0</v>
      </c>
      <c r="E457" s="21">
        <v>0</v>
      </c>
      <c r="F457" s="21">
        <v>0</v>
      </c>
      <c r="G457" s="21">
        <v>0</v>
      </c>
      <c r="H457" s="21">
        <v>0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51">
        <v>0</v>
      </c>
      <c r="Q457" s="37">
        <v>2</v>
      </c>
    </row>
    <row r="458" spans="1:18" hidden="1" x14ac:dyDescent="0.3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43"/>
      <c r="Q458" s="37">
        <v>2</v>
      </c>
    </row>
    <row r="459" spans="1:18" ht="17.25" hidden="1" x14ac:dyDescent="0.35">
      <c r="B459" s="30" t="s">
        <v>1451</v>
      </c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51"/>
      <c r="Q459" s="37">
        <v>2</v>
      </c>
      <c r="R459" s="134">
        <v>0</v>
      </c>
    </row>
    <row r="460" spans="1:18" hidden="1" x14ac:dyDescent="0.3">
      <c r="A460" s="19" t="s">
        <v>1480</v>
      </c>
      <c r="B460" s="19" t="s">
        <v>2087</v>
      </c>
      <c r="C460" s="21">
        <v>0</v>
      </c>
      <c r="D460" s="21">
        <v>0</v>
      </c>
      <c r="E460" s="21">
        <v>0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51">
        <v>0</v>
      </c>
      <c r="Q460" s="37">
        <v>2</v>
      </c>
    </row>
    <row r="461" spans="1:18" hidden="1" x14ac:dyDescent="0.3">
      <c r="A461" s="19" t="s">
        <v>1481</v>
      </c>
      <c r="B461" s="19" t="s">
        <v>2088</v>
      </c>
      <c r="C461" s="21">
        <v>0</v>
      </c>
      <c r="D461" s="21">
        <v>0</v>
      </c>
      <c r="E461" s="21">
        <v>0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51">
        <v>0</v>
      </c>
      <c r="Q461" s="37">
        <v>2</v>
      </c>
    </row>
    <row r="462" spans="1:18" hidden="1" x14ac:dyDescent="0.3">
      <c r="A462" s="19" t="s">
        <v>1482</v>
      </c>
      <c r="B462" s="19" t="s">
        <v>2089</v>
      </c>
      <c r="C462" s="21">
        <v>0</v>
      </c>
      <c r="D462" s="21">
        <v>0</v>
      </c>
      <c r="E462" s="21">
        <v>0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51">
        <v>0</v>
      </c>
      <c r="Q462" s="37">
        <v>2</v>
      </c>
    </row>
    <row r="463" spans="1:18" hidden="1" x14ac:dyDescent="0.3">
      <c r="A463" s="19" t="s">
        <v>1483</v>
      </c>
      <c r="B463" s="19" t="s">
        <v>2090</v>
      </c>
      <c r="C463" s="21">
        <v>0</v>
      </c>
      <c r="D463" s="21"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21">
        <v>0</v>
      </c>
      <c r="L463" s="21">
        <v>0</v>
      </c>
      <c r="M463" s="21">
        <v>0</v>
      </c>
      <c r="N463" s="21">
        <v>0</v>
      </c>
      <c r="O463" s="21">
        <v>0</v>
      </c>
      <c r="P463" s="51">
        <v>0</v>
      </c>
      <c r="Q463" s="37">
        <v>2</v>
      </c>
    </row>
    <row r="464" spans="1:18" hidden="1" x14ac:dyDescent="0.3">
      <c r="A464" s="19" t="s">
        <v>1484</v>
      </c>
      <c r="B464" s="19" t="s">
        <v>2091</v>
      </c>
      <c r="C464" s="21">
        <v>0</v>
      </c>
      <c r="D464" s="21">
        <v>0</v>
      </c>
      <c r="E464" s="21">
        <v>0</v>
      </c>
      <c r="F464" s="21">
        <v>0</v>
      </c>
      <c r="G464" s="21">
        <v>0</v>
      </c>
      <c r="H464" s="21">
        <v>0</v>
      </c>
      <c r="I464" s="21">
        <v>0</v>
      </c>
      <c r="J464" s="21">
        <v>0</v>
      </c>
      <c r="K464" s="21">
        <v>0</v>
      </c>
      <c r="L464" s="21">
        <v>0</v>
      </c>
      <c r="M464" s="21">
        <v>0</v>
      </c>
      <c r="N464" s="21">
        <v>0</v>
      </c>
      <c r="O464" s="21">
        <v>0</v>
      </c>
      <c r="P464" s="51">
        <v>0</v>
      </c>
      <c r="Q464" s="37">
        <v>2</v>
      </c>
    </row>
    <row r="465" spans="1:17" hidden="1" x14ac:dyDescent="0.3">
      <c r="A465" s="19" t="s">
        <v>1485</v>
      </c>
      <c r="B465" s="19" t="s">
        <v>2092</v>
      </c>
      <c r="C465" s="21">
        <v>0</v>
      </c>
      <c r="D465" s="21">
        <v>0</v>
      </c>
      <c r="E465" s="21">
        <v>0</v>
      </c>
      <c r="F465" s="21">
        <v>0</v>
      </c>
      <c r="G465" s="21">
        <v>0</v>
      </c>
      <c r="H465" s="21">
        <v>0</v>
      </c>
      <c r="I465" s="21">
        <v>0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51">
        <v>0</v>
      </c>
      <c r="Q465" s="37">
        <v>2</v>
      </c>
    </row>
    <row r="466" spans="1:17" hidden="1" x14ac:dyDescent="0.3">
      <c r="A466" s="19" t="s">
        <v>1486</v>
      </c>
      <c r="B466" s="19" t="s">
        <v>2093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51">
        <v>0</v>
      </c>
      <c r="Q466" s="37">
        <v>2</v>
      </c>
    </row>
    <row r="467" spans="1:17" hidden="1" x14ac:dyDescent="0.3">
      <c r="A467" s="19" t="s">
        <v>1487</v>
      </c>
      <c r="B467" s="19" t="s">
        <v>2094</v>
      </c>
      <c r="C467" s="21">
        <v>0</v>
      </c>
      <c r="D467" s="21">
        <v>0</v>
      </c>
      <c r="E467" s="21">
        <v>0</v>
      </c>
      <c r="F467" s="21">
        <v>0</v>
      </c>
      <c r="G467" s="21">
        <v>0</v>
      </c>
      <c r="H467" s="21">
        <v>0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21">
        <v>0</v>
      </c>
      <c r="O467" s="21">
        <v>0</v>
      </c>
      <c r="P467" s="51">
        <v>0</v>
      </c>
      <c r="Q467" s="37">
        <v>2</v>
      </c>
    </row>
    <row r="468" spans="1:17" hidden="1" x14ac:dyDescent="0.3">
      <c r="A468" s="19" t="s">
        <v>1488</v>
      </c>
      <c r="B468" s="19" t="s">
        <v>2095</v>
      </c>
      <c r="C468" s="21">
        <v>0</v>
      </c>
      <c r="D468" s="21">
        <v>0</v>
      </c>
      <c r="E468" s="21">
        <v>0</v>
      </c>
      <c r="F468" s="21">
        <v>0</v>
      </c>
      <c r="G468" s="21">
        <v>0</v>
      </c>
      <c r="H468" s="21">
        <v>0</v>
      </c>
      <c r="I468" s="21">
        <v>0</v>
      </c>
      <c r="J468" s="21">
        <v>0</v>
      </c>
      <c r="K468" s="21">
        <v>0</v>
      </c>
      <c r="L468" s="21">
        <v>0</v>
      </c>
      <c r="M468" s="21">
        <v>0</v>
      </c>
      <c r="N468" s="21">
        <v>0</v>
      </c>
      <c r="O468" s="21">
        <v>0</v>
      </c>
      <c r="P468" s="51">
        <v>0</v>
      </c>
      <c r="Q468" s="37">
        <v>2</v>
      </c>
    </row>
    <row r="469" spans="1:17" hidden="1" x14ac:dyDescent="0.3">
      <c r="A469" s="19" t="s">
        <v>1489</v>
      </c>
      <c r="B469" s="19" t="s">
        <v>2096</v>
      </c>
      <c r="C469" s="21">
        <v>0</v>
      </c>
      <c r="D469" s="21">
        <v>0</v>
      </c>
      <c r="E469" s="21">
        <v>0</v>
      </c>
      <c r="F469" s="21">
        <v>0</v>
      </c>
      <c r="G469" s="21">
        <v>0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1">
        <v>0</v>
      </c>
      <c r="N469" s="21">
        <v>0</v>
      </c>
      <c r="O469" s="21">
        <v>0</v>
      </c>
      <c r="P469" s="51">
        <v>0</v>
      </c>
      <c r="Q469" s="37">
        <v>2</v>
      </c>
    </row>
    <row r="470" spans="1:17" hidden="1" x14ac:dyDescent="0.3">
      <c r="A470" s="19" t="s">
        <v>1490</v>
      </c>
      <c r="B470" s="19" t="s">
        <v>2097</v>
      </c>
      <c r="C470" s="21">
        <v>0</v>
      </c>
      <c r="D470" s="21">
        <v>0</v>
      </c>
      <c r="E470" s="21">
        <v>0</v>
      </c>
      <c r="F470" s="21">
        <v>0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51">
        <v>0</v>
      </c>
      <c r="Q470" s="37">
        <v>2</v>
      </c>
    </row>
    <row r="471" spans="1:17" hidden="1" x14ac:dyDescent="0.3">
      <c r="A471" s="19" t="s">
        <v>1491</v>
      </c>
      <c r="B471" s="19" t="s">
        <v>2098</v>
      </c>
      <c r="C471" s="41">
        <v>0</v>
      </c>
      <c r="D471" s="41">
        <v>0</v>
      </c>
      <c r="E471" s="41">
        <v>0</v>
      </c>
      <c r="F471" s="41">
        <v>0</v>
      </c>
      <c r="G471" s="41">
        <v>0</v>
      </c>
      <c r="H471" s="41">
        <v>0</v>
      </c>
      <c r="I471" s="41"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0</v>
      </c>
      <c r="P471" s="51">
        <v>0</v>
      </c>
      <c r="Q471" s="37">
        <v>2</v>
      </c>
    </row>
    <row r="472" spans="1:17" hidden="1" x14ac:dyDescent="0.3">
      <c r="B472" s="19" t="s">
        <v>1259</v>
      </c>
      <c r="C472" s="57">
        <v>0</v>
      </c>
      <c r="D472" s="57">
        <v>0</v>
      </c>
      <c r="E472" s="57">
        <v>0</v>
      </c>
      <c r="F472" s="57">
        <v>0</v>
      </c>
      <c r="G472" s="57">
        <v>0</v>
      </c>
      <c r="H472" s="57">
        <v>0</v>
      </c>
      <c r="I472" s="57">
        <v>0</v>
      </c>
      <c r="J472" s="57">
        <v>0</v>
      </c>
      <c r="K472" s="57">
        <v>0</v>
      </c>
      <c r="L472" s="57">
        <v>0</v>
      </c>
      <c r="M472" s="57">
        <v>0</v>
      </c>
      <c r="N472" s="57">
        <v>0</v>
      </c>
      <c r="O472" s="57">
        <v>0</v>
      </c>
      <c r="P472" s="51">
        <v>0</v>
      </c>
      <c r="Q472" s="37">
        <v>2</v>
      </c>
    </row>
    <row r="473" spans="1:17" hidden="1" x14ac:dyDescent="0.3">
      <c r="B473" s="19" t="s">
        <v>312</v>
      </c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3"/>
      <c r="Q473" s="37">
        <v>2</v>
      </c>
    </row>
    <row r="474" spans="1:17" hidden="1" x14ac:dyDescent="0.3">
      <c r="A474" s="19" t="s">
        <v>1492</v>
      </c>
      <c r="B474" s="19" t="s">
        <v>2099</v>
      </c>
      <c r="C474" s="21">
        <v>0</v>
      </c>
      <c r="D474" s="21">
        <v>0</v>
      </c>
      <c r="E474" s="21">
        <v>0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51">
        <v>0</v>
      </c>
      <c r="Q474" s="37">
        <v>2</v>
      </c>
    </row>
    <row r="475" spans="1:17" hidden="1" x14ac:dyDescent="0.3">
      <c r="A475" s="19" t="s">
        <v>1493</v>
      </c>
      <c r="B475" s="19" t="s">
        <v>2100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21">
        <v>0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21">
        <v>0</v>
      </c>
      <c r="O475" s="21">
        <v>0</v>
      </c>
      <c r="P475" s="51">
        <v>0</v>
      </c>
      <c r="Q475" s="37">
        <v>2</v>
      </c>
    </row>
    <row r="476" spans="1:17" hidden="1" x14ac:dyDescent="0.3">
      <c r="A476" s="19" t="s">
        <v>1494</v>
      </c>
      <c r="B476" s="19" t="s">
        <v>2101</v>
      </c>
      <c r="C476" s="41">
        <v>0</v>
      </c>
      <c r="D476" s="41">
        <v>0</v>
      </c>
      <c r="E476" s="41">
        <v>0</v>
      </c>
      <c r="F476" s="41">
        <v>0</v>
      </c>
      <c r="G476" s="41">
        <v>0</v>
      </c>
      <c r="H476" s="41">
        <v>0</v>
      </c>
      <c r="I476" s="41">
        <v>0</v>
      </c>
      <c r="J476" s="41">
        <v>0</v>
      </c>
      <c r="K476" s="41">
        <v>0</v>
      </c>
      <c r="L476" s="41">
        <v>0</v>
      </c>
      <c r="M476" s="41">
        <v>0</v>
      </c>
      <c r="N476" s="41">
        <v>0</v>
      </c>
      <c r="O476" s="41">
        <v>0</v>
      </c>
      <c r="P476" s="51">
        <v>0</v>
      </c>
      <c r="Q476" s="37">
        <v>2</v>
      </c>
    </row>
    <row r="477" spans="1:17" hidden="1" x14ac:dyDescent="0.3">
      <c r="B477" s="19" t="s">
        <v>394</v>
      </c>
      <c r="C477" s="45">
        <v>0</v>
      </c>
      <c r="D477" s="45">
        <v>0</v>
      </c>
      <c r="E477" s="45">
        <v>0</v>
      </c>
      <c r="F477" s="45">
        <v>0</v>
      </c>
      <c r="G477" s="45">
        <v>0</v>
      </c>
      <c r="H477" s="45">
        <v>0</v>
      </c>
      <c r="I477" s="45">
        <v>0</v>
      </c>
      <c r="J477" s="45">
        <v>0</v>
      </c>
      <c r="K477" s="45">
        <v>0</v>
      </c>
      <c r="L477" s="45">
        <v>0</v>
      </c>
      <c r="M477" s="45">
        <v>0</v>
      </c>
      <c r="N477" s="45">
        <v>0</v>
      </c>
      <c r="O477" s="45">
        <v>0</v>
      </c>
      <c r="P477" s="51">
        <v>0</v>
      </c>
      <c r="Q477" s="37">
        <v>2</v>
      </c>
    </row>
    <row r="478" spans="1:17" hidden="1" x14ac:dyDescent="0.3">
      <c r="B478" s="19" t="s">
        <v>1258</v>
      </c>
      <c r="C478" s="21">
        <v>0</v>
      </c>
      <c r="D478" s="21">
        <v>0</v>
      </c>
      <c r="E478" s="21">
        <v>0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51">
        <v>0</v>
      </c>
      <c r="Q478" s="37">
        <v>2</v>
      </c>
    </row>
    <row r="479" spans="1:17" hidden="1" x14ac:dyDescent="0.3">
      <c r="B479" s="19" t="s">
        <v>312</v>
      </c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43"/>
      <c r="Q479" s="37">
        <v>2</v>
      </c>
    </row>
    <row r="480" spans="1:17" hidden="1" x14ac:dyDescent="0.3">
      <c r="A480" s="19" t="s">
        <v>1495</v>
      </c>
      <c r="B480" s="19" t="s">
        <v>2102</v>
      </c>
      <c r="C480" s="21">
        <v>0</v>
      </c>
      <c r="D480" s="21">
        <v>0</v>
      </c>
      <c r="E480" s="21">
        <v>0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51">
        <v>0</v>
      </c>
      <c r="Q480" s="37">
        <v>2</v>
      </c>
    </row>
    <row r="481" spans="1:17" hidden="1" x14ac:dyDescent="0.3">
      <c r="A481" s="19" t="s">
        <v>1496</v>
      </c>
      <c r="B481" s="19" t="s">
        <v>2103</v>
      </c>
      <c r="C481" s="21">
        <v>0</v>
      </c>
      <c r="D481" s="21">
        <v>0</v>
      </c>
      <c r="E481" s="21">
        <v>0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51">
        <v>0</v>
      </c>
      <c r="Q481" s="37">
        <v>2</v>
      </c>
    </row>
    <row r="482" spans="1:17" hidden="1" x14ac:dyDescent="0.3">
      <c r="A482" s="19" t="s">
        <v>1497</v>
      </c>
      <c r="B482" s="19" t="s">
        <v>2104</v>
      </c>
      <c r="C482" s="21">
        <v>0</v>
      </c>
      <c r="D482" s="21">
        <v>0</v>
      </c>
      <c r="E482" s="21">
        <v>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51">
        <v>0</v>
      </c>
      <c r="Q482" s="37">
        <v>2</v>
      </c>
    </row>
    <row r="483" spans="1:17" hidden="1" x14ac:dyDescent="0.3">
      <c r="A483" s="19" t="s">
        <v>1498</v>
      </c>
      <c r="B483" s="19" t="s">
        <v>2105</v>
      </c>
      <c r="C483" s="21">
        <v>0</v>
      </c>
      <c r="D483" s="21">
        <v>0</v>
      </c>
      <c r="E483" s="21">
        <v>0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  <c r="M483" s="21">
        <v>0</v>
      </c>
      <c r="N483" s="21">
        <v>0</v>
      </c>
      <c r="O483" s="21">
        <v>0</v>
      </c>
      <c r="P483" s="51">
        <v>0</v>
      </c>
      <c r="Q483" s="37">
        <v>2</v>
      </c>
    </row>
    <row r="484" spans="1:17" hidden="1" x14ac:dyDescent="0.3">
      <c r="A484" s="19" t="s">
        <v>1499</v>
      </c>
      <c r="B484" s="19" t="s">
        <v>2106</v>
      </c>
      <c r="C484" s="21">
        <v>0</v>
      </c>
      <c r="D484" s="21">
        <v>0</v>
      </c>
      <c r="E484" s="21">
        <v>0</v>
      </c>
      <c r="F484" s="21">
        <v>0</v>
      </c>
      <c r="G484" s="21">
        <v>0</v>
      </c>
      <c r="H484" s="21">
        <v>0</v>
      </c>
      <c r="I484" s="21">
        <v>0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51">
        <v>0</v>
      </c>
      <c r="Q484" s="37">
        <v>2</v>
      </c>
    </row>
    <row r="485" spans="1:17" hidden="1" x14ac:dyDescent="0.3">
      <c r="A485" s="19" t="s">
        <v>1500</v>
      </c>
      <c r="B485" s="19" t="s">
        <v>2107</v>
      </c>
      <c r="C485" s="21">
        <v>0</v>
      </c>
      <c r="D485" s="21">
        <v>0</v>
      </c>
      <c r="E485" s="21">
        <v>0</v>
      </c>
      <c r="F485" s="21">
        <v>0</v>
      </c>
      <c r="G485" s="21">
        <v>0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51">
        <v>0</v>
      </c>
      <c r="Q485" s="37">
        <v>2</v>
      </c>
    </row>
    <row r="486" spans="1:17" hidden="1" x14ac:dyDescent="0.3">
      <c r="A486" s="19" t="s">
        <v>1501</v>
      </c>
      <c r="B486" s="19" t="s">
        <v>2108</v>
      </c>
      <c r="C486" s="21">
        <v>0</v>
      </c>
      <c r="D486" s="21">
        <v>0</v>
      </c>
      <c r="E486" s="21">
        <v>0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51">
        <v>0</v>
      </c>
      <c r="Q486" s="37">
        <v>2</v>
      </c>
    </row>
    <row r="487" spans="1:17" hidden="1" x14ac:dyDescent="0.3">
      <c r="A487" s="19" t="s">
        <v>1502</v>
      </c>
      <c r="B487" s="19" t="s">
        <v>2109</v>
      </c>
      <c r="C487" s="21">
        <v>0</v>
      </c>
      <c r="D487" s="21">
        <v>0</v>
      </c>
      <c r="E487" s="21">
        <v>0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21">
        <v>0</v>
      </c>
      <c r="O487" s="21">
        <v>0</v>
      </c>
      <c r="P487" s="51">
        <v>0</v>
      </c>
      <c r="Q487" s="37">
        <v>2</v>
      </c>
    </row>
    <row r="488" spans="1:17" hidden="1" x14ac:dyDescent="0.3">
      <c r="A488" s="19" t="s">
        <v>1503</v>
      </c>
      <c r="B488" s="19" t="s">
        <v>2110</v>
      </c>
      <c r="C488" s="21">
        <v>0</v>
      </c>
      <c r="D488" s="21">
        <v>0</v>
      </c>
      <c r="E488" s="21">
        <v>0</v>
      </c>
      <c r="F488" s="21">
        <v>0</v>
      </c>
      <c r="G488" s="21">
        <v>0</v>
      </c>
      <c r="H488" s="21">
        <v>0</v>
      </c>
      <c r="I488" s="21">
        <v>0</v>
      </c>
      <c r="J488" s="21">
        <v>0</v>
      </c>
      <c r="K488" s="21">
        <v>0</v>
      </c>
      <c r="L488" s="21">
        <v>0</v>
      </c>
      <c r="M488" s="21">
        <v>0</v>
      </c>
      <c r="N488" s="21">
        <v>0</v>
      </c>
      <c r="O488" s="21">
        <v>0</v>
      </c>
      <c r="P488" s="51">
        <v>0</v>
      </c>
      <c r="Q488" s="37">
        <v>2</v>
      </c>
    </row>
    <row r="489" spans="1:17" hidden="1" x14ac:dyDescent="0.3">
      <c r="A489" s="19" t="s">
        <v>1504</v>
      </c>
      <c r="B489" s="19" t="s">
        <v>2111</v>
      </c>
      <c r="C489" s="21">
        <v>0</v>
      </c>
      <c r="D489" s="21">
        <v>0</v>
      </c>
      <c r="E489" s="21">
        <v>0</v>
      </c>
      <c r="F489" s="21">
        <v>0</v>
      </c>
      <c r="G489" s="21">
        <v>0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51">
        <v>0</v>
      </c>
      <c r="Q489" s="37">
        <v>2</v>
      </c>
    </row>
    <row r="490" spans="1:17" hidden="1" x14ac:dyDescent="0.3">
      <c r="A490" s="19" t="s">
        <v>1505</v>
      </c>
      <c r="B490" s="19" t="s">
        <v>2112</v>
      </c>
      <c r="C490" s="21">
        <v>0</v>
      </c>
      <c r="D490" s="21">
        <v>0</v>
      </c>
      <c r="E490" s="21">
        <v>0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51">
        <v>0</v>
      </c>
      <c r="Q490" s="37">
        <v>2</v>
      </c>
    </row>
    <row r="491" spans="1:17" hidden="1" x14ac:dyDescent="0.3">
      <c r="A491" s="19" t="s">
        <v>1506</v>
      </c>
      <c r="B491" s="19" t="s">
        <v>2113</v>
      </c>
      <c r="C491" s="21">
        <v>0</v>
      </c>
      <c r="D491" s="21">
        <v>0</v>
      </c>
      <c r="E491" s="21">
        <v>0</v>
      </c>
      <c r="F491" s="21">
        <v>0</v>
      </c>
      <c r="G491" s="21">
        <v>0</v>
      </c>
      <c r="H491" s="21">
        <v>0</v>
      </c>
      <c r="I491" s="21">
        <v>0</v>
      </c>
      <c r="J491" s="21">
        <v>0</v>
      </c>
      <c r="K491" s="21">
        <v>0</v>
      </c>
      <c r="L491" s="21">
        <v>0</v>
      </c>
      <c r="M491" s="21">
        <v>0</v>
      </c>
      <c r="N491" s="21">
        <v>0</v>
      </c>
      <c r="O491" s="21">
        <v>0</v>
      </c>
      <c r="P491" s="51">
        <v>0</v>
      </c>
      <c r="Q491" s="37">
        <v>2</v>
      </c>
    </row>
    <row r="492" spans="1:17" hidden="1" x14ac:dyDescent="0.3">
      <c r="A492" s="19" t="s">
        <v>1507</v>
      </c>
      <c r="B492" s="19" t="s">
        <v>2114</v>
      </c>
      <c r="C492" s="21">
        <v>0</v>
      </c>
      <c r="D492" s="21">
        <v>0</v>
      </c>
      <c r="E492" s="21">
        <v>0</v>
      </c>
      <c r="F492" s="21">
        <v>0</v>
      </c>
      <c r="G492" s="21">
        <v>0</v>
      </c>
      <c r="H492" s="21">
        <v>0</v>
      </c>
      <c r="I492" s="21">
        <v>0</v>
      </c>
      <c r="J492" s="21">
        <v>0</v>
      </c>
      <c r="K492" s="21">
        <v>0</v>
      </c>
      <c r="L492" s="21">
        <v>0</v>
      </c>
      <c r="M492" s="21">
        <v>0</v>
      </c>
      <c r="N492" s="21">
        <v>0</v>
      </c>
      <c r="O492" s="21">
        <v>0</v>
      </c>
      <c r="P492" s="51">
        <v>0</v>
      </c>
      <c r="Q492" s="37">
        <v>2</v>
      </c>
    </row>
    <row r="493" spans="1:17" hidden="1" x14ac:dyDescent="0.3">
      <c r="B493" s="19" t="s">
        <v>414</v>
      </c>
      <c r="C493" s="45">
        <v>0</v>
      </c>
      <c r="D493" s="45">
        <v>0</v>
      </c>
      <c r="E493" s="45">
        <v>0</v>
      </c>
      <c r="F493" s="45">
        <v>0</v>
      </c>
      <c r="G493" s="45">
        <v>0</v>
      </c>
      <c r="H493" s="45">
        <v>0</v>
      </c>
      <c r="I493" s="45">
        <v>0</v>
      </c>
      <c r="J493" s="45">
        <v>0</v>
      </c>
      <c r="K493" s="45">
        <v>0</v>
      </c>
      <c r="L493" s="45">
        <v>0</v>
      </c>
      <c r="M493" s="45">
        <v>0</v>
      </c>
      <c r="N493" s="45">
        <v>0</v>
      </c>
      <c r="O493" s="45">
        <v>0</v>
      </c>
      <c r="P493" s="51">
        <v>0</v>
      </c>
      <c r="Q493" s="37">
        <v>2</v>
      </c>
    </row>
    <row r="494" spans="1:17" hidden="1" x14ac:dyDescent="0.3">
      <c r="B494" s="19" t="s">
        <v>416</v>
      </c>
      <c r="C494" s="21">
        <v>0</v>
      </c>
      <c r="D494" s="21">
        <v>0</v>
      </c>
      <c r="E494" s="21">
        <v>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51">
        <v>0</v>
      </c>
      <c r="Q494" s="37">
        <v>2</v>
      </c>
    </row>
    <row r="495" spans="1:17" hidden="1" x14ac:dyDescent="0.3"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43"/>
      <c r="Q495" s="37">
        <v>2</v>
      </c>
    </row>
    <row r="496" spans="1:17" ht="17.25" x14ac:dyDescent="0.35">
      <c r="B496" s="30" t="s">
        <v>518</v>
      </c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43"/>
      <c r="Q496" s="37">
        <v>1</v>
      </c>
    </row>
    <row r="497" spans="1:17" x14ac:dyDescent="0.3">
      <c r="A497" s="19" t="s">
        <v>519</v>
      </c>
      <c r="B497" s="19" t="s">
        <v>1565</v>
      </c>
      <c r="C497" s="21">
        <v>12093.32</v>
      </c>
      <c r="D497" s="21">
        <v>10923</v>
      </c>
      <c r="E497" s="21">
        <v>11466.95</v>
      </c>
      <c r="F497" s="21">
        <v>10763.66</v>
      </c>
      <c r="G497" s="21">
        <v>6236.75</v>
      </c>
      <c r="H497" s="21">
        <v>9121.43</v>
      </c>
      <c r="I497" s="21">
        <v>10447.939999999999</v>
      </c>
      <c r="J497" s="21">
        <v>10474.939999999999</v>
      </c>
      <c r="K497" s="21">
        <v>10758.42</v>
      </c>
      <c r="L497" s="21">
        <v>10837.16</v>
      </c>
      <c r="M497" s="21">
        <v>10137.98</v>
      </c>
      <c r="N497" s="21">
        <v>11592.279999999999</v>
      </c>
      <c r="O497" s="21">
        <v>124853.83</v>
      </c>
      <c r="P497" s="55">
        <v>4.8933501861650006</v>
      </c>
      <c r="Q497" s="37">
        <v>1</v>
      </c>
    </row>
    <row r="498" spans="1:17" hidden="1" x14ac:dyDescent="0.3">
      <c r="A498" s="19" t="s">
        <v>520</v>
      </c>
      <c r="B498" s="19" t="s">
        <v>2115</v>
      </c>
      <c r="C498" s="21">
        <v>0</v>
      </c>
      <c r="D498" s="21">
        <v>0</v>
      </c>
      <c r="E498" s="21">
        <v>0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55">
        <v>0</v>
      </c>
      <c r="Q498" s="37">
        <v>2</v>
      </c>
    </row>
    <row r="499" spans="1:17" hidden="1" x14ac:dyDescent="0.3">
      <c r="A499" s="19" t="s">
        <v>2116</v>
      </c>
      <c r="B499" s="19" t="s">
        <v>2117</v>
      </c>
      <c r="C499" s="21">
        <v>0</v>
      </c>
      <c r="D499" s="21">
        <v>0</v>
      </c>
      <c r="E499" s="21"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0</v>
      </c>
      <c r="K499" s="21">
        <v>0</v>
      </c>
      <c r="L499" s="21">
        <v>0</v>
      </c>
      <c r="M499" s="21">
        <v>0</v>
      </c>
      <c r="N499" s="21">
        <v>0</v>
      </c>
      <c r="O499" s="21">
        <v>0</v>
      </c>
      <c r="P499" s="55">
        <v>0</v>
      </c>
      <c r="Q499" s="37">
        <v>2</v>
      </c>
    </row>
    <row r="500" spans="1:17" hidden="1" x14ac:dyDescent="0.3">
      <c r="A500" s="19" t="s">
        <v>521</v>
      </c>
      <c r="B500" s="19" t="s">
        <v>2118</v>
      </c>
      <c r="C500" s="21">
        <v>0</v>
      </c>
      <c r="D500" s="21">
        <v>0</v>
      </c>
      <c r="E500" s="21">
        <v>0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55">
        <v>0</v>
      </c>
      <c r="Q500" s="37">
        <v>2</v>
      </c>
    </row>
    <row r="501" spans="1:17" hidden="1" x14ac:dyDescent="0.3">
      <c r="A501" s="19" t="s">
        <v>522</v>
      </c>
      <c r="B501" s="19" t="s">
        <v>2119</v>
      </c>
      <c r="C501" s="21">
        <v>0</v>
      </c>
      <c r="D501" s="21">
        <v>0</v>
      </c>
      <c r="E501" s="21">
        <v>0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55">
        <v>0</v>
      </c>
      <c r="Q501" s="37">
        <v>2</v>
      </c>
    </row>
    <row r="502" spans="1:17" hidden="1" x14ac:dyDescent="0.3">
      <c r="A502" s="19" t="s">
        <v>1196</v>
      </c>
      <c r="B502" s="19" t="s">
        <v>2120</v>
      </c>
      <c r="C502" s="21">
        <v>0</v>
      </c>
      <c r="D502" s="21">
        <v>0</v>
      </c>
      <c r="E502" s="21">
        <v>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55">
        <v>0</v>
      </c>
      <c r="Q502" s="37">
        <v>2</v>
      </c>
    </row>
    <row r="503" spans="1:17" hidden="1" x14ac:dyDescent="0.3">
      <c r="A503" s="19" t="s">
        <v>1197</v>
      </c>
      <c r="B503" s="19" t="s">
        <v>2121</v>
      </c>
      <c r="C503" s="21">
        <v>0</v>
      </c>
      <c r="D503" s="21">
        <v>0</v>
      </c>
      <c r="E503" s="21">
        <v>0</v>
      </c>
      <c r="F503" s="21">
        <v>0</v>
      </c>
      <c r="G503" s="21">
        <v>0</v>
      </c>
      <c r="H503" s="21">
        <v>0</v>
      </c>
      <c r="I503" s="21">
        <v>0</v>
      </c>
      <c r="J503" s="21">
        <v>0</v>
      </c>
      <c r="K503" s="21">
        <v>0</v>
      </c>
      <c r="L503" s="21">
        <v>0</v>
      </c>
      <c r="M503" s="21">
        <v>0</v>
      </c>
      <c r="N503" s="21">
        <v>0</v>
      </c>
      <c r="O503" s="21">
        <v>0</v>
      </c>
      <c r="P503" s="55">
        <v>0</v>
      </c>
      <c r="Q503" s="37">
        <v>2</v>
      </c>
    </row>
    <row r="504" spans="1:17" hidden="1" x14ac:dyDescent="0.3">
      <c r="A504" s="19" t="s">
        <v>523</v>
      </c>
      <c r="B504" s="19" t="s">
        <v>2122</v>
      </c>
      <c r="C504" s="21">
        <v>0</v>
      </c>
      <c r="D504" s="21">
        <v>0</v>
      </c>
      <c r="E504" s="21">
        <v>0</v>
      </c>
      <c r="F504" s="21">
        <v>0</v>
      </c>
      <c r="G504" s="21">
        <v>0</v>
      </c>
      <c r="H504" s="21">
        <v>0</v>
      </c>
      <c r="I504" s="21">
        <v>0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55">
        <v>0</v>
      </c>
      <c r="Q504" s="37">
        <v>2</v>
      </c>
    </row>
    <row r="505" spans="1:17" hidden="1" x14ac:dyDescent="0.3">
      <c r="A505" s="19" t="s">
        <v>524</v>
      </c>
      <c r="B505" s="19" t="s">
        <v>2123</v>
      </c>
      <c r="C505" s="41">
        <v>0</v>
      </c>
      <c r="D505" s="41">
        <v>0</v>
      </c>
      <c r="E505" s="41">
        <v>0</v>
      </c>
      <c r="F505" s="41">
        <v>0</v>
      </c>
      <c r="G505" s="41">
        <v>0</v>
      </c>
      <c r="H505" s="41">
        <v>0</v>
      </c>
      <c r="I505" s="41">
        <v>0</v>
      </c>
      <c r="J505" s="41">
        <v>0</v>
      </c>
      <c r="K505" s="41">
        <v>0</v>
      </c>
      <c r="L505" s="41">
        <v>0</v>
      </c>
      <c r="M505" s="41">
        <v>0</v>
      </c>
      <c r="N505" s="41">
        <v>0</v>
      </c>
      <c r="O505" s="41">
        <v>0</v>
      </c>
      <c r="P505" s="55">
        <v>0</v>
      </c>
      <c r="Q505" s="37">
        <v>2</v>
      </c>
    </row>
    <row r="506" spans="1:17" x14ac:dyDescent="0.3">
      <c r="B506" s="19" t="s">
        <v>525</v>
      </c>
      <c r="C506" s="57">
        <v>12093.32</v>
      </c>
      <c r="D506" s="57">
        <v>10923</v>
      </c>
      <c r="E506" s="57">
        <v>11466.95</v>
      </c>
      <c r="F506" s="57">
        <v>10763.66</v>
      </c>
      <c r="G506" s="57">
        <v>6236.75</v>
      </c>
      <c r="H506" s="57">
        <v>9121.43</v>
      </c>
      <c r="I506" s="57">
        <v>10447.939999999999</v>
      </c>
      <c r="J506" s="57">
        <v>10474.939999999999</v>
      </c>
      <c r="K506" s="57">
        <v>10758.42</v>
      </c>
      <c r="L506" s="57">
        <v>10837.16</v>
      </c>
      <c r="M506" s="57">
        <v>10137.98</v>
      </c>
      <c r="N506" s="57">
        <v>11592.279999999999</v>
      </c>
      <c r="O506" s="57">
        <v>124853.83</v>
      </c>
      <c r="P506" s="55">
        <v>4.8933501861650006</v>
      </c>
      <c r="Q506" s="37">
        <v>1</v>
      </c>
    </row>
    <row r="507" spans="1:17" x14ac:dyDescent="0.3">
      <c r="B507" s="19" t="s">
        <v>312</v>
      </c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43"/>
      <c r="Q507" s="20">
        <v>1</v>
      </c>
    </row>
    <row r="508" spans="1:17" x14ac:dyDescent="0.3">
      <c r="A508" s="19" t="s">
        <v>526</v>
      </c>
      <c r="B508" s="19" t="s">
        <v>389</v>
      </c>
      <c r="C508" s="21">
        <v>0</v>
      </c>
      <c r="D508" s="21">
        <v>0</v>
      </c>
      <c r="E508" s="21">
        <v>438.46</v>
      </c>
      <c r="F508" s="21">
        <v>438.46</v>
      </c>
      <c r="G508" s="21">
        <v>1096.1500000000001</v>
      </c>
      <c r="H508" s="21">
        <v>0</v>
      </c>
      <c r="I508" s="21">
        <v>0</v>
      </c>
      <c r="J508" s="21">
        <v>0</v>
      </c>
      <c r="K508" s="21">
        <v>0</v>
      </c>
      <c r="L508" s="21">
        <v>0</v>
      </c>
      <c r="M508" s="21">
        <v>0</v>
      </c>
      <c r="N508" s="21">
        <v>0</v>
      </c>
      <c r="O508" s="21">
        <v>1973.0700000000002</v>
      </c>
      <c r="P508" s="55">
        <v>7.732980599647267E-2</v>
      </c>
      <c r="Q508" s="37">
        <v>1</v>
      </c>
    </row>
    <row r="509" spans="1:17" hidden="1" x14ac:dyDescent="0.3">
      <c r="A509" s="19" t="s">
        <v>528</v>
      </c>
      <c r="B509" s="19" t="s">
        <v>555</v>
      </c>
      <c r="C509" s="21">
        <v>0</v>
      </c>
      <c r="D509" s="21">
        <v>0</v>
      </c>
      <c r="E509" s="21">
        <v>0</v>
      </c>
      <c r="F509" s="21">
        <v>0</v>
      </c>
      <c r="G509" s="21">
        <v>0</v>
      </c>
      <c r="H509" s="21">
        <v>0</v>
      </c>
      <c r="I509" s="21">
        <v>0</v>
      </c>
      <c r="J509" s="21">
        <v>0</v>
      </c>
      <c r="K509" s="21">
        <v>0</v>
      </c>
      <c r="L509" s="21">
        <v>0</v>
      </c>
      <c r="M509" s="21">
        <v>0</v>
      </c>
      <c r="N509" s="21">
        <v>0</v>
      </c>
      <c r="O509" s="21">
        <v>0</v>
      </c>
      <c r="P509" s="55">
        <v>0</v>
      </c>
      <c r="Q509" s="37">
        <v>2</v>
      </c>
    </row>
    <row r="510" spans="1:17" x14ac:dyDescent="0.3">
      <c r="A510" s="19" t="s">
        <v>530</v>
      </c>
      <c r="B510" s="19" t="s">
        <v>557</v>
      </c>
      <c r="C510" s="41">
        <v>0</v>
      </c>
      <c r="D510" s="41">
        <v>0</v>
      </c>
      <c r="E510" s="41">
        <v>0</v>
      </c>
      <c r="F510" s="41">
        <v>438.46</v>
      </c>
      <c r="G510" s="41">
        <v>0</v>
      </c>
      <c r="H510" s="41">
        <v>0</v>
      </c>
      <c r="I510" s="41">
        <v>0</v>
      </c>
      <c r="J510" s="41">
        <v>0</v>
      </c>
      <c r="K510" s="41">
        <v>0</v>
      </c>
      <c r="L510" s="41">
        <v>0</v>
      </c>
      <c r="M510" s="41">
        <v>0</v>
      </c>
      <c r="N510" s="41">
        <v>0</v>
      </c>
      <c r="O510" s="41">
        <v>438.46</v>
      </c>
      <c r="P510" s="55">
        <v>1.7184401332549479E-2</v>
      </c>
      <c r="Q510" s="37">
        <v>1</v>
      </c>
    </row>
    <row r="511" spans="1:17" x14ac:dyDescent="0.3">
      <c r="B511" s="19" t="s">
        <v>394</v>
      </c>
      <c r="C511" s="45">
        <v>0</v>
      </c>
      <c r="D511" s="45">
        <v>0</v>
      </c>
      <c r="E511" s="45">
        <v>438.46</v>
      </c>
      <c r="F511" s="45">
        <v>876.92</v>
      </c>
      <c r="G511" s="45">
        <v>1096.1500000000001</v>
      </c>
      <c r="H511" s="45">
        <v>0</v>
      </c>
      <c r="I511" s="45">
        <v>0</v>
      </c>
      <c r="J511" s="45">
        <v>0</v>
      </c>
      <c r="K511" s="45">
        <v>0</v>
      </c>
      <c r="L511" s="45">
        <v>0</v>
      </c>
      <c r="M511" s="45">
        <v>0</v>
      </c>
      <c r="N511" s="45">
        <v>0</v>
      </c>
      <c r="O511" s="45">
        <v>2411.5300000000002</v>
      </c>
      <c r="P511" s="55">
        <v>9.4514207329022146E-2</v>
      </c>
      <c r="Q511" s="37">
        <v>1</v>
      </c>
    </row>
    <row r="512" spans="1:17" x14ac:dyDescent="0.3">
      <c r="B512" s="19" t="s">
        <v>532</v>
      </c>
      <c r="C512" s="21">
        <v>12093.32</v>
      </c>
      <c r="D512" s="21">
        <v>10923</v>
      </c>
      <c r="E512" s="21">
        <v>11905.41</v>
      </c>
      <c r="F512" s="21">
        <v>11640.58</v>
      </c>
      <c r="G512" s="21">
        <v>7332.9</v>
      </c>
      <c r="H512" s="21">
        <v>9121.43</v>
      </c>
      <c r="I512" s="21">
        <v>10447.939999999999</v>
      </c>
      <c r="J512" s="21">
        <v>10474.939999999999</v>
      </c>
      <c r="K512" s="21">
        <v>10758.42</v>
      </c>
      <c r="L512" s="21">
        <v>10837.16</v>
      </c>
      <c r="M512" s="21">
        <v>10137.98</v>
      </c>
      <c r="N512" s="21">
        <v>11592.279999999999</v>
      </c>
      <c r="O512" s="21">
        <v>127265.36</v>
      </c>
      <c r="P512" s="55">
        <v>4.9878643934940232</v>
      </c>
      <c r="Q512" s="37">
        <v>1</v>
      </c>
    </row>
    <row r="513" spans="1:17" x14ac:dyDescent="0.3">
      <c r="B513" s="19" t="s">
        <v>312</v>
      </c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43"/>
      <c r="Q513" s="20">
        <v>1</v>
      </c>
    </row>
    <row r="514" spans="1:17" x14ac:dyDescent="0.3">
      <c r="A514" s="19" t="s">
        <v>533</v>
      </c>
      <c r="B514" s="19" t="s">
        <v>396</v>
      </c>
      <c r="C514" s="21">
        <v>0</v>
      </c>
      <c r="D514" s="21">
        <v>0</v>
      </c>
      <c r="E514" s="21">
        <v>525.94000000000005</v>
      </c>
      <c r="F514" s="21">
        <v>-7.01</v>
      </c>
      <c r="G514" s="21">
        <v>0</v>
      </c>
      <c r="H514" s="21">
        <v>841.5</v>
      </c>
      <c r="I514" s="21">
        <v>0</v>
      </c>
      <c r="J514" s="21">
        <v>0</v>
      </c>
      <c r="K514" s="21">
        <v>3113.55</v>
      </c>
      <c r="L514" s="21">
        <v>0</v>
      </c>
      <c r="M514" s="21">
        <v>0</v>
      </c>
      <c r="N514" s="21">
        <v>3113.55</v>
      </c>
      <c r="O514" s="21">
        <v>7587.5300000000007</v>
      </c>
      <c r="P514" s="61">
        <v>5.9619758275150446E-2</v>
      </c>
      <c r="Q514" s="37">
        <v>1</v>
      </c>
    </row>
    <row r="515" spans="1:17" hidden="1" x14ac:dyDescent="0.3">
      <c r="A515" s="19" t="s">
        <v>534</v>
      </c>
      <c r="B515" s="19" t="s">
        <v>2124</v>
      </c>
      <c r="C515" s="21">
        <v>0</v>
      </c>
      <c r="D515" s="21">
        <v>0</v>
      </c>
      <c r="E515" s="21">
        <v>0</v>
      </c>
      <c r="F515" s="21">
        <v>0</v>
      </c>
      <c r="G515" s="21">
        <v>0</v>
      </c>
      <c r="H515" s="21">
        <v>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21">
        <v>0</v>
      </c>
      <c r="O515" s="21">
        <v>0</v>
      </c>
      <c r="P515" s="61">
        <v>0</v>
      </c>
      <c r="Q515" s="37">
        <v>2</v>
      </c>
    </row>
    <row r="516" spans="1:17" hidden="1" x14ac:dyDescent="0.3">
      <c r="A516" s="19" t="s">
        <v>535</v>
      </c>
      <c r="B516" s="19" t="s">
        <v>2125</v>
      </c>
      <c r="C516" s="21">
        <v>0</v>
      </c>
      <c r="D516" s="21">
        <v>0</v>
      </c>
      <c r="E516" s="21"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21">
        <v>0</v>
      </c>
      <c r="O516" s="21">
        <v>0</v>
      </c>
      <c r="P516" s="61">
        <v>0</v>
      </c>
      <c r="Q516" s="37">
        <v>2</v>
      </c>
    </row>
    <row r="517" spans="1:17" hidden="1" x14ac:dyDescent="0.3">
      <c r="A517" s="19" t="s">
        <v>536</v>
      </c>
      <c r="B517" s="19" t="s">
        <v>2126</v>
      </c>
      <c r="C517" s="21">
        <v>0</v>
      </c>
      <c r="D517" s="21">
        <v>0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61">
        <v>0</v>
      </c>
      <c r="Q517" s="37">
        <v>2</v>
      </c>
    </row>
    <row r="518" spans="1:17" x14ac:dyDescent="0.3">
      <c r="A518" s="19" t="s">
        <v>538</v>
      </c>
      <c r="B518" s="19" t="s">
        <v>2127</v>
      </c>
      <c r="C518" s="21">
        <v>844.92</v>
      </c>
      <c r="D518" s="21">
        <v>770.87</v>
      </c>
      <c r="E518" s="21">
        <v>880.44</v>
      </c>
      <c r="F518" s="21">
        <v>801.48</v>
      </c>
      <c r="G518" s="21">
        <v>535.98</v>
      </c>
      <c r="H518" s="21">
        <v>487.01</v>
      </c>
      <c r="I518" s="21">
        <v>590.70000000000005</v>
      </c>
      <c r="J518" s="21">
        <v>504.68999999999994</v>
      </c>
      <c r="K518" s="21">
        <v>538.27</v>
      </c>
      <c r="L518" s="21">
        <v>534.79</v>
      </c>
      <c r="M518" s="21">
        <v>693.43000000000006</v>
      </c>
      <c r="N518" s="21">
        <v>552.04</v>
      </c>
      <c r="O518" s="21">
        <v>7734.619999999999</v>
      </c>
      <c r="P518" s="61">
        <v>6.0775532320813765E-2</v>
      </c>
      <c r="Q518" s="37">
        <v>1</v>
      </c>
    </row>
    <row r="519" spans="1:17" x14ac:dyDescent="0.3">
      <c r="A519" s="19" t="s">
        <v>540</v>
      </c>
      <c r="B519" s="19" t="s">
        <v>2128</v>
      </c>
      <c r="C519" s="21">
        <v>50.18</v>
      </c>
      <c r="D519" s="21">
        <v>4.379999999999999</v>
      </c>
      <c r="E519" s="21">
        <v>0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21">
        <v>0</v>
      </c>
      <c r="L519" s="21">
        <v>0</v>
      </c>
      <c r="M519" s="21">
        <v>0</v>
      </c>
      <c r="N519" s="21">
        <v>20.29</v>
      </c>
      <c r="O519" s="21">
        <v>74.849999999999994</v>
      </c>
      <c r="P519" s="61">
        <v>5.8814118782990119E-4</v>
      </c>
      <c r="Q519" s="37">
        <v>1</v>
      </c>
    </row>
    <row r="520" spans="1:17" x14ac:dyDescent="0.3">
      <c r="A520" s="19" t="s">
        <v>542</v>
      </c>
      <c r="B520" s="19" t="s">
        <v>2129</v>
      </c>
      <c r="C520" s="21">
        <v>207.08</v>
      </c>
      <c r="D520" s="21">
        <v>133.34</v>
      </c>
      <c r="E520" s="21">
        <v>64.66</v>
      </c>
      <c r="F520" s="21">
        <v>-11.07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163.21</v>
      </c>
      <c r="O520" s="21">
        <v>557.22</v>
      </c>
      <c r="P520" s="61">
        <v>4.378410590281598E-3</v>
      </c>
      <c r="Q520" s="37">
        <v>1</v>
      </c>
    </row>
    <row r="521" spans="1:17" hidden="1" x14ac:dyDescent="0.3">
      <c r="A521" s="19" t="s">
        <v>543</v>
      </c>
      <c r="B521" s="19" t="s">
        <v>2130</v>
      </c>
      <c r="C521" s="21">
        <v>0</v>
      </c>
      <c r="D521" s="21">
        <v>0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61">
        <v>0</v>
      </c>
      <c r="Q521" s="37">
        <v>2</v>
      </c>
    </row>
    <row r="522" spans="1:17" x14ac:dyDescent="0.3">
      <c r="A522" s="19" t="s">
        <v>544</v>
      </c>
      <c r="B522" s="19" t="s">
        <v>2131</v>
      </c>
      <c r="C522" s="21">
        <v>794.76</v>
      </c>
      <c r="D522" s="21">
        <v>1860.08</v>
      </c>
      <c r="E522" s="21">
        <v>1467.0000000000002</v>
      </c>
      <c r="F522" s="21">
        <v>1390.6699999999998</v>
      </c>
      <c r="G522" s="21">
        <v>1808.54</v>
      </c>
      <c r="H522" s="21">
        <v>758.71</v>
      </c>
      <c r="I522" s="21">
        <v>511.77</v>
      </c>
      <c r="J522" s="21">
        <v>898.5100000000001</v>
      </c>
      <c r="K522" s="21">
        <v>489.18999999999994</v>
      </c>
      <c r="L522" s="21">
        <v>579.13</v>
      </c>
      <c r="M522" s="21">
        <v>766.85</v>
      </c>
      <c r="N522" s="21">
        <v>1006.59</v>
      </c>
      <c r="O522" s="21">
        <v>12331.800000000001</v>
      </c>
      <c r="P522" s="61">
        <v>9.6898323314372439E-2</v>
      </c>
      <c r="Q522" s="37">
        <v>1</v>
      </c>
    </row>
    <row r="523" spans="1:17" x14ac:dyDescent="0.3">
      <c r="A523" s="19" t="s">
        <v>545</v>
      </c>
      <c r="B523" s="19" t="s">
        <v>2132</v>
      </c>
      <c r="C523" s="21">
        <v>426.89</v>
      </c>
      <c r="D523" s="21">
        <v>396.08</v>
      </c>
      <c r="E523" s="21">
        <v>449.70000000000005</v>
      </c>
      <c r="F523" s="21">
        <v>411.89</v>
      </c>
      <c r="G523" s="21">
        <v>208.8</v>
      </c>
      <c r="H523" s="21">
        <v>205.81</v>
      </c>
      <c r="I523" s="21">
        <v>245.77999999999997</v>
      </c>
      <c r="J523" s="21">
        <v>212.62</v>
      </c>
      <c r="K523" s="21">
        <v>224.98000000000002</v>
      </c>
      <c r="L523" s="21">
        <v>224.22000000000003</v>
      </c>
      <c r="M523" s="21">
        <v>284.22000000000003</v>
      </c>
      <c r="N523" s="21">
        <v>231.45</v>
      </c>
      <c r="O523" s="21">
        <v>3522.4399999999996</v>
      </c>
      <c r="P523" s="61">
        <v>2.7677916441677448E-2</v>
      </c>
      <c r="Q523" s="37">
        <v>1</v>
      </c>
    </row>
    <row r="524" spans="1:17" hidden="1" x14ac:dyDescent="0.3">
      <c r="A524" s="19" t="s">
        <v>546</v>
      </c>
      <c r="B524" s="19" t="s">
        <v>2133</v>
      </c>
      <c r="C524" s="21">
        <v>0</v>
      </c>
      <c r="D524" s="21"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61">
        <v>0</v>
      </c>
      <c r="Q524" s="37">
        <v>2</v>
      </c>
    </row>
    <row r="525" spans="1:17" hidden="1" x14ac:dyDescent="0.3">
      <c r="A525" s="19" t="s">
        <v>1198</v>
      </c>
      <c r="B525" s="19" t="s">
        <v>2134</v>
      </c>
      <c r="C525" s="21">
        <v>0</v>
      </c>
      <c r="D525" s="21">
        <v>0</v>
      </c>
      <c r="E525" s="21">
        <v>0</v>
      </c>
      <c r="F525" s="21">
        <v>0</v>
      </c>
      <c r="G525" s="21">
        <v>0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61">
        <v>0</v>
      </c>
      <c r="Q525" s="37">
        <v>2</v>
      </c>
    </row>
    <row r="526" spans="1:17" hidden="1" x14ac:dyDescent="0.3">
      <c r="A526" s="19" t="s">
        <v>547</v>
      </c>
      <c r="B526" s="19" t="s">
        <v>2135</v>
      </c>
      <c r="C526" s="41">
        <v>0</v>
      </c>
      <c r="D526" s="41">
        <v>0</v>
      </c>
      <c r="E526" s="41">
        <v>0</v>
      </c>
      <c r="F526" s="41">
        <v>0</v>
      </c>
      <c r="G526" s="41">
        <v>0</v>
      </c>
      <c r="H526" s="41">
        <v>0</v>
      </c>
      <c r="I526" s="41">
        <v>0</v>
      </c>
      <c r="J526" s="41">
        <v>0</v>
      </c>
      <c r="K526" s="41">
        <v>0</v>
      </c>
      <c r="L526" s="41">
        <v>0</v>
      </c>
      <c r="M526" s="41">
        <v>0</v>
      </c>
      <c r="N526" s="41">
        <v>0</v>
      </c>
      <c r="O526" s="21">
        <v>0</v>
      </c>
      <c r="P526" s="61">
        <v>0</v>
      </c>
      <c r="Q526" s="37">
        <v>2</v>
      </c>
    </row>
    <row r="527" spans="1:17" x14ac:dyDescent="0.3">
      <c r="B527" s="19" t="s">
        <v>414</v>
      </c>
      <c r="C527" s="45">
        <v>2323.83</v>
      </c>
      <c r="D527" s="45">
        <v>3164.75</v>
      </c>
      <c r="E527" s="45">
        <v>3387.7400000000007</v>
      </c>
      <c r="F527" s="45">
        <v>2585.9599999999996</v>
      </c>
      <c r="G527" s="45">
        <v>2553.3200000000002</v>
      </c>
      <c r="H527" s="45">
        <v>2293.0300000000002</v>
      </c>
      <c r="I527" s="45">
        <v>1348.25</v>
      </c>
      <c r="J527" s="45">
        <v>1615.8200000000002</v>
      </c>
      <c r="K527" s="45">
        <v>4365.99</v>
      </c>
      <c r="L527" s="45">
        <v>1338.14</v>
      </c>
      <c r="M527" s="45">
        <v>1744.5000000000002</v>
      </c>
      <c r="N527" s="45">
        <v>5087.13</v>
      </c>
      <c r="O527" s="45">
        <v>31808.46</v>
      </c>
      <c r="P527" s="61">
        <v>0.24993808213012558</v>
      </c>
      <c r="Q527" s="37">
        <v>1</v>
      </c>
    </row>
    <row r="528" spans="1:17" x14ac:dyDescent="0.3">
      <c r="B528" s="19" t="s">
        <v>416</v>
      </c>
      <c r="C528" s="21">
        <v>14417.15</v>
      </c>
      <c r="D528" s="21">
        <v>14087.75</v>
      </c>
      <c r="E528" s="21">
        <v>15293.150000000001</v>
      </c>
      <c r="F528" s="21">
        <v>14226.539999999999</v>
      </c>
      <c r="G528" s="21">
        <v>9886.2199999999993</v>
      </c>
      <c r="H528" s="21">
        <v>11414.460000000001</v>
      </c>
      <c r="I528" s="21">
        <v>11796.189999999999</v>
      </c>
      <c r="J528" s="21">
        <v>12090.759999999998</v>
      </c>
      <c r="K528" s="21">
        <v>15124.41</v>
      </c>
      <c r="L528" s="21">
        <v>12175.3</v>
      </c>
      <c r="M528" s="21">
        <v>11882.48</v>
      </c>
      <c r="N528" s="21">
        <v>16679.41</v>
      </c>
      <c r="O528" s="21">
        <v>159073.82</v>
      </c>
      <c r="P528" s="55">
        <v>6.234521653929062</v>
      </c>
      <c r="Q528" s="37">
        <v>1</v>
      </c>
    </row>
    <row r="529" spans="1:17" x14ac:dyDescent="0.3"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43"/>
      <c r="Q529" s="20">
        <v>1</v>
      </c>
    </row>
    <row r="530" spans="1:17" ht="17.25" x14ac:dyDescent="0.35">
      <c r="B530" s="30" t="s">
        <v>548</v>
      </c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43"/>
      <c r="Q530" s="20">
        <v>1</v>
      </c>
    </row>
    <row r="531" spans="1:17" x14ac:dyDescent="0.3">
      <c r="A531" s="19" t="s">
        <v>549</v>
      </c>
      <c r="B531" s="19" t="s">
        <v>1114</v>
      </c>
      <c r="C531" s="21">
        <v>0</v>
      </c>
      <c r="D531" s="21">
        <v>0</v>
      </c>
      <c r="E531" s="21">
        <v>2807.7</v>
      </c>
      <c r="F531" s="21">
        <v>5936.2800000000007</v>
      </c>
      <c r="G531" s="21">
        <v>4813.2</v>
      </c>
      <c r="H531" s="21">
        <v>5334.63</v>
      </c>
      <c r="I531" s="21">
        <v>5053.8600000000006</v>
      </c>
      <c r="J531" s="21">
        <v>921.7</v>
      </c>
      <c r="K531" s="21">
        <v>5624.97</v>
      </c>
      <c r="L531" s="21">
        <v>6387.33</v>
      </c>
      <c r="M531" s="21">
        <v>5975.24</v>
      </c>
      <c r="N531" s="21">
        <v>6593.3700000000008</v>
      </c>
      <c r="O531" s="21">
        <v>49448.280000000006</v>
      </c>
      <c r="P531" s="55">
        <v>1.9380082304526751</v>
      </c>
      <c r="Q531" s="37">
        <v>1</v>
      </c>
    </row>
    <row r="532" spans="1:17" x14ac:dyDescent="0.3">
      <c r="A532" s="19" t="s">
        <v>550</v>
      </c>
      <c r="B532" s="19" t="s">
        <v>1115</v>
      </c>
      <c r="C532" s="21">
        <v>1298.0999999999999</v>
      </c>
      <c r="D532" s="21">
        <v>865.39999999999986</v>
      </c>
      <c r="E532" s="21">
        <v>865.4</v>
      </c>
      <c r="F532" s="21">
        <v>865.4</v>
      </c>
      <c r="G532" s="21">
        <v>922</v>
      </c>
      <c r="H532" s="21">
        <v>922</v>
      </c>
      <c r="I532" s="21">
        <v>942.2</v>
      </c>
      <c r="J532" s="21">
        <v>1617.4</v>
      </c>
      <c r="K532" s="21">
        <v>559</v>
      </c>
      <c r="L532" s="21">
        <v>559</v>
      </c>
      <c r="M532" s="21">
        <v>1118</v>
      </c>
      <c r="N532" s="21">
        <v>1118</v>
      </c>
      <c r="O532" s="21">
        <v>11651.9</v>
      </c>
      <c r="P532" s="55">
        <v>0.45666862629825589</v>
      </c>
      <c r="Q532" s="37">
        <v>1</v>
      </c>
    </row>
    <row r="533" spans="1:17" hidden="1" x14ac:dyDescent="0.3">
      <c r="A533" s="19" t="s">
        <v>1199</v>
      </c>
      <c r="B533" s="19" t="s">
        <v>1115</v>
      </c>
      <c r="C533" s="21">
        <v>0</v>
      </c>
      <c r="D533" s="21">
        <v>0</v>
      </c>
      <c r="E533" s="21">
        <v>0</v>
      </c>
      <c r="F533" s="21">
        <v>0</v>
      </c>
      <c r="G533" s="21">
        <v>0</v>
      </c>
      <c r="H533" s="21">
        <v>0</v>
      </c>
      <c r="I533" s="21">
        <v>0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55">
        <v>0</v>
      </c>
      <c r="Q533" s="37">
        <v>2</v>
      </c>
    </row>
    <row r="534" spans="1:17" hidden="1" x14ac:dyDescent="0.3">
      <c r="A534" s="19" t="s">
        <v>551</v>
      </c>
      <c r="B534" s="19" t="s">
        <v>1116</v>
      </c>
      <c r="C534" s="41">
        <v>0</v>
      </c>
      <c r="D534" s="41">
        <v>0</v>
      </c>
      <c r="E534" s="41">
        <v>0</v>
      </c>
      <c r="F534" s="41">
        <v>0</v>
      </c>
      <c r="G534" s="41">
        <v>0</v>
      </c>
      <c r="H534" s="41">
        <v>0</v>
      </c>
      <c r="I534" s="41">
        <v>0</v>
      </c>
      <c r="J534" s="41">
        <v>0</v>
      </c>
      <c r="K534" s="41">
        <v>0</v>
      </c>
      <c r="L534" s="41">
        <v>0</v>
      </c>
      <c r="M534" s="41">
        <v>0</v>
      </c>
      <c r="N534" s="41">
        <v>0</v>
      </c>
      <c r="O534" s="41">
        <v>0</v>
      </c>
      <c r="P534" s="55">
        <v>0</v>
      </c>
      <c r="Q534" s="37">
        <v>2</v>
      </c>
    </row>
    <row r="535" spans="1:17" x14ac:dyDescent="0.3">
      <c r="B535" s="19" t="s">
        <v>552</v>
      </c>
      <c r="C535" s="57">
        <v>1298.0999999999999</v>
      </c>
      <c r="D535" s="57">
        <v>865.39999999999986</v>
      </c>
      <c r="E535" s="57">
        <v>3673.1</v>
      </c>
      <c r="F535" s="57">
        <v>6801.68</v>
      </c>
      <c r="G535" s="57">
        <v>5735.2</v>
      </c>
      <c r="H535" s="57">
        <v>6256.63</v>
      </c>
      <c r="I535" s="57">
        <v>5996.06</v>
      </c>
      <c r="J535" s="57">
        <v>2539.1000000000004</v>
      </c>
      <c r="K535" s="57">
        <v>6183.97</v>
      </c>
      <c r="L535" s="57">
        <v>6946.33</v>
      </c>
      <c r="M535" s="57">
        <v>7093.24</v>
      </c>
      <c r="N535" s="57">
        <v>7711.3700000000008</v>
      </c>
      <c r="O535" s="57">
        <v>61100.180000000008</v>
      </c>
      <c r="P535" s="55">
        <v>2.3946768567509311</v>
      </c>
      <c r="Q535" s="37">
        <v>1</v>
      </c>
    </row>
    <row r="536" spans="1:17" x14ac:dyDescent="0.3">
      <c r="B536" s="19" t="s">
        <v>312</v>
      </c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55"/>
      <c r="Q536" s="20">
        <v>1</v>
      </c>
    </row>
    <row r="537" spans="1:17" hidden="1" x14ac:dyDescent="0.3">
      <c r="A537" s="19" t="s">
        <v>553</v>
      </c>
      <c r="B537" s="19" t="s">
        <v>389</v>
      </c>
      <c r="C537" s="21">
        <v>0</v>
      </c>
      <c r="D537" s="21">
        <v>0</v>
      </c>
      <c r="E537" s="21">
        <v>0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55">
        <v>0</v>
      </c>
      <c r="Q537" s="37">
        <v>2</v>
      </c>
    </row>
    <row r="538" spans="1:17" hidden="1" x14ac:dyDescent="0.3">
      <c r="A538" s="19" t="s">
        <v>554</v>
      </c>
      <c r="B538" s="19" t="s">
        <v>555</v>
      </c>
      <c r="C538" s="21">
        <v>0</v>
      </c>
      <c r="D538" s="21">
        <v>0</v>
      </c>
      <c r="E538" s="21">
        <v>0</v>
      </c>
      <c r="F538" s="21">
        <v>0</v>
      </c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55">
        <v>0</v>
      </c>
      <c r="Q538" s="37">
        <v>2</v>
      </c>
    </row>
    <row r="539" spans="1:17" x14ac:dyDescent="0.3">
      <c r="A539" s="19" t="s">
        <v>556</v>
      </c>
      <c r="B539" s="19" t="s">
        <v>557</v>
      </c>
      <c r="C539" s="41">
        <v>0</v>
      </c>
      <c r="D539" s="41">
        <v>0</v>
      </c>
      <c r="E539" s="41">
        <v>0</v>
      </c>
      <c r="F539" s="41">
        <v>0</v>
      </c>
      <c r="G539" s="41">
        <v>0</v>
      </c>
      <c r="H539" s="41">
        <v>0</v>
      </c>
      <c r="I539" s="41">
        <v>280.77</v>
      </c>
      <c r="J539" s="41">
        <v>0</v>
      </c>
      <c r="K539" s="41">
        <v>0</v>
      </c>
      <c r="L539" s="41">
        <v>0</v>
      </c>
      <c r="M539" s="41">
        <v>0</v>
      </c>
      <c r="N539" s="41">
        <v>0</v>
      </c>
      <c r="O539" s="41">
        <v>280.77</v>
      </c>
      <c r="P539" s="55">
        <v>1.1004115226337447E-2</v>
      </c>
      <c r="Q539" s="37">
        <v>1</v>
      </c>
    </row>
    <row r="540" spans="1:17" x14ac:dyDescent="0.3">
      <c r="B540" s="19" t="s">
        <v>394</v>
      </c>
      <c r="C540" s="45">
        <v>0</v>
      </c>
      <c r="D540" s="45">
        <v>0</v>
      </c>
      <c r="E540" s="45">
        <v>0</v>
      </c>
      <c r="F540" s="45">
        <v>0</v>
      </c>
      <c r="G540" s="45">
        <v>0</v>
      </c>
      <c r="H540" s="45">
        <v>0</v>
      </c>
      <c r="I540" s="45">
        <v>280.77</v>
      </c>
      <c r="J540" s="45">
        <v>0</v>
      </c>
      <c r="K540" s="45">
        <v>0</v>
      </c>
      <c r="L540" s="45">
        <v>0</v>
      </c>
      <c r="M540" s="45">
        <v>0</v>
      </c>
      <c r="N540" s="45">
        <v>0</v>
      </c>
      <c r="O540" s="45">
        <v>280.77</v>
      </c>
      <c r="P540" s="55">
        <v>1.1004115226337447E-2</v>
      </c>
      <c r="Q540" s="37">
        <v>1</v>
      </c>
    </row>
    <row r="541" spans="1:17" x14ac:dyDescent="0.3">
      <c r="B541" s="19" t="s">
        <v>558</v>
      </c>
      <c r="C541" s="21">
        <v>1298.0999999999999</v>
      </c>
      <c r="D541" s="21">
        <v>865.39999999999986</v>
      </c>
      <c r="E541" s="21">
        <v>3673.1</v>
      </c>
      <c r="F541" s="21">
        <v>6801.68</v>
      </c>
      <c r="G541" s="21">
        <v>5735.2</v>
      </c>
      <c r="H541" s="21">
        <v>6256.63</v>
      </c>
      <c r="I541" s="21">
        <v>6276.83</v>
      </c>
      <c r="J541" s="21">
        <v>2539.1000000000004</v>
      </c>
      <c r="K541" s="21">
        <v>6183.97</v>
      </c>
      <c r="L541" s="21">
        <v>6946.33</v>
      </c>
      <c r="M541" s="21">
        <v>7093.24</v>
      </c>
      <c r="N541" s="21">
        <v>7711.3700000000008</v>
      </c>
      <c r="O541" s="21">
        <v>61380.950000000004</v>
      </c>
      <c r="P541" s="55">
        <v>2.4056809719772683</v>
      </c>
      <c r="Q541" s="37">
        <v>1</v>
      </c>
    </row>
    <row r="542" spans="1:17" x14ac:dyDescent="0.3">
      <c r="B542" s="19" t="s">
        <v>312</v>
      </c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43"/>
      <c r="Q542" s="20">
        <v>1</v>
      </c>
    </row>
    <row r="543" spans="1:17" x14ac:dyDescent="0.3">
      <c r="A543" s="19" t="s">
        <v>559</v>
      </c>
      <c r="B543" s="19" t="s">
        <v>396</v>
      </c>
      <c r="C543" s="21">
        <v>0</v>
      </c>
      <c r="D543" s="21">
        <v>0</v>
      </c>
      <c r="E543" s="21">
        <v>0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21">
        <v>605.05999999999995</v>
      </c>
      <c r="L543" s="21">
        <v>0</v>
      </c>
      <c r="M543" s="21">
        <v>0</v>
      </c>
      <c r="N543" s="21">
        <v>3520.64</v>
      </c>
      <c r="O543" s="21">
        <v>4125.7</v>
      </c>
      <c r="P543" s="61">
        <v>6.7214665136333007E-2</v>
      </c>
      <c r="Q543" s="37">
        <v>1</v>
      </c>
    </row>
    <row r="544" spans="1:17" hidden="1" x14ac:dyDescent="0.3">
      <c r="A544" s="19" t="s">
        <v>560</v>
      </c>
      <c r="B544" s="19" t="s">
        <v>2136</v>
      </c>
      <c r="C544" s="21">
        <v>0</v>
      </c>
      <c r="D544" s="21">
        <v>0</v>
      </c>
      <c r="E544" s="21">
        <v>0</v>
      </c>
      <c r="F544" s="21">
        <v>0</v>
      </c>
      <c r="G544" s="21">
        <v>0</v>
      </c>
      <c r="H544" s="21">
        <v>0</v>
      </c>
      <c r="I544" s="21">
        <v>0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61">
        <v>0</v>
      </c>
      <c r="Q544" s="37">
        <v>2</v>
      </c>
    </row>
    <row r="545" spans="1:18" hidden="1" x14ac:dyDescent="0.3">
      <c r="A545" s="19" t="s">
        <v>561</v>
      </c>
      <c r="B545" s="19" t="s">
        <v>2137</v>
      </c>
      <c r="C545" s="21">
        <v>0</v>
      </c>
      <c r="D545" s="21">
        <v>0</v>
      </c>
      <c r="E545" s="21">
        <v>0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61">
        <v>0</v>
      </c>
      <c r="Q545" s="37">
        <v>2</v>
      </c>
    </row>
    <row r="546" spans="1:18" ht="16.5" hidden="1" customHeight="1" x14ac:dyDescent="0.3">
      <c r="A546" s="19" t="s">
        <v>562</v>
      </c>
      <c r="B546" s="19" t="s">
        <v>2138</v>
      </c>
      <c r="C546" s="21">
        <v>0</v>
      </c>
      <c r="D546" s="21">
        <v>0</v>
      </c>
      <c r="E546" s="21">
        <v>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61">
        <v>0</v>
      </c>
      <c r="Q546" s="37">
        <v>2</v>
      </c>
    </row>
    <row r="547" spans="1:18" ht="16.5" customHeight="1" x14ac:dyDescent="0.3">
      <c r="A547" s="19" t="s">
        <v>563</v>
      </c>
      <c r="B547" s="19" t="s">
        <v>2139</v>
      </c>
      <c r="C547" s="21">
        <v>99.3</v>
      </c>
      <c r="D547" s="21">
        <v>66.199999999999989</v>
      </c>
      <c r="E547" s="21">
        <v>263.57</v>
      </c>
      <c r="F547" s="21">
        <v>494.2</v>
      </c>
      <c r="G547" s="21">
        <v>407.5</v>
      </c>
      <c r="H547" s="21">
        <v>447.28000000000003</v>
      </c>
      <c r="I547" s="21">
        <v>451.09000000000003</v>
      </c>
      <c r="J547" s="21">
        <v>118.12</v>
      </c>
      <c r="K547" s="21">
        <v>512.78</v>
      </c>
      <c r="L547" s="21">
        <v>509.78999999999996</v>
      </c>
      <c r="M547" s="21">
        <v>566.03</v>
      </c>
      <c r="N547" s="21">
        <v>565.16999999999996</v>
      </c>
      <c r="O547" s="21">
        <v>4501.03</v>
      </c>
      <c r="P547" s="61">
        <v>7.3329428755990245E-2</v>
      </c>
      <c r="Q547" s="37">
        <v>1</v>
      </c>
    </row>
    <row r="548" spans="1:18" ht="16.5" customHeight="1" x14ac:dyDescent="0.3">
      <c r="A548" s="19" t="s">
        <v>564</v>
      </c>
      <c r="B548" s="19" t="s">
        <v>2140</v>
      </c>
      <c r="C548" s="21">
        <v>5.26</v>
      </c>
      <c r="D548" s="21">
        <v>0</v>
      </c>
      <c r="E548" s="21">
        <v>15.49</v>
      </c>
      <c r="F548" s="21">
        <v>33.57</v>
      </c>
      <c r="G548" s="21">
        <v>-7.0499999999999989</v>
      </c>
      <c r="H548" s="21">
        <v>0</v>
      </c>
      <c r="I548" s="21">
        <v>0</v>
      </c>
      <c r="J548" s="21">
        <v>0</v>
      </c>
      <c r="K548" s="21">
        <v>37.06</v>
      </c>
      <c r="L548" s="21">
        <v>4.9399999999999995</v>
      </c>
      <c r="M548" s="21">
        <v>0</v>
      </c>
      <c r="N548" s="21">
        <v>17.82</v>
      </c>
      <c r="O548" s="21">
        <v>107.09</v>
      </c>
      <c r="P548" s="61">
        <v>1.7446781126717653E-3</v>
      </c>
      <c r="Q548" s="37">
        <v>1</v>
      </c>
    </row>
    <row r="549" spans="1:18" ht="16.5" customHeight="1" x14ac:dyDescent="0.3">
      <c r="A549" s="19" t="s">
        <v>565</v>
      </c>
      <c r="B549" s="19" t="s">
        <v>2141</v>
      </c>
      <c r="C549" s="21">
        <v>42</v>
      </c>
      <c r="D549" s="21">
        <v>0</v>
      </c>
      <c r="E549" s="21">
        <v>48.37</v>
      </c>
      <c r="F549" s="21">
        <v>104.91</v>
      </c>
      <c r="G549" s="21">
        <v>83.64</v>
      </c>
      <c r="H549" s="21">
        <v>13.799999999999997</v>
      </c>
      <c r="I549" s="21">
        <v>-7.71</v>
      </c>
      <c r="J549" s="21">
        <v>0</v>
      </c>
      <c r="K549" s="21">
        <v>115.81</v>
      </c>
      <c r="L549" s="21">
        <v>115.08</v>
      </c>
      <c r="M549" s="21">
        <v>12.11</v>
      </c>
      <c r="N549" s="21">
        <v>143.29</v>
      </c>
      <c r="O549" s="21">
        <v>671.30000000000007</v>
      </c>
      <c r="P549" s="61">
        <v>1.0936617957200077E-2</v>
      </c>
      <c r="Q549" s="37">
        <v>1</v>
      </c>
    </row>
    <row r="550" spans="1:18" ht="16.5" hidden="1" customHeight="1" x14ac:dyDescent="0.3">
      <c r="A550" s="19" t="s">
        <v>566</v>
      </c>
      <c r="B550" s="19" t="s">
        <v>2142</v>
      </c>
      <c r="C550" s="21">
        <v>0</v>
      </c>
      <c r="D550" s="21">
        <v>0</v>
      </c>
      <c r="E550" s="21">
        <v>0</v>
      </c>
      <c r="F550" s="21">
        <v>0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61">
        <v>0</v>
      </c>
      <c r="Q550" s="37">
        <v>2</v>
      </c>
    </row>
    <row r="551" spans="1:18" ht="16.5" customHeight="1" x14ac:dyDescent="0.3">
      <c r="A551" s="19" t="s">
        <v>567</v>
      </c>
      <c r="B551" s="19" t="s">
        <v>2143</v>
      </c>
      <c r="C551" s="21">
        <v>397.38</v>
      </c>
      <c r="D551" s="21">
        <v>0</v>
      </c>
      <c r="E551" s="21">
        <v>0.40000000000000568</v>
      </c>
      <c r="F551" s="21">
        <v>1</v>
      </c>
      <c r="G551" s="21">
        <v>1094.24</v>
      </c>
      <c r="H551" s="21">
        <v>399.51000000000005</v>
      </c>
      <c r="I551" s="21">
        <v>247.50000000000006</v>
      </c>
      <c r="J551" s="21">
        <v>604.08000000000004</v>
      </c>
      <c r="K551" s="21">
        <v>0</v>
      </c>
      <c r="L551" s="21">
        <v>359.03000000000003</v>
      </c>
      <c r="M551" s="21">
        <v>475.42</v>
      </c>
      <c r="N551" s="21">
        <v>742.95</v>
      </c>
      <c r="O551" s="21">
        <v>4321.51</v>
      </c>
      <c r="P551" s="61">
        <v>7.0404742839594373E-2</v>
      </c>
      <c r="Q551" s="37">
        <v>1</v>
      </c>
    </row>
    <row r="552" spans="1:18" ht="16.5" customHeight="1" x14ac:dyDescent="0.3">
      <c r="A552" s="19" t="s">
        <v>568</v>
      </c>
      <c r="B552" s="19" t="s">
        <v>2144</v>
      </c>
      <c r="C552" s="21">
        <v>96.76</v>
      </c>
      <c r="D552" s="21">
        <v>94.94</v>
      </c>
      <c r="E552" s="21">
        <v>194.05</v>
      </c>
      <c r="F552" s="21">
        <v>304.49</v>
      </c>
      <c r="G552" s="21">
        <v>169.01</v>
      </c>
      <c r="H552" s="21">
        <v>192.78</v>
      </c>
      <c r="I552" s="21">
        <v>194.73999999999998</v>
      </c>
      <c r="J552" s="21">
        <v>8.1300000000000008</v>
      </c>
      <c r="K552" s="21">
        <v>188.39</v>
      </c>
      <c r="L552" s="21">
        <v>189.61</v>
      </c>
      <c r="M552" s="21">
        <v>179.88</v>
      </c>
      <c r="N552" s="21">
        <v>196.86</v>
      </c>
      <c r="O552" s="21">
        <v>2009.6400000000003</v>
      </c>
      <c r="P552" s="61">
        <v>3.2740451231204476E-2</v>
      </c>
      <c r="Q552" s="37">
        <v>1</v>
      </c>
    </row>
    <row r="553" spans="1:18" ht="16.5" hidden="1" customHeight="1" x14ac:dyDescent="0.3">
      <c r="A553" s="19" t="s">
        <v>569</v>
      </c>
      <c r="B553" s="19" t="s">
        <v>2145</v>
      </c>
      <c r="C553" s="21">
        <v>0</v>
      </c>
      <c r="D553" s="21">
        <v>0</v>
      </c>
      <c r="E553" s="21">
        <v>0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61">
        <v>0</v>
      </c>
      <c r="Q553" s="37">
        <v>2</v>
      </c>
    </row>
    <row r="554" spans="1:18" hidden="1" x14ac:dyDescent="0.3">
      <c r="A554" s="19" t="s">
        <v>1200</v>
      </c>
      <c r="B554" s="19" t="s">
        <v>2146</v>
      </c>
      <c r="C554" s="21">
        <v>0</v>
      </c>
      <c r="D554" s="21">
        <v>0</v>
      </c>
      <c r="E554" s="21">
        <v>0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61">
        <v>0</v>
      </c>
      <c r="Q554" s="37">
        <v>2</v>
      </c>
    </row>
    <row r="555" spans="1:18" hidden="1" x14ac:dyDescent="0.3">
      <c r="A555" s="19" t="s">
        <v>570</v>
      </c>
      <c r="B555" s="19" t="s">
        <v>2147</v>
      </c>
      <c r="C555" s="41">
        <v>0</v>
      </c>
      <c r="D555" s="41">
        <v>0</v>
      </c>
      <c r="E555" s="41">
        <v>0</v>
      </c>
      <c r="F555" s="41">
        <v>0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41">
        <v>0</v>
      </c>
      <c r="M555" s="41">
        <v>0</v>
      </c>
      <c r="N555" s="41">
        <v>0</v>
      </c>
      <c r="O555" s="21">
        <v>0</v>
      </c>
      <c r="P555" s="61">
        <v>0</v>
      </c>
      <c r="Q555" s="37">
        <v>2</v>
      </c>
    </row>
    <row r="556" spans="1:18" x14ac:dyDescent="0.3">
      <c r="B556" s="19" t="s">
        <v>414</v>
      </c>
      <c r="C556" s="45">
        <v>640.70000000000005</v>
      </c>
      <c r="D556" s="45">
        <v>161.13999999999999</v>
      </c>
      <c r="E556" s="45">
        <v>521.88000000000011</v>
      </c>
      <c r="F556" s="45">
        <v>938.17</v>
      </c>
      <c r="G556" s="45">
        <v>1747.34</v>
      </c>
      <c r="H556" s="45">
        <v>1053.3700000000001</v>
      </c>
      <c r="I556" s="45">
        <v>885.62000000000012</v>
      </c>
      <c r="J556" s="45">
        <v>730.33</v>
      </c>
      <c r="K556" s="45">
        <v>1459.1</v>
      </c>
      <c r="L556" s="45">
        <v>1178.4500000000003</v>
      </c>
      <c r="M556" s="45">
        <v>1233.44</v>
      </c>
      <c r="N556" s="45">
        <v>5186.7299999999996</v>
      </c>
      <c r="O556" s="45">
        <v>15736.27</v>
      </c>
      <c r="P556" s="61">
        <v>0.25637058403299395</v>
      </c>
      <c r="Q556" s="37">
        <v>1</v>
      </c>
    </row>
    <row r="557" spans="1:18" x14ac:dyDescent="0.3">
      <c r="B557" s="19" t="s">
        <v>416</v>
      </c>
      <c r="C557" s="21">
        <v>1938.8</v>
      </c>
      <c r="D557" s="21">
        <v>1026.54</v>
      </c>
      <c r="E557" s="21">
        <v>4194.9799999999996</v>
      </c>
      <c r="F557" s="21">
        <v>7739.85</v>
      </c>
      <c r="G557" s="21">
        <v>7482.54</v>
      </c>
      <c r="H557" s="21">
        <v>7310</v>
      </c>
      <c r="I557" s="21">
        <v>7162.45</v>
      </c>
      <c r="J557" s="21">
        <v>3269.4300000000003</v>
      </c>
      <c r="K557" s="21">
        <v>7643.07</v>
      </c>
      <c r="L557" s="21">
        <v>8124.7800000000007</v>
      </c>
      <c r="M557" s="21">
        <v>8326.68</v>
      </c>
      <c r="N557" s="21">
        <v>12898.1</v>
      </c>
      <c r="O557" s="21">
        <v>77117.22</v>
      </c>
      <c r="P557" s="55">
        <v>3.0224268077601413</v>
      </c>
      <c r="Q557" s="37">
        <v>1</v>
      </c>
    </row>
    <row r="558" spans="1:18" x14ac:dyDescent="0.3"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43"/>
      <c r="Q558" s="20">
        <v>1</v>
      </c>
    </row>
    <row r="559" spans="1:18" ht="17.25" x14ac:dyDescent="0.35">
      <c r="B559" s="30" t="s">
        <v>571</v>
      </c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43"/>
      <c r="Q559" s="20">
        <v>1</v>
      </c>
      <c r="R559" s="134">
        <v>0</v>
      </c>
    </row>
    <row r="560" spans="1:18" x14ac:dyDescent="0.3">
      <c r="A560" s="19" t="s">
        <v>572</v>
      </c>
      <c r="B560" s="19" t="s">
        <v>1117</v>
      </c>
      <c r="C560" s="21">
        <v>4200</v>
      </c>
      <c r="D560" s="21">
        <v>4684.1000000000004</v>
      </c>
      <c r="E560" s="21">
        <v>6030.25</v>
      </c>
      <c r="F560" s="21">
        <v>4533</v>
      </c>
      <c r="G560" s="21">
        <v>4684.0999999999995</v>
      </c>
      <c r="H560" s="21">
        <v>4533</v>
      </c>
      <c r="I560" s="21">
        <v>4684.0999999999995</v>
      </c>
      <c r="J560" s="21">
        <v>4684.1000000000004</v>
      </c>
      <c r="K560" s="21">
        <v>4533</v>
      </c>
      <c r="L560" s="21">
        <v>4684.1000000000004</v>
      </c>
      <c r="M560" s="21">
        <v>4004.1500000000005</v>
      </c>
      <c r="N560" s="21">
        <v>4443.7</v>
      </c>
      <c r="O560" s="21">
        <v>55697.599999999991</v>
      </c>
      <c r="P560" s="55">
        <v>2.182935528120713</v>
      </c>
      <c r="Q560" s="37">
        <v>1</v>
      </c>
    </row>
    <row r="561" spans="1:17" x14ac:dyDescent="0.3">
      <c r="A561" s="19" t="s">
        <v>573</v>
      </c>
      <c r="B561" s="19" t="s">
        <v>1118</v>
      </c>
      <c r="C561" s="21">
        <v>1575.9899999999998</v>
      </c>
      <c r="D561" s="21">
        <v>1388.98</v>
      </c>
      <c r="E561" s="21">
        <v>3156.46</v>
      </c>
      <c r="F561" s="21">
        <v>3483.03</v>
      </c>
      <c r="G561" s="21">
        <v>2684.74</v>
      </c>
      <c r="H561" s="21">
        <v>2979.5499999999997</v>
      </c>
      <c r="I561" s="21">
        <v>2660.9900000000002</v>
      </c>
      <c r="J561" s="21">
        <v>2871.14</v>
      </c>
      <c r="K561" s="21">
        <v>2594.5700000000002</v>
      </c>
      <c r="L561" s="21">
        <v>4146.67</v>
      </c>
      <c r="M561" s="21">
        <v>3972.9800000000005</v>
      </c>
      <c r="N561" s="21">
        <v>4032.5599999999995</v>
      </c>
      <c r="O561" s="37">
        <v>35547.660000000003</v>
      </c>
      <c r="P561" s="55">
        <v>1.3932063492063493</v>
      </c>
      <c r="Q561" s="37">
        <v>1</v>
      </c>
    </row>
    <row r="562" spans="1:17" hidden="1" x14ac:dyDescent="0.3">
      <c r="A562" s="19" t="s">
        <v>1201</v>
      </c>
      <c r="B562" s="19" t="s">
        <v>1117</v>
      </c>
      <c r="C562" s="21">
        <v>0</v>
      </c>
      <c r="D562" s="21">
        <v>0</v>
      </c>
      <c r="E562" s="21">
        <v>0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55">
        <v>0</v>
      </c>
      <c r="Q562" s="37">
        <v>2</v>
      </c>
    </row>
    <row r="563" spans="1:17" hidden="1" x14ac:dyDescent="0.3">
      <c r="A563" s="19" t="s">
        <v>1202</v>
      </c>
      <c r="B563" s="19" t="s">
        <v>1118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  <c r="O563" s="37">
        <v>0</v>
      </c>
      <c r="P563" s="55">
        <v>0</v>
      </c>
      <c r="Q563" s="37">
        <v>2</v>
      </c>
    </row>
    <row r="564" spans="1:17" hidden="1" x14ac:dyDescent="0.3">
      <c r="A564" s="19" t="s">
        <v>574</v>
      </c>
      <c r="B564" s="19" t="s">
        <v>1119</v>
      </c>
      <c r="C564" s="41">
        <v>0</v>
      </c>
      <c r="D564" s="41">
        <v>0</v>
      </c>
      <c r="E564" s="41">
        <v>0</v>
      </c>
      <c r="F564" s="41">
        <v>0</v>
      </c>
      <c r="G564" s="41">
        <v>0</v>
      </c>
      <c r="H564" s="41">
        <v>0</v>
      </c>
      <c r="I564" s="41">
        <v>0</v>
      </c>
      <c r="J564" s="41">
        <v>0</v>
      </c>
      <c r="K564" s="41">
        <v>0</v>
      </c>
      <c r="L564" s="41">
        <v>0</v>
      </c>
      <c r="M564" s="41">
        <v>0</v>
      </c>
      <c r="N564" s="41">
        <v>0</v>
      </c>
      <c r="O564" s="41">
        <v>0</v>
      </c>
      <c r="P564" s="55">
        <v>0</v>
      </c>
      <c r="Q564" s="37">
        <v>2</v>
      </c>
    </row>
    <row r="565" spans="1:17" x14ac:dyDescent="0.3">
      <c r="B565" s="19" t="s">
        <v>575</v>
      </c>
      <c r="C565" s="57">
        <v>5775.99</v>
      </c>
      <c r="D565" s="57">
        <v>6073.08</v>
      </c>
      <c r="E565" s="57">
        <v>9186.7099999999991</v>
      </c>
      <c r="F565" s="57">
        <v>8016.0300000000007</v>
      </c>
      <c r="G565" s="57">
        <v>7368.8399999999992</v>
      </c>
      <c r="H565" s="57">
        <v>7512.5499999999993</v>
      </c>
      <c r="I565" s="57">
        <v>7345.09</v>
      </c>
      <c r="J565" s="57">
        <v>7555.24</v>
      </c>
      <c r="K565" s="57">
        <v>7127.57</v>
      </c>
      <c r="L565" s="57">
        <v>8830.77</v>
      </c>
      <c r="M565" s="57">
        <v>7977.130000000001</v>
      </c>
      <c r="N565" s="57">
        <v>8476.2599999999984</v>
      </c>
      <c r="O565" s="57">
        <v>91245.26</v>
      </c>
      <c r="P565" s="55">
        <v>3.5761418773270623</v>
      </c>
      <c r="Q565" s="37">
        <v>1</v>
      </c>
    </row>
    <row r="566" spans="1:17" x14ac:dyDescent="0.3">
      <c r="B566" s="19" t="s">
        <v>312</v>
      </c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55"/>
      <c r="Q566" s="20">
        <v>1</v>
      </c>
    </row>
    <row r="567" spans="1:17" x14ac:dyDescent="0.3">
      <c r="A567" s="19" t="s">
        <v>576</v>
      </c>
      <c r="B567" s="19" t="s">
        <v>389</v>
      </c>
      <c r="C567" s="21">
        <v>811.2</v>
      </c>
      <c r="D567" s="21">
        <v>0</v>
      </c>
      <c r="E567" s="21">
        <v>0</v>
      </c>
      <c r="F567" s="21">
        <v>0</v>
      </c>
      <c r="G567" s="21">
        <v>0</v>
      </c>
      <c r="H567" s="21">
        <v>0</v>
      </c>
      <c r="I567" s="21">
        <v>0</v>
      </c>
      <c r="J567" s="21">
        <v>0</v>
      </c>
      <c r="K567" s="21">
        <v>0</v>
      </c>
      <c r="L567" s="21">
        <v>0</v>
      </c>
      <c r="M567" s="21">
        <v>211.54</v>
      </c>
      <c r="N567" s="21">
        <v>923.08</v>
      </c>
      <c r="O567" s="21">
        <v>1945.8200000000002</v>
      </c>
      <c r="P567" s="55">
        <v>7.6261806780325306E-2</v>
      </c>
      <c r="Q567" s="37">
        <v>1</v>
      </c>
    </row>
    <row r="568" spans="1:17" x14ac:dyDescent="0.3">
      <c r="A568" s="19" t="s">
        <v>577</v>
      </c>
      <c r="B568" s="19" t="s">
        <v>555</v>
      </c>
      <c r="C568" s="21">
        <v>0</v>
      </c>
      <c r="D568" s="21">
        <v>0</v>
      </c>
      <c r="E568" s="21">
        <v>0</v>
      </c>
      <c r="F568" s="21">
        <v>0</v>
      </c>
      <c r="G568" s="21">
        <v>0</v>
      </c>
      <c r="H568" s="21">
        <v>128</v>
      </c>
      <c r="I568" s="21">
        <v>128</v>
      </c>
      <c r="J568" s="21">
        <v>0</v>
      </c>
      <c r="K568" s="21">
        <v>128</v>
      </c>
      <c r="L568" s="21">
        <v>0</v>
      </c>
      <c r="M568" s="21">
        <v>0</v>
      </c>
      <c r="N568" s="21">
        <v>256</v>
      </c>
      <c r="O568" s="21">
        <v>640</v>
      </c>
      <c r="P568" s="55">
        <v>2.5083284342543602E-2</v>
      </c>
      <c r="Q568" s="37">
        <v>1</v>
      </c>
    </row>
    <row r="569" spans="1:17" x14ac:dyDescent="0.3">
      <c r="A569" s="19" t="s">
        <v>578</v>
      </c>
      <c r="B569" s="19" t="s">
        <v>557</v>
      </c>
      <c r="C569" s="41">
        <v>0</v>
      </c>
      <c r="D569" s="41">
        <v>0</v>
      </c>
      <c r="E569" s="41">
        <v>0</v>
      </c>
      <c r="F569" s="41">
        <v>0</v>
      </c>
      <c r="G569" s="41">
        <v>124.8</v>
      </c>
      <c r="H569" s="41">
        <v>0</v>
      </c>
      <c r="I569" s="41">
        <v>0</v>
      </c>
      <c r="J569" s="41">
        <v>0</v>
      </c>
      <c r="K569" s="41">
        <v>0</v>
      </c>
      <c r="L569" s="41">
        <v>0</v>
      </c>
      <c r="M569" s="41">
        <v>0</v>
      </c>
      <c r="N569" s="41">
        <v>384</v>
      </c>
      <c r="O569" s="41">
        <v>508.8</v>
      </c>
      <c r="P569" s="55">
        <v>1.9941211052322164E-2</v>
      </c>
      <c r="Q569" s="37">
        <v>1</v>
      </c>
    </row>
    <row r="570" spans="1:17" x14ac:dyDescent="0.3">
      <c r="B570" s="19" t="s">
        <v>394</v>
      </c>
      <c r="C570" s="45">
        <v>811.2</v>
      </c>
      <c r="D570" s="45">
        <v>0</v>
      </c>
      <c r="E570" s="45">
        <v>0</v>
      </c>
      <c r="F570" s="45">
        <v>0</v>
      </c>
      <c r="G570" s="45">
        <v>124.8</v>
      </c>
      <c r="H570" s="45">
        <v>128</v>
      </c>
      <c r="I570" s="45">
        <v>128</v>
      </c>
      <c r="J570" s="45">
        <v>0</v>
      </c>
      <c r="K570" s="45">
        <v>128</v>
      </c>
      <c r="L570" s="45">
        <v>0</v>
      </c>
      <c r="M570" s="45">
        <v>211.54</v>
      </c>
      <c r="N570" s="45">
        <v>1563.08</v>
      </c>
      <c r="O570" s="45">
        <v>3094.6200000000003</v>
      </c>
      <c r="P570" s="55">
        <v>0.12128630217519108</v>
      </c>
      <c r="Q570" s="37">
        <v>1</v>
      </c>
    </row>
    <row r="571" spans="1:17" x14ac:dyDescent="0.3">
      <c r="B571" s="19" t="s">
        <v>579</v>
      </c>
      <c r="C571" s="21">
        <v>6587.19</v>
      </c>
      <c r="D571" s="21">
        <v>6073.08</v>
      </c>
      <c r="E571" s="21">
        <v>9186.7099999999991</v>
      </c>
      <c r="F571" s="21">
        <v>8016.0300000000007</v>
      </c>
      <c r="G571" s="21">
        <v>7493.6399999999994</v>
      </c>
      <c r="H571" s="21">
        <v>7640.5499999999993</v>
      </c>
      <c r="I571" s="21">
        <v>7473.09</v>
      </c>
      <c r="J571" s="21">
        <v>7555.24</v>
      </c>
      <c r="K571" s="21">
        <v>7255.57</v>
      </c>
      <c r="L571" s="21">
        <v>8830.77</v>
      </c>
      <c r="M571" s="21">
        <v>8188.670000000001</v>
      </c>
      <c r="N571" s="21">
        <v>10039.339999999998</v>
      </c>
      <c r="O571" s="21">
        <v>94339.87999999999</v>
      </c>
      <c r="P571" s="55">
        <v>3.697428179502253</v>
      </c>
      <c r="Q571" s="37">
        <v>1</v>
      </c>
    </row>
    <row r="572" spans="1:17" x14ac:dyDescent="0.3">
      <c r="B572" s="19" t="s">
        <v>312</v>
      </c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43"/>
      <c r="Q572" s="20">
        <v>1</v>
      </c>
    </row>
    <row r="573" spans="1:17" x14ac:dyDescent="0.3">
      <c r="A573" s="19" t="s">
        <v>580</v>
      </c>
      <c r="B573" s="19" t="s">
        <v>396</v>
      </c>
      <c r="C573" s="21">
        <v>0</v>
      </c>
      <c r="D573" s="21">
        <v>0</v>
      </c>
      <c r="E573" s="21">
        <v>0</v>
      </c>
      <c r="F573" s="21">
        <v>91.16</v>
      </c>
      <c r="G573" s="21">
        <v>0</v>
      </c>
      <c r="H573" s="21">
        <v>280.5</v>
      </c>
      <c r="I573" s="21">
        <v>0</v>
      </c>
      <c r="J573" s="21">
        <v>0</v>
      </c>
      <c r="K573" s="21">
        <v>546.98</v>
      </c>
      <c r="L573" s="21">
        <v>0</v>
      </c>
      <c r="M573" s="21">
        <v>0</v>
      </c>
      <c r="N573" s="21">
        <v>546.98</v>
      </c>
      <c r="O573" s="21">
        <v>1465.62</v>
      </c>
      <c r="P573" s="61">
        <v>1.55355296190752E-2</v>
      </c>
      <c r="Q573" s="37">
        <v>1</v>
      </c>
    </row>
    <row r="574" spans="1:17" hidden="1" x14ac:dyDescent="0.3">
      <c r="A574" s="19" t="s">
        <v>581</v>
      </c>
      <c r="B574" s="19" t="s">
        <v>2148</v>
      </c>
      <c r="C574" s="21">
        <v>0</v>
      </c>
      <c r="D574" s="21">
        <v>0</v>
      </c>
      <c r="E574" s="21">
        <v>0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61">
        <v>0</v>
      </c>
      <c r="Q574" s="37">
        <v>2</v>
      </c>
    </row>
    <row r="575" spans="1:17" hidden="1" x14ac:dyDescent="0.3">
      <c r="A575" s="19" t="s">
        <v>582</v>
      </c>
      <c r="B575" s="19" t="s">
        <v>2149</v>
      </c>
      <c r="C575" s="21">
        <v>0</v>
      </c>
      <c r="D575" s="21">
        <v>0</v>
      </c>
      <c r="E575" s="21"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  <c r="P575" s="61">
        <v>0</v>
      </c>
      <c r="Q575" s="37">
        <v>2</v>
      </c>
    </row>
    <row r="576" spans="1:17" hidden="1" x14ac:dyDescent="0.3">
      <c r="A576" s="19" t="s">
        <v>583</v>
      </c>
      <c r="B576" s="19" t="s">
        <v>2150</v>
      </c>
      <c r="C576" s="21">
        <v>0</v>
      </c>
      <c r="D576" s="21">
        <v>0</v>
      </c>
      <c r="E576" s="21">
        <v>0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61">
        <v>0</v>
      </c>
      <c r="Q576" s="37">
        <v>2</v>
      </c>
    </row>
    <row r="577" spans="1:18" x14ac:dyDescent="0.3">
      <c r="A577" s="19" t="s">
        <v>584</v>
      </c>
      <c r="B577" s="19" t="s">
        <v>2151</v>
      </c>
      <c r="C577" s="21">
        <v>484.53</v>
      </c>
      <c r="D577" s="21">
        <v>444.94000000000005</v>
      </c>
      <c r="E577" s="21">
        <v>682.57</v>
      </c>
      <c r="F577" s="21">
        <v>588.04000000000008</v>
      </c>
      <c r="G577" s="21">
        <v>561.88</v>
      </c>
      <c r="H577" s="21">
        <v>565.24</v>
      </c>
      <c r="I577" s="21">
        <v>574.03</v>
      </c>
      <c r="J577" s="21">
        <v>558.86</v>
      </c>
      <c r="K577" s="21">
        <v>536.57000000000005</v>
      </c>
      <c r="L577" s="21">
        <v>656.45</v>
      </c>
      <c r="M577" s="21">
        <v>663.11</v>
      </c>
      <c r="N577" s="21">
        <v>740.89</v>
      </c>
      <c r="O577" s="21">
        <v>7057.1099999999988</v>
      </c>
      <c r="P577" s="61">
        <v>7.4805161931518246E-2</v>
      </c>
      <c r="Q577" s="37">
        <v>1</v>
      </c>
    </row>
    <row r="578" spans="1:18" x14ac:dyDescent="0.3">
      <c r="A578" s="19" t="s">
        <v>585</v>
      </c>
      <c r="B578" s="19" t="s">
        <v>2152</v>
      </c>
      <c r="C578" s="21">
        <v>37.99</v>
      </c>
      <c r="D578" s="21">
        <v>13.84</v>
      </c>
      <c r="E578" s="21">
        <v>18.940000000000001</v>
      </c>
      <c r="F578" s="21">
        <v>15.73</v>
      </c>
      <c r="G578" s="21">
        <v>-3.97</v>
      </c>
      <c r="H578" s="21">
        <v>0</v>
      </c>
      <c r="I578" s="21">
        <v>0</v>
      </c>
      <c r="J578" s="21">
        <v>0</v>
      </c>
      <c r="K578" s="21">
        <v>0</v>
      </c>
      <c r="L578" s="21">
        <v>7.87</v>
      </c>
      <c r="M578" s="21">
        <v>7.620000000000001</v>
      </c>
      <c r="N578" s="21">
        <v>30.860000000000003</v>
      </c>
      <c r="O578" s="21">
        <v>128.88000000000002</v>
      </c>
      <c r="P578" s="61">
        <v>1.3661242732129831E-3</v>
      </c>
      <c r="Q578" s="37">
        <v>1</v>
      </c>
    </row>
    <row r="579" spans="1:18" x14ac:dyDescent="0.3">
      <c r="A579" s="19" t="s">
        <v>586</v>
      </c>
      <c r="B579" s="19" t="s">
        <v>2153</v>
      </c>
      <c r="C579" s="21">
        <v>118.76</v>
      </c>
      <c r="D579" s="21">
        <v>109.05</v>
      </c>
      <c r="E579" s="21">
        <v>133.55000000000001</v>
      </c>
      <c r="F579" s="21">
        <v>56.180000000000007</v>
      </c>
      <c r="G579" s="21">
        <v>52.31</v>
      </c>
      <c r="H579" s="21">
        <v>57.36</v>
      </c>
      <c r="I579" s="21">
        <v>-24.34</v>
      </c>
      <c r="J579" s="21">
        <v>0</v>
      </c>
      <c r="K579" s="21">
        <v>0</v>
      </c>
      <c r="L579" s="21">
        <v>24.58</v>
      </c>
      <c r="M579" s="21">
        <v>23.86</v>
      </c>
      <c r="N579" s="21">
        <v>222.65</v>
      </c>
      <c r="O579" s="21">
        <v>773.96</v>
      </c>
      <c r="P579" s="61">
        <v>8.2039536196145263E-3</v>
      </c>
      <c r="Q579" s="37">
        <v>1</v>
      </c>
    </row>
    <row r="580" spans="1:18" hidden="1" x14ac:dyDescent="0.3">
      <c r="A580" s="19" t="s">
        <v>587</v>
      </c>
      <c r="B580" s="19" t="s">
        <v>2154</v>
      </c>
      <c r="C580" s="21">
        <v>0</v>
      </c>
      <c r="D580" s="21">
        <v>0</v>
      </c>
      <c r="E580" s="21">
        <v>0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61">
        <v>0</v>
      </c>
      <c r="Q580" s="37">
        <v>2</v>
      </c>
    </row>
    <row r="581" spans="1:18" x14ac:dyDescent="0.3">
      <c r="A581" s="19" t="s">
        <v>588</v>
      </c>
      <c r="B581" s="19" t="s">
        <v>2155</v>
      </c>
      <c r="C581" s="21">
        <v>725.88</v>
      </c>
      <c r="D581" s="21">
        <v>1000.7499999999999</v>
      </c>
      <c r="E581" s="21">
        <v>-0.45000000000004547</v>
      </c>
      <c r="F581" s="21">
        <v>422.40999999999997</v>
      </c>
      <c r="G581" s="21">
        <v>463.15</v>
      </c>
      <c r="H581" s="21">
        <v>470.36</v>
      </c>
      <c r="I581" s="21">
        <v>377.73</v>
      </c>
      <c r="J581" s="21">
        <v>527.61</v>
      </c>
      <c r="K581" s="21">
        <v>514.4</v>
      </c>
      <c r="L581" s="21">
        <v>359.03000000000003</v>
      </c>
      <c r="M581" s="21">
        <v>475.42</v>
      </c>
      <c r="N581" s="21">
        <v>742.95</v>
      </c>
      <c r="O581" s="21">
        <v>6079.24</v>
      </c>
      <c r="P581" s="61">
        <v>6.4439768208312334E-2</v>
      </c>
      <c r="Q581" s="37">
        <v>1</v>
      </c>
    </row>
    <row r="582" spans="1:18" x14ac:dyDescent="0.3">
      <c r="A582" s="19" t="s">
        <v>589</v>
      </c>
      <c r="B582" s="19" t="s">
        <v>2156</v>
      </c>
      <c r="C582" s="21">
        <v>234.88</v>
      </c>
      <c r="D582" s="21">
        <v>212.02</v>
      </c>
      <c r="E582" s="21">
        <v>304.87</v>
      </c>
      <c r="F582" s="21">
        <v>283</v>
      </c>
      <c r="G582" s="21">
        <v>208</v>
      </c>
      <c r="H582" s="21">
        <v>222.86999999999998</v>
      </c>
      <c r="I582" s="21">
        <v>229.21999999999997</v>
      </c>
      <c r="J582" s="21">
        <v>222.51999999999998</v>
      </c>
      <c r="K582" s="21">
        <v>214.07</v>
      </c>
      <c r="L582" s="21">
        <v>260.47000000000003</v>
      </c>
      <c r="M582" s="21">
        <v>261.67999999999995</v>
      </c>
      <c r="N582" s="21">
        <v>292.90000000000003</v>
      </c>
      <c r="O582" s="21">
        <v>2946.5</v>
      </c>
      <c r="P582" s="61">
        <v>3.1232814796881236E-2</v>
      </c>
      <c r="Q582" s="37">
        <v>1</v>
      </c>
    </row>
    <row r="583" spans="1:18" hidden="1" x14ac:dyDescent="0.3">
      <c r="A583" s="19" t="s">
        <v>590</v>
      </c>
      <c r="B583" s="19" t="s">
        <v>2157</v>
      </c>
      <c r="C583" s="21">
        <v>0</v>
      </c>
      <c r="D583" s="21">
        <v>0</v>
      </c>
      <c r="E583" s="21">
        <v>0</v>
      </c>
      <c r="F583" s="21">
        <v>0</v>
      </c>
      <c r="G583" s="21">
        <v>0</v>
      </c>
      <c r="H583" s="21">
        <v>0</v>
      </c>
      <c r="I583" s="21">
        <v>0</v>
      </c>
      <c r="J583" s="21">
        <v>0</v>
      </c>
      <c r="K583" s="21">
        <v>0</v>
      </c>
      <c r="L583" s="21">
        <v>0</v>
      </c>
      <c r="M583" s="21">
        <v>0</v>
      </c>
      <c r="N583" s="21">
        <v>0</v>
      </c>
      <c r="O583" s="21">
        <v>0</v>
      </c>
      <c r="P583" s="61">
        <v>0</v>
      </c>
      <c r="Q583" s="37">
        <v>2</v>
      </c>
    </row>
    <row r="584" spans="1:18" hidden="1" x14ac:dyDescent="0.3">
      <c r="A584" s="19" t="s">
        <v>1203</v>
      </c>
      <c r="B584" s="19" t="s">
        <v>2158</v>
      </c>
      <c r="C584" s="21">
        <v>0</v>
      </c>
      <c r="D584" s="21">
        <v>0</v>
      </c>
      <c r="E584" s="21">
        <v>0</v>
      </c>
      <c r="F584" s="21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61">
        <v>0</v>
      </c>
      <c r="Q584" s="37">
        <v>2</v>
      </c>
    </row>
    <row r="585" spans="1:18" hidden="1" x14ac:dyDescent="0.3">
      <c r="A585" s="19" t="s">
        <v>591</v>
      </c>
      <c r="B585" s="19" t="s">
        <v>2159</v>
      </c>
      <c r="C585" s="41">
        <v>0</v>
      </c>
      <c r="D585" s="41">
        <v>0</v>
      </c>
      <c r="E585" s="41">
        <v>0</v>
      </c>
      <c r="F585" s="41">
        <v>0</v>
      </c>
      <c r="G585" s="41">
        <v>0</v>
      </c>
      <c r="H585" s="41">
        <v>0</v>
      </c>
      <c r="I585" s="41">
        <v>0</v>
      </c>
      <c r="J585" s="41">
        <v>0</v>
      </c>
      <c r="K585" s="41">
        <v>0</v>
      </c>
      <c r="L585" s="41">
        <v>0</v>
      </c>
      <c r="M585" s="41">
        <v>0</v>
      </c>
      <c r="N585" s="41">
        <v>0</v>
      </c>
      <c r="O585" s="21">
        <v>0</v>
      </c>
      <c r="P585" s="61">
        <v>0</v>
      </c>
      <c r="Q585" s="37">
        <v>2</v>
      </c>
    </row>
    <row r="586" spans="1:18" x14ac:dyDescent="0.3">
      <c r="B586" s="19" t="s">
        <v>414</v>
      </c>
      <c r="C586" s="45">
        <v>1602.04</v>
      </c>
      <c r="D586" s="45">
        <v>1780.6</v>
      </c>
      <c r="E586" s="45">
        <v>1139.48</v>
      </c>
      <c r="F586" s="45">
        <v>1456.52</v>
      </c>
      <c r="G586" s="45">
        <v>1281.3699999999999</v>
      </c>
      <c r="H586" s="45">
        <v>1596.33</v>
      </c>
      <c r="I586" s="45">
        <v>1156.6399999999999</v>
      </c>
      <c r="J586" s="45">
        <v>1308.99</v>
      </c>
      <c r="K586" s="45">
        <v>1812.0200000000002</v>
      </c>
      <c r="L586" s="45">
        <v>1308.4000000000001</v>
      </c>
      <c r="M586" s="45">
        <v>1431.69</v>
      </c>
      <c r="N586" s="45">
        <v>2577.23</v>
      </c>
      <c r="O586" s="45">
        <v>18451.309999999998</v>
      </c>
      <c r="P586" s="61">
        <v>0.19558335244861452</v>
      </c>
      <c r="Q586" s="37">
        <v>1</v>
      </c>
    </row>
    <row r="587" spans="1:18" x14ac:dyDescent="0.3">
      <c r="B587" s="19" t="s">
        <v>416</v>
      </c>
      <c r="C587" s="21">
        <v>8189.23</v>
      </c>
      <c r="D587" s="21">
        <v>7853.68</v>
      </c>
      <c r="E587" s="21">
        <v>10326.189999999999</v>
      </c>
      <c r="F587" s="21">
        <v>9472.5500000000011</v>
      </c>
      <c r="G587" s="21">
        <v>8775.0099999999984</v>
      </c>
      <c r="H587" s="21">
        <v>9236.8799999999992</v>
      </c>
      <c r="I587" s="21">
        <v>8629.73</v>
      </c>
      <c r="J587" s="21">
        <v>8864.23</v>
      </c>
      <c r="K587" s="21">
        <v>9067.59</v>
      </c>
      <c r="L587" s="21">
        <v>10139.17</v>
      </c>
      <c r="M587" s="21">
        <v>9620.36</v>
      </c>
      <c r="N587" s="21">
        <v>12616.569999999998</v>
      </c>
      <c r="O587" s="21">
        <v>112791.18999999999</v>
      </c>
      <c r="P587" s="55">
        <v>4.4205835782872818</v>
      </c>
      <c r="Q587" s="37">
        <v>1</v>
      </c>
    </row>
    <row r="588" spans="1:18" x14ac:dyDescent="0.3"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43"/>
      <c r="Q588" s="20">
        <v>1</v>
      </c>
    </row>
    <row r="589" spans="1:18" hidden="1" x14ac:dyDescent="0.3">
      <c r="B589" s="19" t="s">
        <v>312</v>
      </c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43"/>
      <c r="Q589" s="20">
        <v>2</v>
      </c>
    </row>
    <row r="590" spans="1:18" ht="17.25" x14ac:dyDescent="0.35">
      <c r="B590" s="30" t="s">
        <v>2160</v>
      </c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43"/>
      <c r="Q590" s="19">
        <v>1</v>
      </c>
      <c r="R590" s="134">
        <v>1</v>
      </c>
    </row>
    <row r="591" spans="1:18" x14ac:dyDescent="0.3">
      <c r="B591" s="19" t="s">
        <v>312</v>
      </c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43"/>
      <c r="Q591" s="20">
        <v>1</v>
      </c>
    </row>
    <row r="592" spans="1:18" x14ac:dyDescent="0.3">
      <c r="B592" s="19" t="s">
        <v>2161</v>
      </c>
      <c r="C592" s="21">
        <v>61916.53</v>
      </c>
      <c r="D592" s="21">
        <v>62158.029999999992</v>
      </c>
      <c r="E592" s="21">
        <v>90949.61</v>
      </c>
      <c r="F592" s="21">
        <v>146090.21999999997</v>
      </c>
      <c r="G592" s="21">
        <v>166254.91</v>
      </c>
      <c r="H592" s="21">
        <v>226329.01</v>
      </c>
      <c r="I592" s="21">
        <v>307231.00999999995</v>
      </c>
      <c r="J592" s="21">
        <v>287576.83999999997</v>
      </c>
      <c r="K592" s="21">
        <v>269669.06999999995</v>
      </c>
      <c r="L592" s="21">
        <v>283778.14</v>
      </c>
      <c r="M592" s="21">
        <v>218771.89</v>
      </c>
      <c r="N592" s="21">
        <v>165160.21</v>
      </c>
      <c r="O592" s="21">
        <v>2285885.4700000002</v>
      </c>
      <c r="P592" s="56">
        <v>89.589867528904577</v>
      </c>
      <c r="Q592" s="37">
        <v>1</v>
      </c>
    </row>
    <row r="593" spans="1:17" x14ac:dyDescent="0.3">
      <c r="B593" s="19" t="s">
        <v>312</v>
      </c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43"/>
      <c r="Q593" s="20">
        <v>1</v>
      </c>
    </row>
    <row r="594" spans="1:17" ht="17.25" x14ac:dyDescent="0.35">
      <c r="B594" s="30" t="s">
        <v>592</v>
      </c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43"/>
      <c r="Q594" s="20">
        <v>1</v>
      </c>
    </row>
    <row r="595" spans="1:17" x14ac:dyDescent="0.3">
      <c r="B595" s="19" t="s">
        <v>2162</v>
      </c>
      <c r="C595" s="21">
        <v>15842.39</v>
      </c>
      <c r="D595" s="21">
        <v>14669.06</v>
      </c>
      <c r="E595" s="21">
        <v>22782.42</v>
      </c>
      <c r="F595" s="21">
        <v>29152.120000000003</v>
      </c>
      <c r="G595" s="21">
        <v>41689.11</v>
      </c>
      <c r="H595" s="21">
        <v>39487.509999999995</v>
      </c>
      <c r="I595" s="21">
        <v>50377.140000000007</v>
      </c>
      <c r="J595" s="21">
        <v>54447.140000000007</v>
      </c>
      <c r="K595" s="21">
        <v>48605.040000000008</v>
      </c>
      <c r="L595" s="21">
        <v>44036.380000000005</v>
      </c>
      <c r="M595" s="21">
        <v>40249.520000000004</v>
      </c>
      <c r="N595" s="21">
        <v>43228.39</v>
      </c>
      <c r="O595" s="21">
        <v>444566.22000000003</v>
      </c>
      <c r="P595" s="61">
        <v>0.19448315579870237</v>
      </c>
      <c r="Q595" s="37">
        <v>1</v>
      </c>
    </row>
    <row r="596" spans="1:17" x14ac:dyDescent="0.3">
      <c r="B596" s="19" t="s">
        <v>593</v>
      </c>
      <c r="C596" s="41">
        <v>5487.38</v>
      </c>
      <c r="D596" s="41">
        <v>4119.9199999999992</v>
      </c>
      <c r="E596" s="41">
        <v>4216.7700000000004</v>
      </c>
      <c r="F596" s="41">
        <v>5200.43</v>
      </c>
      <c r="G596" s="41">
        <v>6987.2499999999991</v>
      </c>
      <c r="H596" s="41">
        <v>6879.45</v>
      </c>
      <c r="I596" s="41">
        <v>7871.95</v>
      </c>
      <c r="J596" s="41">
        <v>9801.3599999999988</v>
      </c>
      <c r="K596" s="41">
        <v>7059.16</v>
      </c>
      <c r="L596" s="41">
        <v>6742.57</v>
      </c>
      <c r="M596" s="41">
        <v>11293.830000000002</v>
      </c>
      <c r="N596" s="41">
        <v>14718.539999999999</v>
      </c>
      <c r="O596" s="41">
        <v>90378.610000000015</v>
      </c>
      <c r="P596" s="61">
        <v>3.9537680774531549E-2</v>
      </c>
      <c r="Q596" s="37">
        <v>1</v>
      </c>
    </row>
    <row r="597" spans="1:17" x14ac:dyDescent="0.3">
      <c r="B597" s="19" t="s">
        <v>457</v>
      </c>
      <c r="C597" s="21">
        <v>21329.77</v>
      </c>
      <c r="D597" s="21">
        <v>18788.98</v>
      </c>
      <c r="E597" s="21">
        <v>26999.19</v>
      </c>
      <c r="F597" s="21">
        <v>34352.550000000003</v>
      </c>
      <c r="G597" s="21">
        <v>48676.36</v>
      </c>
      <c r="H597" s="21">
        <v>46366.959999999992</v>
      </c>
      <c r="I597" s="21">
        <v>58249.090000000004</v>
      </c>
      <c r="J597" s="21">
        <v>64248.500000000007</v>
      </c>
      <c r="K597" s="21">
        <v>55664.200000000012</v>
      </c>
      <c r="L597" s="21">
        <v>50778.950000000004</v>
      </c>
      <c r="M597" s="21">
        <v>51543.350000000006</v>
      </c>
      <c r="N597" s="21">
        <v>57946.93</v>
      </c>
      <c r="O597" s="21">
        <v>534944.83000000007</v>
      </c>
      <c r="P597" s="61">
        <v>0.23402083657323391</v>
      </c>
      <c r="Q597" s="37">
        <v>1</v>
      </c>
    </row>
    <row r="598" spans="1:17" ht="17.25" x14ac:dyDescent="0.35">
      <c r="B598" s="30" t="s">
        <v>278</v>
      </c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43"/>
      <c r="Q598" s="37">
        <v>1</v>
      </c>
    </row>
    <row r="599" spans="1:17" x14ac:dyDescent="0.3">
      <c r="A599" s="19" t="s">
        <v>595</v>
      </c>
      <c r="B599" s="19" t="s">
        <v>2163</v>
      </c>
      <c r="C599" s="21">
        <v>568.93999999999994</v>
      </c>
      <c r="D599" s="21">
        <v>372.42999999999995</v>
      </c>
      <c r="E599" s="21">
        <v>1733.6899999999998</v>
      </c>
      <c r="F599" s="21">
        <v>2007.5600000000002</v>
      </c>
      <c r="G599" s="21">
        <v>1888.62</v>
      </c>
      <c r="H599" s="21">
        <v>1892.53</v>
      </c>
      <c r="I599" s="21">
        <v>1369.5300000000002</v>
      </c>
      <c r="J599" s="21">
        <v>2193.25</v>
      </c>
      <c r="K599" s="21">
        <v>1438.55</v>
      </c>
      <c r="L599" s="21">
        <v>1679.7600000000002</v>
      </c>
      <c r="M599" s="21">
        <v>1498.3600000000001</v>
      </c>
      <c r="N599" s="21">
        <v>902.22000000000116</v>
      </c>
      <c r="O599" s="21">
        <v>17545.440000000002</v>
      </c>
      <c r="P599" s="56">
        <v>0.68765196942974727</v>
      </c>
      <c r="Q599" s="37">
        <v>1</v>
      </c>
    </row>
    <row r="600" spans="1:17" x14ac:dyDescent="0.3">
      <c r="A600" s="19" t="s">
        <v>596</v>
      </c>
      <c r="B600" s="19" t="s">
        <v>2164</v>
      </c>
      <c r="C600" s="21">
        <v>303.82</v>
      </c>
      <c r="D600" s="21">
        <v>1293.5</v>
      </c>
      <c r="E600" s="21">
        <v>1003.7099999999999</v>
      </c>
      <c r="F600" s="21">
        <v>1033.4100000000001</v>
      </c>
      <c r="G600" s="21">
        <v>1246.1300000000001</v>
      </c>
      <c r="H600" s="21">
        <v>1317.11</v>
      </c>
      <c r="I600" s="21">
        <v>2132.5</v>
      </c>
      <c r="J600" s="21">
        <v>607.15000000000009</v>
      </c>
      <c r="K600" s="21">
        <v>1414</v>
      </c>
      <c r="L600" s="21">
        <v>1426.5800000000002</v>
      </c>
      <c r="M600" s="21">
        <v>1296.0099999999998</v>
      </c>
      <c r="N600" s="21">
        <v>529.89999999999986</v>
      </c>
      <c r="O600" s="21">
        <v>13603.82</v>
      </c>
      <c r="P600" s="56">
        <v>0.5331695081324711</v>
      </c>
      <c r="Q600" s="37">
        <v>1</v>
      </c>
    </row>
    <row r="601" spans="1:17" hidden="1" x14ac:dyDescent="0.3">
      <c r="A601" s="19" t="s">
        <v>597</v>
      </c>
      <c r="B601" s="19" t="s">
        <v>2165</v>
      </c>
      <c r="C601" s="21">
        <v>0</v>
      </c>
      <c r="D601" s="21">
        <v>0</v>
      </c>
      <c r="E601" s="21">
        <v>0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56">
        <v>0</v>
      </c>
      <c r="Q601" s="37">
        <v>2</v>
      </c>
    </row>
    <row r="602" spans="1:17" hidden="1" x14ac:dyDescent="0.3">
      <c r="A602" s="19" t="s">
        <v>598</v>
      </c>
      <c r="B602" s="19" t="s">
        <v>2166</v>
      </c>
      <c r="C602" s="21">
        <v>0</v>
      </c>
      <c r="D602" s="21">
        <v>0</v>
      </c>
      <c r="E602" s="21">
        <v>0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56">
        <v>0</v>
      </c>
      <c r="Q602" s="37">
        <v>2</v>
      </c>
    </row>
    <row r="603" spans="1:17" hidden="1" x14ac:dyDescent="0.3">
      <c r="A603" s="19" t="s">
        <v>599</v>
      </c>
      <c r="B603" s="19" t="s">
        <v>2167</v>
      </c>
      <c r="C603" s="21">
        <v>0</v>
      </c>
      <c r="D603" s="21">
        <v>0</v>
      </c>
      <c r="E603" s="21">
        <v>0</v>
      </c>
      <c r="F603" s="21">
        <v>0</v>
      </c>
      <c r="G603" s="21">
        <v>0</v>
      </c>
      <c r="H603" s="21">
        <v>0</v>
      </c>
      <c r="I603" s="21">
        <v>0</v>
      </c>
      <c r="J603" s="21">
        <v>0</v>
      </c>
      <c r="K603" s="21">
        <v>0</v>
      </c>
      <c r="L603" s="21">
        <v>0</v>
      </c>
      <c r="M603" s="21">
        <v>0</v>
      </c>
      <c r="N603" s="21">
        <v>0</v>
      </c>
      <c r="O603" s="21">
        <v>0</v>
      </c>
      <c r="P603" s="56">
        <v>0</v>
      </c>
      <c r="Q603" s="37">
        <v>2</v>
      </c>
    </row>
    <row r="604" spans="1:17" x14ac:dyDescent="0.3">
      <c r="A604" s="19" t="s">
        <v>757</v>
      </c>
      <c r="B604" s="19" t="s">
        <v>1178</v>
      </c>
      <c r="C604" s="21">
        <v>0</v>
      </c>
      <c r="D604" s="21">
        <v>0</v>
      </c>
      <c r="E604" s="21">
        <v>0</v>
      </c>
      <c r="F604" s="21">
        <v>137.82</v>
      </c>
      <c r="G604" s="21">
        <v>2041.6200000000001</v>
      </c>
      <c r="H604" s="21">
        <v>946.65</v>
      </c>
      <c r="I604" s="21">
        <v>2061.7799999999997</v>
      </c>
      <c r="J604" s="21">
        <v>2421.6999999999998</v>
      </c>
      <c r="K604" s="21">
        <v>1721.6799999999994</v>
      </c>
      <c r="L604" s="21">
        <v>2120.54</v>
      </c>
      <c r="M604" s="21">
        <v>2467.04</v>
      </c>
      <c r="N604" s="21">
        <v>2030.47</v>
      </c>
      <c r="O604" s="21">
        <v>15949.300000000001</v>
      </c>
      <c r="P604" s="56">
        <v>0.62509504213207923</v>
      </c>
      <c r="Q604" s="37">
        <v>1</v>
      </c>
    </row>
    <row r="605" spans="1:17" x14ac:dyDescent="0.3">
      <c r="A605" s="19" t="s">
        <v>602</v>
      </c>
      <c r="B605" s="19" t="s">
        <v>2168</v>
      </c>
      <c r="C605" s="21">
        <v>-0.83</v>
      </c>
      <c r="D605" s="21">
        <v>-0.2</v>
      </c>
      <c r="E605" s="21">
        <v>-0.71</v>
      </c>
      <c r="F605" s="21">
        <v>29.03</v>
      </c>
      <c r="G605" s="21">
        <v>-40.81</v>
      </c>
      <c r="H605" s="21">
        <v>0</v>
      </c>
      <c r="I605" s="21">
        <v>23.240000000000002</v>
      </c>
      <c r="J605" s="21">
        <v>-0.09</v>
      </c>
      <c r="K605" s="21">
        <v>-0.97</v>
      </c>
      <c r="L605" s="21">
        <v>0.12000000000000011</v>
      </c>
      <c r="M605" s="21">
        <v>-6</v>
      </c>
      <c r="N605" s="21">
        <v>-4.21</v>
      </c>
      <c r="O605" s="21">
        <v>-1.4299999999999988</v>
      </c>
      <c r="P605" s="56">
        <v>-5.6045463452870817E-5</v>
      </c>
      <c r="Q605" s="37">
        <v>1</v>
      </c>
    </row>
    <row r="606" spans="1:17" x14ac:dyDescent="0.3">
      <c r="A606" s="19" t="s">
        <v>603</v>
      </c>
      <c r="B606" s="19" t="s">
        <v>2169</v>
      </c>
      <c r="C606" s="21">
        <v>150</v>
      </c>
      <c r="D606" s="21">
        <v>3600</v>
      </c>
      <c r="E606" s="21">
        <v>50</v>
      </c>
      <c r="F606" s="21">
        <v>0</v>
      </c>
      <c r="G606" s="21">
        <v>0</v>
      </c>
      <c r="H606" s="21">
        <v>750</v>
      </c>
      <c r="I606" s="21">
        <v>99</v>
      </c>
      <c r="J606" s="21">
        <v>330</v>
      </c>
      <c r="K606" s="21">
        <v>0</v>
      </c>
      <c r="L606" s="21">
        <v>0</v>
      </c>
      <c r="M606" s="21">
        <v>27.5</v>
      </c>
      <c r="N606" s="21">
        <v>50</v>
      </c>
      <c r="O606" s="21">
        <v>5056.5</v>
      </c>
      <c r="P606" s="56">
        <v>0.19817754262198706</v>
      </c>
      <c r="Q606" s="37">
        <v>1</v>
      </c>
    </row>
    <row r="607" spans="1:17" x14ac:dyDescent="0.3">
      <c r="A607" s="19" t="s">
        <v>604</v>
      </c>
      <c r="B607" s="19" t="s">
        <v>1134</v>
      </c>
      <c r="C607" s="21">
        <v>0</v>
      </c>
      <c r="D607" s="21">
        <v>0</v>
      </c>
      <c r="E607" s="21">
        <v>0</v>
      </c>
      <c r="F607" s="21">
        <v>0</v>
      </c>
      <c r="G607" s="21">
        <v>80.28</v>
      </c>
      <c r="H607" s="21">
        <v>0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21">
        <v>0</v>
      </c>
      <c r="O607" s="21">
        <v>80.28</v>
      </c>
      <c r="P607" s="56">
        <v>3.1463844797178131E-3</v>
      </c>
      <c r="Q607" s="37">
        <v>1</v>
      </c>
    </row>
    <row r="608" spans="1:17" x14ac:dyDescent="0.3">
      <c r="A608" s="19" t="s">
        <v>605</v>
      </c>
      <c r="B608" s="19" t="s">
        <v>2170</v>
      </c>
      <c r="C608" s="21">
        <v>0</v>
      </c>
      <c r="D608" s="21">
        <v>0</v>
      </c>
      <c r="E608" s="21">
        <v>0</v>
      </c>
      <c r="F608" s="21">
        <v>163.61000000000001</v>
      </c>
      <c r="G608" s="21">
        <v>163.61000000000001</v>
      </c>
      <c r="H608" s="21">
        <v>0</v>
      </c>
      <c r="I608" s="21">
        <v>537.07000000000005</v>
      </c>
      <c r="J608" s="21">
        <v>199.10000000000008</v>
      </c>
      <c r="K608" s="21">
        <v>0</v>
      </c>
      <c r="L608" s="21">
        <v>-79.180000000000007</v>
      </c>
      <c r="M608" s="21">
        <v>0</v>
      </c>
      <c r="N608" s="21">
        <v>0</v>
      </c>
      <c r="O608" s="21">
        <v>984.21</v>
      </c>
      <c r="P608" s="56">
        <v>3.8573780129335683E-2</v>
      </c>
      <c r="Q608" s="37">
        <v>1</v>
      </c>
    </row>
    <row r="609" spans="1:17" hidden="1" x14ac:dyDescent="0.3">
      <c r="A609" s="19" t="s">
        <v>607</v>
      </c>
      <c r="B609" s="19" t="s">
        <v>2171</v>
      </c>
      <c r="C609" s="21">
        <v>0</v>
      </c>
      <c r="D609" s="21">
        <v>0</v>
      </c>
      <c r="E609" s="21">
        <v>0</v>
      </c>
      <c r="F609" s="21">
        <v>0</v>
      </c>
      <c r="G609" s="21">
        <v>0</v>
      </c>
      <c r="H609" s="21">
        <v>0</v>
      </c>
      <c r="I609" s="21">
        <v>0</v>
      </c>
      <c r="J609" s="21">
        <v>0</v>
      </c>
      <c r="K609" s="21">
        <v>0</v>
      </c>
      <c r="L609" s="21">
        <v>0</v>
      </c>
      <c r="M609" s="21">
        <v>0</v>
      </c>
      <c r="N609" s="21">
        <v>0</v>
      </c>
      <c r="O609" s="21">
        <v>0</v>
      </c>
      <c r="P609" s="56">
        <v>0</v>
      </c>
      <c r="Q609" s="37">
        <v>2</v>
      </c>
    </row>
    <row r="610" spans="1:17" hidden="1" x14ac:dyDescent="0.3">
      <c r="A610" s="19" t="s">
        <v>608</v>
      </c>
      <c r="B610" s="19" t="s">
        <v>2172</v>
      </c>
      <c r="C610" s="21">
        <v>0</v>
      </c>
      <c r="D610" s="21">
        <v>0</v>
      </c>
      <c r="E610" s="21">
        <v>0</v>
      </c>
      <c r="F610" s="21">
        <v>0</v>
      </c>
      <c r="G610" s="21">
        <v>0</v>
      </c>
      <c r="H610" s="21">
        <v>0</v>
      </c>
      <c r="I610" s="21">
        <v>0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56">
        <v>0</v>
      </c>
      <c r="Q610" s="37">
        <v>2</v>
      </c>
    </row>
    <row r="611" spans="1:17" hidden="1" x14ac:dyDescent="0.3">
      <c r="A611" s="19" t="s">
        <v>609</v>
      </c>
      <c r="B611" s="19" t="s">
        <v>2173</v>
      </c>
      <c r="C611" s="21">
        <v>0</v>
      </c>
      <c r="D611" s="21">
        <v>0</v>
      </c>
      <c r="E611" s="21">
        <v>0</v>
      </c>
      <c r="F611" s="21">
        <v>0</v>
      </c>
      <c r="G611" s="21">
        <v>0</v>
      </c>
      <c r="H611" s="21">
        <v>0</v>
      </c>
      <c r="I611" s="21">
        <v>0</v>
      </c>
      <c r="J611" s="21">
        <v>0</v>
      </c>
      <c r="K611" s="21">
        <v>0</v>
      </c>
      <c r="L611" s="21">
        <v>0</v>
      </c>
      <c r="M611" s="21">
        <v>0</v>
      </c>
      <c r="N611" s="21">
        <v>0</v>
      </c>
      <c r="O611" s="21">
        <v>0</v>
      </c>
      <c r="P611" s="56">
        <v>0</v>
      </c>
      <c r="Q611" s="37">
        <v>2</v>
      </c>
    </row>
    <row r="612" spans="1:17" hidden="1" x14ac:dyDescent="0.3">
      <c r="A612" s="19" t="s">
        <v>864</v>
      </c>
      <c r="B612" s="19" t="s">
        <v>2174</v>
      </c>
      <c r="C612" s="21">
        <v>0</v>
      </c>
      <c r="D612" s="21">
        <v>0</v>
      </c>
      <c r="E612" s="21">
        <v>0</v>
      </c>
      <c r="F612" s="21">
        <v>0</v>
      </c>
      <c r="G612" s="21">
        <v>0</v>
      </c>
      <c r="H612" s="21">
        <v>0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21">
        <v>0</v>
      </c>
      <c r="O612" s="21">
        <v>0</v>
      </c>
      <c r="P612" s="56">
        <v>0</v>
      </c>
      <c r="Q612" s="37">
        <v>2</v>
      </c>
    </row>
    <row r="613" spans="1:17" x14ac:dyDescent="0.3">
      <c r="A613" s="19" t="s">
        <v>610</v>
      </c>
      <c r="B613" s="19" t="s">
        <v>2175</v>
      </c>
      <c r="C613" s="21">
        <v>1015.9000000000001</v>
      </c>
      <c r="D613" s="21">
        <v>951.64</v>
      </c>
      <c r="E613" s="21">
        <v>0</v>
      </c>
      <c r="F613" s="21">
        <v>3898.7799999999997</v>
      </c>
      <c r="G613" s="21">
        <v>1650.63</v>
      </c>
      <c r="H613" s="21">
        <v>2571.5700000000002</v>
      </c>
      <c r="I613" s="21">
        <v>3037.5800000000004</v>
      </c>
      <c r="J613" s="21">
        <v>1625.37</v>
      </c>
      <c r="K613" s="21">
        <v>3765.1899999999996</v>
      </c>
      <c r="L613" s="21">
        <v>3227.8799999999997</v>
      </c>
      <c r="M613" s="21">
        <v>2890.75</v>
      </c>
      <c r="N613" s="21">
        <v>1748.28</v>
      </c>
      <c r="O613" s="21">
        <v>26383.57</v>
      </c>
      <c r="P613" s="56">
        <v>1.0340415441896924</v>
      </c>
      <c r="Q613" s="37">
        <v>1</v>
      </c>
    </row>
    <row r="614" spans="1:17" x14ac:dyDescent="0.3">
      <c r="A614" s="19" t="s">
        <v>611</v>
      </c>
      <c r="B614" s="19" t="s">
        <v>2176</v>
      </c>
      <c r="C614" s="21">
        <v>5.86</v>
      </c>
      <c r="D614" s="21">
        <v>5.58</v>
      </c>
      <c r="E614" s="21">
        <v>0</v>
      </c>
      <c r="F614" s="21">
        <v>12.51</v>
      </c>
      <c r="G614" s="21">
        <v>11.21</v>
      </c>
      <c r="H614" s="21">
        <v>40.22</v>
      </c>
      <c r="I614" s="21">
        <v>9.2200000000000006</v>
      </c>
      <c r="J614" s="21">
        <v>10.89</v>
      </c>
      <c r="K614" s="21">
        <v>8.91</v>
      </c>
      <c r="L614" s="21">
        <v>9.25</v>
      </c>
      <c r="M614" s="21">
        <v>10.130000000000001</v>
      </c>
      <c r="N614" s="21">
        <v>10.47</v>
      </c>
      <c r="O614" s="21">
        <v>134.25</v>
      </c>
      <c r="P614" s="56">
        <v>5.2616108171663727E-3</v>
      </c>
      <c r="Q614" s="37">
        <v>1</v>
      </c>
    </row>
    <row r="615" spans="1:17" hidden="1" x14ac:dyDescent="0.3">
      <c r="A615" s="19" t="s">
        <v>612</v>
      </c>
      <c r="B615" s="19" t="s">
        <v>2177</v>
      </c>
      <c r="C615" s="21">
        <v>0</v>
      </c>
      <c r="D615" s="21">
        <v>0</v>
      </c>
      <c r="E615" s="21">
        <v>0</v>
      </c>
      <c r="F615" s="21">
        <v>0</v>
      </c>
      <c r="G615" s="21">
        <v>0</v>
      </c>
      <c r="H615" s="21">
        <v>0</v>
      </c>
      <c r="I615" s="21">
        <v>0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56">
        <v>0</v>
      </c>
      <c r="Q615" s="37">
        <v>2</v>
      </c>
    </row>
    <row r="616" spans="1:17" x14ac:dyDescent="0.3">
      <c r="A616" s="19" t="s">
        <v>613</v>
      </c>
      <c r="B616" s="19" t="s">
        <v>1267</v>
      </c>
      <c r="C616" s="21">
        <v>737.04</v>
      </c>
      <c r="D616" s="21">
        <v>175</v>
      </c>
      <c r="E616" s="21">
        <v>1075.76</v>
      </c>
      <c r="F616" s="21">
        <v>2952.09</v>
      </c>
      <c r="G616" s="21">
        <v>4421.0200000000004</v>
      </c>
      <c r="H616" s="21">
        <v>2508.58</v>
      </c>
      <c r="I616" s="21">
        <v>6515.6799999999994</v>
      </c>
      <c r="J616" s="21">
        <v>7556.3399999999992</v>
      </c>
      <c r="K616" s="21">
        <v>6648.91</v>
      </c>
      <c r="L616" s="21">
        <v>5363.5999999999995</v>
      </c>
      <c r="M616" s="21">
        <v>16648.68</v>
      </c>
      <c r="N616" s="21">
        <v>6821.4800000000005</v>
      </c>
      <c r="O616" s="21">
        <v>61424.18</v>
      </c>
      <c r="P616" s="61">
        <v>2.6871066291873316E-2</v>
      </c>
      <c r="Q616" s="37">
        <v>1</v>
      </c>
    </row>
    <row r="617" spans="1:17" x14ac:dyDescent="0.3">
      <c r="A617" s="19" t="s">
        <v>614</v>
      </c>
      <c r="B617" s="19" t="s">
        <v>2178</v>
      </c>
      <c r="C617" s="21">
        <v>0</v>
      </c>
      <c r="D617" s="21">
        <v>2034.7199999999998</v>
      </c>
      <c r="E617" s="21">
        <v>2034.72</v>
      </c>
      <c r="F617" s="21">
        <v>2034.72</v>
      </c>
      <c r="G617" s="21">
        <v>2034.7199999999998</v>
      </c>
      <c r="H617" s="21">
        <v>2034.67</v>
      </c>
      <c r="I617" s="21">
        <v>4069.4399999999996</v>
      </c>
      <c r="J617" s="21">
        <v>2034.7199999999998</v>
      </c>
      <c r="K617" s="21">
        <v>2066.12</v>
      </c>
      <c r="L617" s="21">
        <v>2066.12</v>
      </c>
      <c r="M617" s="21">
        <v>2066.12</v>
      </c>
      <c r="N617" s="21">
        <v>2066.12</v>
      </c>
      <c r="O617" s="21">
        <v>24542.189999999995</v>
      </c>
      <c r="P617" s="56">
        <v>0.96187301587301566</v>
      </c>
      <c r="Q617" s="37">
        <v>1</v>
      </c>
    </row>
    <row r="618" spans="1:17" hidden="1" x14ac:dyDescent="0.3">
      <c r="A618" s="19" t="s">
        <v>2179</v>
      </c>
      <c r="B618" s="19" t="s">
        <v>2180</v>
      </c>
      <c r="C618" s="21">
        <v>0</v>
      </c>
      <c r="D618" s="21">
        <v>0</v>
      </c>
      <c r="E618" s="21">
        <v>0</v>
      </c>
      <c r="F618" s="21">
        <v>0</v>
      </c>
      <c r="G618" s="21">
        <v>0</v>
      </c>
      <c r="H618" s="21">
        <v>0</v>
      </c>
      <c r="I618" s="21">
        <v>0</v>
      </c>
      <c r="J618" s="21">
        <v>0</v>
      </c>
      <c r="K618" s="21">
        <v>0</v>
      </c>
      <c r="L618" s="21">
        <v>0</v>
      </c>
      <c r="M618" s="21">
        <v>0</v>
      </c>
      <c r="N618" s="21">
        <v>0</v>
      </c>
      <c r="O618" s="21">
        <v>0</v>
      </c>
      <c r="P618" s="61">
        <v>0</v>
      </c>
      <c r="Q618" s="37">
        <v>2</v>
      </c>
    </row>
    <row r="619" spans="1:17" hidden="1" x14ac:dyDescent="0.3">
      <c r="A619" s="19" t="s">
        <v>1204</v>
      </c>
      <c r="B619" s="19" t="s">
        <v>2181</v>
      </c>
      <c r="C619" s="21">
        <v>0</v>
      </c>
      <c r="D619" s="21">
        <v>0</v>
      </c>
      <c r="E619" s="21">
        <v>0</v>
      </c>
      <c r="F619" s="21">
        <v>0</v>
      </c>
      <c r="G619" s="21">
        <v>0</v>
      </c>
      <c r="H619" s="21">
        <v>0</v>
      </c>
      <c r="I619" s="21">
        <v>0</v>
      </c>
      <c r="J619" s="21">
        <v>0</v>
      </c>
      <c r="K619" s="21">
        <v>0</v>
      </c>
      <c r="L619" s="21">
        <v>0</v>
      </c>
      <c r="M619" s="21">
        <v>0</v>
      </c>
      <c r="N619" s="21">
        <v>0</v>
      </c>
      <c r="O619" s="21">
        <v>0</v>
      </c>
      <c r="P619" s="56">
        <v>0</v>
      </c>
      <c r="Q619" s="37">
        <v>2</v>
      </c>
    </row>
    <row r="620" spans="1:17" hidden="1" x14ac:dyDescent="0.3">
      <c r="A620" s="19" t="s">
        <v>1205</v>
      </c>
      <c r="B620" s="19" t="s">
        <v>2182</v>
      </c>
      <c r="C620" s="21">
        <v>0</v>
      </c>
      <c r="D620" s="21">
        <v>0</v>
      </c>
      <c r="E620" s="21">
        <v>0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56">
        <v>0</v>
      </c>
      <c r="Q620" s="37">
        <v>2</v>
      </c>
    </row>
    <row r="621" spans="1:17" hidden="1" x14ac:dyDescent="0.3">
      <c r="A621" s="19" t="s">
        <v>615</v>
      </c>
      <c r="B621" s="19" t="s">
        <v>2183</v>
      </c>
      <c r="C621" s="41">
        <v>0</v>
      </c>
      <c r="D621" s="41">
        <v>0</v>
      </c>
      <c r="E621" s="41">
        <v>0</v>
      </c>
      <c r="F621" s="41">
        <v>0</v>
      </c>
      <c r="G621" s="41">
        <v>0</v>
      </c>
      <c r="H621" s="41">
        <v>0</v>
      </c>
      <c r="I621" s="41">
        <v>0</v>
      </c>
      <c r="J621" s="41">
        <v>0</v>
      </c>
      <c r="K621" s="41">
        <v>0</v>
      </c>
      <c r="L621" s="41">
        <v>0</v>
      </c>
      <c r="M621" s="41">
        <v>0</v>
      </c>
      <c r="N621" s="41">
        <v>0</v>
      </c>
      <c r="O621" s="21">
        <v>0</v>
      </c>
      <c r="P621" s="56">
        <v>0</v>
      </c>
      <c r="Q621" s="37">
        <v>2</v>
      </c>
    </row>
    <row r="622" spans="1:17" x14ac:dyDescent="0.3">
      <c r="B622" s="19" t="s">
        <v>616</v>
      </c>
      <c r="C622" s="45">
        <v>2780.7299999999996</v>
      </c>
      <c r="D622" s="45">
        <v>8432.67</v>
      </c>
      <c r="E622" s="45">
        <v>5897.17</v>
      </c>
      <c r="F622" s="45">
        <v>12269.53</v>
      </c>
      <c r="G622" s="45">
        <v>13497.029999999999</v>
      </c>
      <c r="H622" s="45">
        <v>12061.33</v>
      </c>
      <c r="I622" s="45">
        <v>19855.039999999997</v>
      </c>
      <c r="J622" s="45">
        <v>16978.43</v>
      </c>
      <c r="K622" s="45">
        <v>17062.39</v>
      </c>
      <c r="L622" s="45">
        <v>15814.669999999998</v>
      </c>
      <c r="M622" s="45">
        <v>26898.59</v>
      </c>
      <c r="N622" s="45">
        <v>14154.73</v>
      </c>
      <c r="O622" s="45">
        <v>165702.31</v>
      </c>
      <c r="P622" s="56">
        <v>6.4943096217911034</v>
      </c>
      <c r="Q622" s="37">
        <v>1</v>
      </c>
    </row>
    <row r="623" spans="1:17" x14ac:dyDescent="0.3">
      <c r="B623" s="19" t="s">
        <v>2184</v>
      </c>
      <c r="C623" s="45">
        <v>24110.5</v>
      </c>
      <c r="D623" s="45">
        <v>27221.65</v>
      </c>
      <c r="E623" s="45">
        <v>32896.36</v>
      </c>
      <c r="F623" s="45">
        <v>46622.080000000002</v>
      </c>
      <c r="G623" s="45">
        <v>62173.39</v>
      </c>
      <c r="H623" s="45">
        <v>58428.289999999994</v>
      </c>
      <c r="I623" s="45">
        <v>78104.13</v>
      </c>
      <c r="J623" s="45">
        <v>81226.930000000008</v>
      </c>
      <c r="K623" s="45">
        <v>72726.590000000011</v>
      </c>
      <c r="L623" s="45">
        <v>66593.62</v>
      </c>
      <c r="M623" s="45">
        <v>78441.94</v>
      </c>
      <c r="N623" s="45">
        <v>72101.66</v>
      </c>
      <c r="O623" s="45">
        <v>700647.14000000013</v>
      </c>
      <c r="P623" s="56">
        <v>27.460205369390561</v>
      </c>
      <c r="Q623" s="37">
        <v>1</v>
      </c>
    </row>
    <row r="624" spans="1:17" x14ac:dyDescent="0.3">
      <c r="B624" s="19" t="s">
        <v>1206</v>
      </c>
      <c r="C624" s="21">
        <v>37806.03</v>
      </c>
      <c r="D624" s="21">
        <v>34936.37999999999</v>
      </c>
      <c r="E624" s="21">
        <v>58053.25</v>
      </c>
      <c r="F624" s="21">
        <v>99468.13999999997</v>
      </c>
      <c r="G624" s="21">
        <v>104081.52</v>
      </c>
      <c r="H624" s="21">
        <v>167900.72000000003</v>
      </c>
      <c r="I624" s="21">
        <v>229126.87999999995</v>
      </c>
      <c r="J624" s="21">
        <v>206349.90999999997</v>
      </c>
      <c r="K624" s="21">
        <v>196942.47999999992</v>
      </c>
      <c r="L624" s="21">
        <v>217184.52000000002</v>
      </c>
      <c r="M624" s="21">
        <v>140329.95000000001</v>
      </c>
      <c r="N624" s="21">
        <v>93058.549999999988</v>
      </c>
      <c r="O624" s="21">
        <v>1585238.33</v>
      </c>
      <c r="P624" s="61">
        <v>0.69348983175434431</v>
      </c>
      <c r="Q624" s="37">
        <v>1</v>
      </c>
    </row>
    <row r="625" spans="2:17" x14ac:dyDescent="0.3">
      <c r="B625" s="19" t="s">
        <v>312</v>
      </c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43"/>
      <c r="Q625" s="20">
        <v>1</v>
      </c>
    </row>
    <row r="626" spans="2:17" ht="17.25" x14ac:dyDescent="0.35">
      <c r="B626" s="30" t="s">
        <v>417</v>
      </c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43"/>
      <c r="Q626" s="20">
        <v>1</v>
      </c>
    </row>
    <row r="627" spans="2:17" ht="17.25" x14ac:dyDescent="0.35">
      <c r="B627" s="30" t="s">
        <v>312</v>
      </c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43"/>
      <c r="Q627" s="20">
        <v>1</v>
      </c>
    </row>
    <row r="628" spans="2:17" x14ac:dyDescent="0.3">
      <c r="B628" s="19" t="s">
        <v>617</v>
      </c>
      <c r="C628" s="21">
        <v>228.41000000000003</v>
      </c>
      <c r="D628" s="21">
        <v>1256.73</v>
      </c>
      <c r="E628" s="21">
        <v>1982.56</v>
      </c>
      <c r="F628" s="21">
        <v>4770.74</v>
      </c>
      <c r="G628" s="21">
        <v>4490.53</v>
      </c>
      <c r="H628" s="21">
        <v>6965.68</v>
      </c>
      <c r="I628" s="21">
        <v>6790.75</v>
      </c>
      <c r="J628" s="21">
        <v>8750.49</v>
      </c>
      <c r="K628" s="21">
        <v>9781.34</v>
      </c>
      <c r="L628" s="21">
        <v>10357.869999999999</v>
      </c>
      <c r="M628" s="21">
        <v>13515.36</v>
      </c>
      <c r="N628" s="21">
        <v>7629.3099999999995</v>
      </c>
      <c r="O628" s="21">
        <v>76519.77</v>
      </c>
      <c r="P628" s="61">
        <v>0.67313030283037545</v>
      </c>
      <c r="Q628" s="37">
        <v>1</v>
      </c>
    </row>
    <row r="629" spans="2:17" x14ac:dyDescent="0.3">
      <c r="B629" s="19" t="s">
        <v>618</v>
      </c>
      <c r="C629" s="21">
        <v>124</v>
      </c>
      <c r="D629" s="21">
        <v>150.12</v>
      </c>
      <c r="E629" s="21">
        <v>593.1</v>
      </c>
      <c r="F629" s="21">
        <v>468.04</v>
      </c>
      <c r="G629" s="21">
        <v>529.53</v>
      </c>
      <c r="H629" s="21">
        <v>1485.64</v>
      </c>
      <c r="I629" s="21">
        <v>590.83000000000004</v>
      </c>
      <c r="J629" s="21">
        <v>475.37</v>
      </c>
      <c r="K629" s="21">
        <v>571.09</v>
      </c>
      <c r="L629" s="21">
        <v>284.08</v>
      </c>
      <c r="M629" s="21">
        <v>2291</v>
      </c>
      <c r="N629" s="21">
        <v>136</v>
      </c>
      <c r="O629" s="21">
        <v>7698.8</v>
      </c>
      <c r="P629" s="61">
        <v>6.7724923577664881E-2</v>
      </c>
      <c r="Q629" s="37">
        <v>1</v>
      </c>
    </row>
    <row r="630" spans="2:17" x14ac:dyDescent="0.3">
      <c r="B630" s="19" t="s">
        <v>619</v>
      </c>
      <c r="C630" s="41">
        <v>564.37</v>
      </c>
      <c r="D630" s="41">
        <v>1191.74</v>
      </c>
      <c r="E630" s="41">
        <v>1655.87</v>
      </c>
      <c r="F630" s="41">
        <v>3514.1</v>
      </c>
      <c r="G630" s="41">
        <v>4517.08</v>
      </c>
      <c r="H630" s="41">
        <v>5150.28</v>
      </c>
      <c r="I630" s="41">
        <v>4619.66</v>
      </c>
      <c r="J630" s="41">
        <v>2475.2800000000002</v>
      </c>
      <c r="K630" s="41">
        <v>1184.3900000000001</v>
      </c>
      <c r="L630" s="41">
        <v>1184.0999999999999</v>
      </c>
      <c r="M630" s="41">
        <v>1705</v>
      </c>
      <c r="N630" s="41">
        <v>1697.06</v>
      </c>
      <c r="O630" s="41">
        <v>29458.929999999997</v>
      </c>
      <c r="P630" s="61">
        <v>0.2591447735919597</v>
      </c>
      <c r="Q630" s="37">
        <v>1</v>
      </c>
    </row>
    <row r="631" spans="2:17" x14ac:dyDescent="0.3">
      <c r="B631" s="19" t="s">
        <v>620</v>
      </c>
      <c r="C631" s="21">
        <v>916.78</v>
      </c>
      <c r="D631" s="21">
        <v>2598.59</v>
      </c>
      <c r="E631" s="21">
        <v>4231.53</v>
      </c>
      <c r="F631" s="21">
        <v>8752.8799999999992</v>
      </c>
      <c r="G631" s="21">
        <v>9537.14</v>
      </c>
      <c r="H631" s="21">
        <v>13601.599999999999</v>
      </c>
      <c r="I631" s="21">
        <v>12001.24</v>
      </c>
      <c r="J631" s="21">
        <v>11701.140000000001</v>
      </c>
      <c r="K631" s="21">
        <v>11536.82</v>
      </c>
      <c r="L631" s="21">
        <v>11826.05</v>
      </c>
      <c r="M631" s="21">
        <v>17511.36</v>
      </c>
      <c r="N631" s="21">
        <v>9462.369999999999</v>
      </c>
      <c r="O631" s="21">
        <v>113677.5</v>
      </c>
      <c r="P631" s="61">
        <v>1</v>
      </c>
      <c r="Q631" s="37">
        <v>1</v>
      </c>
    </row>
    <row r="632" spans="2:17" x14ac:dyDescent="0.3">
      <c r="B632" s="19" t="s">
        <v>312</v>
      </c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43"/>
      <c r="Q632" s="37">
        <v>1</v>
      </c>
    </row>
    <row r="633" spans="2:17" x14ac:dyDescent="0.3">
      <c r="B633" s="19" t="s">
        <v>621</v>
      </c>
      <c r="C633" s="21">
        <v>101.22</v>
      </c>
      <c r="D633" s="21">
        <v>472.93000000000006</v>
      </c>
      <c r="E633" s="21">
        <v>726.59000000000015</v>
      </c>
      <c r="F633" s="21">
        <v>1674.18</v>
      </c>
      <c r="G633" s="21">
        <v>2230.48</v>
      </c>
      <c r="H633" s="21">
        <v>3068.01</v>
      </c>
      <c r="I633" s="21">
        <v>3758.81</v>
      </c>
      <c r="J633" s="21">
        <v>3457.55</v>
      </c>
      <c r="K633" s="21">
        <v>2807.96</v>
      </c>
      <c r="L633" s="21">
        <v>6262.0599999999995</v>
      </c>
      <c r="M633" s="21">
        <v>4572.26</v>
      </c>
      <c r="N633" s="21">
        <v>4455.96</v>
      </c>
      <c r="O633" s="21">
        <v>33588.01</v>
      </c>
      <c r="P633" s="61">
        <v>0.39881952400759119</v>
      </c>
      <c r="Q633" s="37">
        <v>1</v>
      </c>
    </row>
    <row r="634" spans="2:17" hidden="1" x14ac:dyDescent="0.3">
      <c r="B634" s="19" t="s">
        <v>1299</v>
      </c>
      <c r="C634" s="41">
        <v>0</v>
      </c>
      <c r="D634" s="41">
        <v>0</v>
      </c>
      <c r="E634" s="41">
        <v>0</v>
      </c>
      <c r="F634" s="41">
        <v>0</v>
      </c>
      <c r="G634" s="41">
        <v>0</v>
      </c>
      <c r="H634" s="41">
        <v>0</v>
      </c>
      <c r="I634" s="41">
        <v>0</v>
      </c>
      <c r="J634" s="41">
        <v>0</v>
      </c>
      <c r="K634" s="41">
        <v>0</v>
      </c>
      <c r="L634" s="41">
        <v>0</v>
      </c>
      <c r="M634" s="41">
        <v>0</v>
      </c>
      <c r="N634" s="41">
        <v>0</v>
      </c>
      <c r="O634" s="41">
        <v>0</v>
      </c>
      <c r="P634" s="61">
        <v>0</v>
      </c>
      <c r="Q634" s="37">
        <v>2</v>
      </c>
    </row>
    <row r="635" spans="2:17" hidden="1" x14ac:dyDescent="0.3">
      <c r="B635" s="19" t="s">
        <v>1307</v>
      </c>
      <c r="C635" s="21">
        <v>101.22</v>
      </c>
      <c r="D635" s="21">
        <v>472.93000000000006</v>
      </c>
      <c r="E635" s="21">
        <v>726.59000000000015</v>
      </c>
      <c r="F635" s="21">
        <v>1674.18</v>
      </c>
      <c r="G635" s="21">
        <v>2230.48</v>
      </c>
      <c r="H635" s="21">
        <v>3068.01</v>
      </c>
      <c r="I635" s="21">
        <v>3758.81</v>
      </c>
      <c r="J635" s="21">
        <v>3457.55</v>
      </c>
      <c r="K635" s="21">
        <v>2807.96</v>
      </c>
      <c r="L635" s="21">
        <v>6262.0599999999995</v>
      </c>
      <c r="M635" s="21">
        <v>4572.26</v>
      </c>
      <c r="N635" s="21">
        <v>4455.96</v>
      </c>
      <c r="O635" s="21">
        <v>33588.01</v>
      </c>
      <c r="P635" s="61">
        <v>0.29546752875459087</v>
      </c>
      <c r="Q635" s="37">
        <v>2</v>
      </c>
    </row>
    <row r="636" spans="2:17" x14ac:dyDescent="0.3"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61"/>
      <c r="Q636" s="37">
        <v>1</v>
      </c>
    </row>
    <row r="637" spans="2:17" ht="17.25" x14ac:dyDescent="0.35">
      <c r="B637" s="30" t="s">
        <v>592</v>
      </c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43"/>
      <c r="Q637" s="37">
        <v>1</v>
      </c>
    </row>
    <row r="638" spans="2:17" x14ac:dyDescent="0.3">
      <c r="B638" s="19" t="s">
        <v>622</v>
      </c>
      <c r="C638" s="21">
        <v>-62.85</v>
      </c>
      <c r="D638" s="21">
        <v>-19.829999999999984</v>
      </c>
      <c r="E638" s="21">
        <v>-75.319999999999936</v>
      </c>
      <c r="F638" s="21">
        <v>659.34</v>
      </c>
      <c r="G638" s="21">
        <v>1405.1100000000001</v>
      </c>
      <c r="H638" s="21">
        <v>1081.07</v>
      </c>
      <c r="I638" s="21">
        <v>1962.68</v>
      </c>
      <c r="J638" s="21">
        <v>3170.75</v>
      </c>
      <c r="K638" s="21">
        <v>3024.94</v>
      </c>
      <c r="L638" s="21">
        <v>4420.58</v>
      </c>
      <c r="M638" s="21">
        <v>5714.4400000000005</v>
      </c>
      <c r="N638" s="21">
        <v>3685.2999999999997</v>
      </c>
      <c r="O638" s="21">
        <v>24966.210000000003</v>
      </c>
      <c r="P638" s="51">
        <v>0.22068516660944659</v>
      </c>
      <c r="Q638" s="37">
        <v>1</v>
      </c>
    </row>
    <row r="639" spans="2:17" x14ac:dyDescent="0.3">
      <c r="B639" s="19" t="s">
        <v>593</v>
      </c>
      <c r="C639" s="41">
        <v>302.24</v>
      </c>
      <c r="D639" s="41">
        <v>286.45</v>
      </c>
      <c r="E639" s="41">
        <v>-27.700000000000003</v>
      </c>
      <c r="F639" s="41">
        <v>182</v>
      </c>
      <c r="G639" s="41">
        <v>292.95</v>
      </c>
      <c r="H639" s="41">
        <v>302.68000000000006</v>
      </c>
      <c r="I639" s="41">
        <v>302.35000000000002</v>
      </c>
      <c r="J639" s="41">
        <v>822.58000000000015</v>
      </c>
      <c r="K639" s="41">
        <v>548.66</v>
      </c>
      <c r="L639" s="41">
        <v>645.17999999999995</v>
      </c>
      <c r="M639" s="41">
        <v>1338.9499999999998</v>
      </c>
      <c r="N639" s="41">
        <v>1220.4100000000001</v>
      </c>
      <c r="O639" s="41">
        <v>6216.7500000000009</v>
      </c>
      <c r="P639" s="61">
        <v>0.24459110096388587</v>
      </c>
      <c r="Q639" s="37">
        <v>1</v>
      </c>
    </row>
    <row r="640" spans="2:17" x14ac:dyDescent="0.3">
      <c r="B640" s="19" t="s">
        <v>457</v>
      </c>
      <c r="C640" s="21">
        <v>239.39000000000001</v>
      </c>
      <c r="D640" s="21">
        <v>266.62</v>
      </c>
      <c r="E640" s="21">
        <v>-103.01999999999994</v>
      </c>
      <c r="F640" s="21">
        <v>841.34</v>
      </c>
      <c r="G640" s="21">
        <v>1698.0600000000002</v>
      </c>
      <c r="H640" s="21">
        <v>1383.75</v>
      </c>
      <c r="I640" s="21">
        <v>2265.0300000000002</v>
      </c>
      <c r="J640" s="21">
        <v>3993.33</v>
      </c>
      <c r="K640" s="21">
        <v>3573.6</v>
      </c>
      <c r="L640" s="21">
        <v>5065.76</v>
      </c>
      <c r="M640" s="21">
        <v>7053.39</v>
      </c>
      <c r="N640" s="21">
        <v>4905.71</v>
      </c>
      <c r="O640" s="21">
        <v>31182.960000000003</v>
      </c>
      <c r="P640" s="61">
        <v>0.27563722018583153</v>
      </c>
      <c r="Q640" s="37">
        <v>1</v>
      </c>
    </row>
    <row r="641" spans="1:17" ht="17.25" x14ac:dyDescent="0.35">
      <c r="B641" s="30" t="s">
        <v>278</v>
      </c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61"/>
      <c r="Q641" s="37">
        <v>1</v>
      </c>
    </row>
    <row r="642" spans="1:17" hidden="1" x14ac:dyDescent="0.3">
      <c r="A642" s="19" t="s">
        <v>623</v>
      </c>
      <c r="B642" s="19" t="s">
        <v>2185</v>
      </c>
      <c r="C642" s="21">
        <v>0</v>
      </c>
      <c r="D642" s="21">
        <v>0</v>
      </c>
      <c r="E642" s="21">
        <v>0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51">
        <v>0</v>
      </c>
      <c r="Q642" s="37">
        <v>2</v>
      </c>
    </row>
    <row r="643" spans="1:17" hidden="1" x14ac:dyDescent="0.3">
      <c r="A643" s="19" t="s">
        <v>624</v>
      </c>
      <c r="B643" s="19" t="s">
        <v>2186</v>
      </c>
      <c r="C643" s="21">
        <v>0</v>
      </c>
      <c r="D643" s="21">
        <v>0</v>
      </c>
      <c r="E643" s="21">
        <v>0</v>
      </c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21">
        <v>0</v>
      </c>
      <c r="O643" s="21">
        <v>0</v>
      </c>
      <c r="P643" s="51">
        <v>0</v>
      </c>
      <c r="Q643" s="37">
        <v>2</v>
      </c>
    </row>
    <row r="644" spans="1:17" hidden="1" x14ac:dyDescent="0.3">
      <c r="A644" s="19" t="s">
        <v>625</v>
      </c>
      <c r="B644" s="19" t="s">
        <v>2187</v>
      </c>
      <c r="C644" s="21">
        <v>0</v>
      </c>
      <c r="D644" s="21">
        <v>0</v>
      </c>
      <c r="E644" s="21">
        <v>0</v>
      </c>
      <c r="F644" s="21">
        <v>0</v>
      </c>
      <c r="G644" s="21">
        <v>0</v>
      </c>
      <c r="H644" s="21">
        <v>0</v>
      </c>
      <c r="I644" s="21">
        <v>0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51">
        <v>0</v>
      </c>
      <c r="Q644" s="37">
        <v>2</v>
      </c>
    </row>
    <row r="645" spans="1:17" hidden="1" x14ac:dyDescent="0.3">
      <c r="A645" s="19" t="s">
        <v>626</v>
      </c>
      <c r="B645" s="19" t="s">
        <v>2188</v>
      </c>
      <c r="C645" s="21">
        <v>0</v>
      </c>
      <c r="D645" s="21">
        <v>0</v>
      </c>
      <c r="E645" s="21">
        <v>0</v>
      </c>
      <c r="F645" s="21">
        <v>0</v>
      </c>
      <c r="G645" s="21">
        <v>0</v>
      </c>
      <c r="H645" s="21">
        <v>0</v>
      </c>
      <c r="I645" s="21">
        <v>0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51">
        <v>0</v>
      </c>
      <c r="Q645" s="37">
        <v>2</v>
      </c>
    </row>
    <row r="646" spans="1:17" x14ac:dyDescent="0.3">
      <c r="A646" s="19" t="s">
        <v>627</v>
      </c>
      <c r="B646" s="19" t="s">
        <v>2189</v>
      </c>
      <c r="C646" s="21">
        <v>0</v>
      </c>
      <c r="D646" s="21">
        <v>250.7</v>
      </c>
      <c r="E646" s="21">
        <v>107.10999999999999</v>
      </c>
      <c r="F646" s="21">
        <v>521.92000000000007</v>
      </c>
      <c r="G646" s="21">
        <v>404.18</v>
      </c>
      <c r="H646" s="21">
        <v>65.31</v>
      </c>
      <c r="I646" s="21">
        <v>331.1</v>
      </c>
      <c r="J646" s="21">
        <v>1239.72</v>
      </c>
      <c r="K646" s="21">
        <v>838.42</v>
      </c>
      <c r="L646" s="21">
        <v>702.34</v>
      </c>
      <c r="M646" s="21">
        <v>799.92000000000007</v>
      </c>
      <c r="N646" s="21">
        <v>247.04999999999998</v>
      </c>
      <c r="O646" s="21">
        <v>5507.77</v>
      </c>
      <c r="P646" s="51">
        <v>4.8685128423437585E-2</v>
      </c>
      <c r="Q646" s="37">
        <v>1</v>
      </c>
    </row>
    <row r="647" spans="1:17" x14ac:dyDescent="0.3">
      <c r="A647" s="19" t="s">
        <v>628</v>
      </c>
      <c r="B647" s="19" t="s">
        <v>2190</v>
      </c>
      <c r="C647" s="21">
        <v>1.62</v>
      </c>
      <c r="D647" s="21">
        <v>12.41</v>
      </c>
      <c r="E647" s="21">
        <v>18.34</v>
      </c>
      <c r="F647" s="21">
        <v>62.099999999999994</v>
      </c>
      <c r="G647" s="21">
        <v>122.04000000000002</v>
      </c>
      <c r="H647" s="21">
        <v>33.529999999999994</v>
      </c>
      <c r="I647" s="21">
        <v>-3.5299999999999869</v>
      </c>
      <c r="J647" s="21">
        <v>306.81</v>
      </c>
      <c r="K647" s="21">
        <v>195.66</v>
      </c>
      <c r="L647" s="21">
        <v>161.52000000000004</v>
      </c>
      <c r="M647" s="21">
        <v>436.9</v>
      </c>
      <c r="N647" s="21">
        <v>612.67000000000007</v>
      </c>
      <c r="O647" s="21">
        <v>1960.0700000000002</v>
      </c>
      <c r="P647" s="51">
        <v>1.7325752467682438E-2</v>
      </c>
      <c r="Q647" s="37">
        <v>1</v>
      </c>
    </row>
    <row r="648" spans="1:17" x14ac:dyDescent="0.3">
      <c r="A648" s="19" t="s">
        <v>629</v>
      </c>
      <c r="B648" s="19" t="s">
        <v>2191</v>
      </c>
      <c r="C648" s="21">
        <v>0</v>
      </c>
      <c r="D648" s="21">
        <v>0</v>
      </c>
      <c r="E648" s="21">
        <v>0</v>
      </c>
      <c r="F648" s="21">
        <v>0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1">
        <v>50</v>
      </c>
      <c r="M648" s="21">
        <v>97.03</v>
      </c>
      <c r="N648" s="21">
        <v>0</v>
      </c>
      <c r="O648" s="21">
        <v>147.03</v>
      </c>
      <c r="P648" s="51">
        <v>1.2996502090860779E-3</v>
      </c>
      <c r="Q648" s="37">
        <v>1</v>
      </c>
    </row>
    <row r="649" spans="1:17" x14ac:dyDescent="0.3">
      <c r="A649" s="19" t="s">
        <v>630</v>
      </c>
      <c r="B649" s="19" t="s">
        <v>2192</v>
      </c>
      <c r="C649" s="21">
        <v>0</v>
      </c>
      <c r="D649" s="21">
        <v>0</v>
      </c>
      <c r="E649" s="21">
        <v>0</v>
      </c>
      <c r="F649" s="21">
        <v>0</v>
      </c>
      <c r="G649" s="21">
        <v>0</v>
      </c>
      <c r="H649" s="21">
        <v>0</v>
      </c>
      <c r="I649" s="21">
        <v>0</v>
      </c>
      <c r="J649" s="21">
        <v>0</v>
      </c>
      <c r="K649" s="21">
        <v>237.4</v>
      </c>
      <c r="L649" s="21">
        <v>212.23</v>
      </c>
      <c r="M649" s="21">
        <v>78</v>
      </c>
      <c r="N649" s="21">
        <v>0</v>
      </c>
      <c r="O649" s="21">
        <v>527.63</v>
      </c>
      <c r="P649" s="51">
        <v>4.6639083168066881E-3</v>
      </c>
      <c r="Q649" s="37">
        <v>1</v>
      </c>
    </row>
    <row r="650" spans="1:17" hidden="1" x14ac:dyDescent="0.3">
      <c r="A650" s="19" t="s">
        <v>631</v>
      </c>
      <c r="B650" s="19" t="s">
        <v>2193</v>
      </c>
      <c r="C650" s="21">
        <v>0</v>
      </c>
      <c r="D650" s="21">
        <v>0</v>
      </c>
      <c r="E650" s="21">
        <v>0</v>
      </c>
      <c r="F650" s="21">
        <v>0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51">
        <v>0</v>
      </c>
      <c r="Q650" s="37">
        <v>2</v>
      </c>
    </row>
    <row r="651" spans="1:17" hidden="1" x14ac:dyDescent="0.3">
      <c r="A651" s="19" t="s">
        <v>632</v>
      </c>
      <c r="B651" s="19" t="s">
        <v>2194</v>
      </c>
      <c r="C651" s="21">
        <v>0</v>
      </c>
      <c r="D651" s="21">
        <v>0</v>
      </c>
      <c r="E651" s="21">
        <v>0</v>
      </c>
      <c r="F651" s="21">
        <v>0</v>
      </c>
      <c r="G651" s="21">
        <v>0</v>
      </c>
      <c r="H651" s="21">
        <v>0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21">
        <v>0</v>
      </c>
      <c r="O651" s="21">
        <v>0</v>
      </c>
      <c r="P651" s="51">
        <v>0</v>
      </c>
      <c r="Q651" s="37">
        <v>2</v>
      </c>
    </row>
    <row r="652" spans="1:17" x14ac:dyDescent="0.3">
      <c r="A652" s="19" t="s">
        <v>633</v>
      </c>
      <c r="B652" s="19" t="s">
        <v>2195</v>
      </c>
      <c r="C652" s="21">
        <v>0</v>
      </c>
      <c r="D652" s="21">
        <v>0</v>
      </c>
      <c r="E652" s="21">
        <v>0</v>
      </c>
      <c r="F652" s="21">
        <v>0</v>
      </c>
      <c r="G652" s="21">
        <v>0</v>
      </c>
      <c r="H652" s="21">
        <v>0</v>
      </c>
      <c r="I652" s="21">
        <v>259.83999999999997</v>
      </c>
      <c r="J652" s="21">
        <v>0</v>
      </c>
      <c r="K652" s="21">
        <v>0</v>
      </c>
      <c r="L652" s="21">
        <v>0</v>
      </c>
      <c r="M652" s="21">
        <v>0</v>
      </c>
      <c r="N652" s="21">
        <v>0</v>
      </c>
      <c r="O652" s="21">
        <v>259.83999999999997</v>
      </c>
      <c r="P652" s="51">
        <v>2.2968177265110961E-3</v>
      </c>
      <c r="Q652" s="37">
        <v>1</v>
      </c>
    </row>
    <row r="653" spans="1:17" hidden="1" x14ac:dyDescent="0.3">
      <c r="A653" s="19" t="s">
        <v>634</v>
      </c>
      <c r="B653" s="19" t="s">
        <v>2196</v>
      </c>
      <c r="C653" s="21">
        <v>0</v>
      </c>
      <c r="D653" s="21">
        <v>0</v>
      </c>
      <c r="E653" s="21">
        <v>0</v>
      </c>
      <c r="F653" s="21">
        <v>0</v>
      </c>
      <c r="G653" s="21">
        <v>0</v>
      </c>
      <c r="H653" s="21">
        <v>0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0</v>
      </c>
      <c r="P653" s="51">
        <v>0</v>
      </c>
      <c r="Q653" s="37">
        <v>2</v>
      </c>
    </row>
    <row r="654" spans="1:17" hidden="1" x14ac:dyDescent="0.3">
      <c r="A654" s="19" t="s">
        <v>635</v>
      </c>
      <c r="B654" s="19" t="s">
        <v>2197</v>
      </c>
      <c r="C654" s="21">
        <v>0</v>
      </c>
      <c r="D654" s="21">
        <v>0</v>
      </c>
      <c r="E654" s="21">
        <v>0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51">
        <v>0</v>
      </c>
      <c r="Q654" s="37">
        <v>2</v>
      </c>
    </row>
    <row r="655" spans="1:17" hidden="1" x14ac:dyDescent="0.3">
      <c r="A655" s="19" t="s">
        <v>1179</v>
      </c>
      <c r="B655" s="19" t="s">
        <v>2198</v>
      </c>
      <c r="C655" s="21">
        <v>0</v>
      </c>
      <c r="D655" s="21">
        <v>0</v>
      </c>
      <c r="E655" s="21">
        <v>0</v>
      </c>
      <c r="F655" s="21">
        <v>0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  <c r="P655" s="51">
        <v>0</v>
      </c>
      <c r="Q655" s="37">
        <v>2</v>
      </c>
    </row>
    <row r="656" spans="1:17" hidden="1" x14ac:dyDescent="0.3">
      <c r="A656" s="19" t="s">
        <v>636</v>
      </c>
      <c r="B656" s="19" t="s">
        <v>2199</v>
      </c>
      <c r="C656" s="21">
        <v>0</v>
      </c>
      <c r="D656" s="21">
        <v>0</v>
      </c>
      <c r="E656" s="21">
        <v>0</v>
      </c>
      <c r="F656" s="21">
        <v>0</v>
      </c>
      <c r="G656" s="21">
        <v>0</v>
      </c>
      <c r="H656" s="21">
        <v>0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21">
        <v>0</v>
      </c>
      <c r="O656" s="21">
        <v>0</v>
      </c>
      <c r="P656" s="51">
        <v>0</v>
      </c>
      <c r="Q656" s="37">
        <v>2</v>
      </c>
    </row>
    <row r="657" spans="1:18" x14ac:dyDescent="0.3">
      <c r="A657" s="19" t="s">
        <v>637</v>
      </c>
      <c r="B657" s="19" t="s">
        <v>2200</v>
      </c>
      <c r="C657" s="21">
        <v>169.56</v>
      </c>
      <c r="D657" s="21">
        <v>175.51</v>
      </c>
      <c r="E657" s="21">
        <v>184.31</v>
      </c>
      <c r="F657" s="21">
        <v>203.59</v>
      </c>
      <c r="G657" s="21">
        <v>229.07</v>
      </c>
      <c r="H657" s="21">
        <v>220.67</v>
      </c>
      <c r="I657" s="21">
        <v>255.93</v>
      </c>
      <c r="J657" s="21">
        <v>252.22</v>
      </c>
      <c r="K657" s="21">
        <v>299.27999999999997</v>
      </c>
      <c r="L657" s="21">
        <v>295.2</v>
      </c>
      <c r="M657" s="21">
        <v>309.70999999999998</v>
      </c>
      <c r="N657" s="21">
        <v>361.97</v>
      </c>
      <c r="O657" s="21">
        <v>2957.0200000000004</v>
      </c>
      <c r="P657" s="51">
        <v>2.6138146373336835E-2</v>
      </c>
      <c r="Q657" s="37">
        <v>1</v>
      </c>
    </row>
    <row r="658" spans="1:18" hidden="1" x14ac:dyDescent="0.3">
      <c r="A658" s="19" t="s">
        <v>638</v>
      </c>
      <c r="B658" s="19" t="s">
        <v>2201</v>
      </c>
      <c r="C658" s="21">
        <v>0</v>
      </c>
      <c r="D658" s="21"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51">
        <v>0</v>
      </c>
      <c r="Q658" s="37">
        <v>2</v>
      </c>
    </row>
    <row r="659" spans="1:18" hidden="1" x14ac:dyDescent="0.3">
      <c r="A659" s="19" t="s">
        <v>639</v>
      </c>
      <c r="B659" s="19" t="s">
        <v>2202</v>
      </c>
      <c r="C659" s="21">
        <v>0</v>
      </c>
      <c r="D659" s="21">
        <v>0</v>
      </c>
      <c r="E659" s="21">
        <v>0</v>
      </c>
      <c r="F659" s="21">
        <v>0</v>
      </c>
      <c r="G659" s="21">
        <v>0</v>
      </c>
      <c r="H659" s="21">
        <v>0</v>
      </c>
      <c r="I659" s="21">
        <v>0</v>
      </c>
      <c r="J659" s="21">
        <v>0</v>
      </c>
      <c r="K659" s="21">
        <v>0</v>
      </c>
      <c r="L659" s="21">
        <v>0</v>
      </c>
      <c r="M659" s="21">
        <v>0</v>
      </c>
      <c r="N659" s="21">
        <v>0</v>
      </c>
      <c r="O659" s="21">
        <v>0</v>
      </c>
      <c r="P659" s="51">
        <v>0</v>
      </c>
      <c r="Q659" s="37">
        <v>2</v>
      </c>
    </row>
    <row r="660" spans="1:18" hidden="1" x14ac:dyDescent="0.3">
      <c r="A660" s="19" t="s">
        <v>640</v>
      </c>
      <c r="B660" s="19" t="s">
        <v>2203</v>
      </c>
      <c r="C660" s="21">
        <v>0</v>
      </c>
      <c r="D660" s="21">
        <v>0</v>
      </c>
      <c r="E660" s="21">
        <v>0</v>
      </c>
      <c r="F660" s="21">
        <v>516</v>
      </c>
      <c r="G660" s="21">
        <v>0</v>
      </c>
      <c r="H660" s="21">
        <v>-516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51">
        <v>0</v>
      </c>
      <c r="Q660" s="37">
        <v>2</v>
      </c>
    </row>
    <row r="661" spans="1:18" hidden="1" x14ac:dyDescent="0.3">
      <c r="A661" s="19" t="s">
        <v>641</v>
      </c>
      <c r="B661" s="19" t="s">
        <v>2204</v>
      </c>
      <c r="C661" s="21">
        <v>0</v>
      </c>
      <c r="D661" s="21">
        <v>0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51">
        <v>0</v>
      </c>
      <c r="Q661" s="37">
        <v>2</v>
      </c>
    </row>
    <row r="662" spans="1:18" hidden="1" x14ac:dyDescent="0.3">
      <c r="A662" s="19" t="s">
        <v>642</v>
      </c>
      <c r="B662" s="19" t="s">
        <v>2205</v>
      </c>
      <c r="C662" s="21">
        <v>0</v>
      </c>
      <c r="D662" s="21">
        <v>0</v>
      </c>
      <c r="E662" s="21">
        <v>0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51">
        <v>0</v>
      </c>
      <c r="Q662" s="37">
        <v>2</v>
      </c>
    </row>
    <row r="663" spans="1:18" hidden="1" x14ac:dyDescent="0.3">
      <c r="A663" s="19" t="s">
        <v>643</v>
      </c>
      <c r="B663" s="19" t="s">
        <v>2206</v>
      </c>
      <c r="C663" s="21">
        <v>0</v>
      </c>
      <c r="D663" s="21">
        <v>0</v>
      </c>
      <c r="E663" s="21">
        <v>0</v>
      </c>
      <c r="F663" s="21">
        <v>0</v>
      </c>
      <c r="G663" s="21">
        <v>0</v>
      </c>
      <c r="H663" s="21">
        <v>0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21">
        <v>0</v>
      </c>
      <c r="O663" s="21">
        <v>0</v>
      </c>
      <c r="P663" s="51">
        <v>0</v>
      </c>
      <c r="Q663" s="37">
        <v>2</v>
      </c>
    </row>
    <row r="664" spans="1:18" hidden="1" x14ac:dyDescent="0.3">
      <c r="A664" s="19" t="s">
        <v>644</v>
      </c>
      <c r="B664" s="19" t="s">
        <v>2207</v>
      </c>
      <c r="C664" s="21">
        <v>0</v>
      </c>
      <c r="D664" s="21">
        <v>0</v>
      </c>
      <c r="E664" s="21">
        <v>0</v>
      </c>
      <c r="F664" s="21">
        <v>0</v>
      </c>
      <c r="G664" s="21">
        <v>0</v>
      </c>
      <c r="H664" s="21">
        <v>0</v>
      </c>
      <c r="I664" s="21">
        <v>0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51">
        <v>0</v>
      </c>
      <c r="Q664" s="37">
        <v>2</v>
      </c>
    </row>
    <row r="665" spans="1:18" hidden="1" x14ac:dyDescent="0.3">
      <c r="A665" s="19" t="s">
        <v>1073</v>
      </c>
      <c r="B665" s="19" t="s">
        <v>2208</v>
      </c>
      <c r="C665" s="41">
        <v>0</v>
      </c>
      <c r="D665" s="41">
        <v>0</v>
      </c>
      <c r="E665" s="41">
        <v>0</v>
      </c>
      <c r="F665" s="41">
        <v>0</v>
      </c>
      <c r="G665" s="41">
        <v>0</v>
      </c>
      <c r="H665" s="41">
        <v>0</v>
      </c>
      <c r="I665" s="41">
        <v>0</v>
      </c>
      <c r="J665" s="41">
        <v>0</v>
      </c>
      <c r="K665" s="41">
        <v>0</v>
      </c>
      <c r="L665" s="41">
        <v>0</v>
      </c>
      <c r="M665" s="41">
        <v>0</v>
      </c>
      <c r="N665" s="41">
        <v>0</v>
      </c>
      <c r="O665" s="41">
        <v>0</v>
      </c>
      <c r="P665" s="51">
        <v>0</v>
      </c>
      <c r="Q665" s="37">
        <v>2</v>
      </c>
    </row>
    <row r="666" spans="1:18" x14ac:dyDescent="0.3">
      <c r="B666" s="19" t="s">
        <v>645</v>
      </c>
      <c r="C666" s="45">
        <v>171.18</v>
      </c>
      <c r="D666" s="45">
        <v>438.62</v>
      </c>
      <c r="E666" s="45">
        <v>309.76</v>
      </c>
      <c r="F666" s="45">
        <v>1303.6100000000001</v>
      </c>
      <c r="G666" s="45">
        <v>755.29</v>
      </c>
      <c r="H666" s="45">
        <v>-196.49</v>
      </c>
      <c r="I666" s="45">
        <v>843.34000000000015</v>
      </c>
      <c r="J666" s="45">
        <v>1798.75</v>
      </c>
      <c r="K666" s="45">
        <v>1570.76</v>
      </c>
      <c r="L666" s="45">
        <v>1421.2900000000002</v>
      </c>
      <c r="M666" s="45">
        <v>1721.5600000000002</v>
      </c>
      <c r="N666" s="45">
        <v>1221.69</v>
      </c>
      <c r="O666" s="45">
        <v>11359.36</v>
      </c>
      <c r="P666" s="51">
        <v>0.10040940351686072</v>
      </c>
      <c r="Q666" s="37">
        <v>1</v>
      </c>
    </row>
    <row r="667" spans="1:18" x14ac:dyDescent="0.3">
      <c r="B667" s="19" t="s">
        <v>646</v>
      </c>
      <c r="C667" s="45">
        <v>511.79000000000008</v>
      </c>
      <c r="D667" s="45">
        <v>1178.17</v>
      </c>
      <c r="E667" s="45">
        <v>933.33000000000015</v>
      </c>
      <c r="F667" s="45">
        <v>3819.13</v>
      </c>
      <c r="G667" s="45">
        <v>4683.83</v>
      </c>
      <c r="H667" s="45">
        <v>4255.2700000000004</v>
      </c>
      <c r="I667" s="45">
        <v>6867.18</v>
      </c>
      <c r="J667" s="45">
        <v>9249.630000000001</v>
      </c>
      <c r="K667" s="45">
        <v>7952.32</v>
      </c>
      <c r="L667" s="45">
        <v>12749.11</v>
      </c>
      <c r="M667" s="45">
        <v>13347.210000000001</v>
      </c>
      <c r="N667" s="45">
        <v>10583.36</v>
      </c>
      <c r="O667" s="45">
        <v>76130.330000000016</v>
      </c>
      <c r="P667" s="61">
        <v>0.66970447098150487</v>
      </c>
      <c r="Q667" s="37">
        <v>1</v>
      </c>
    </row>
    <row r="668" spans="1:18" x14ac:dyDescent="0.3">
      <c r="B668" s="19" t="s">
        <v>647</v>
      </c>
      <c r="C668" s="21">
        <v>404.9899999999999</v>
      </c>
      <c r="D668" s="21">
        <v>1420.42</v>
      </c>
      <c r="E668" s="21">
        <v>3298.2</v>
      </c>
      <c r="F668" s="21">
        <v>4933.7499999999991</v>
      </c>
      <c r="G668" s="21">
        <v>4853.3099999999995</v>
      </c>
      <c r="H668" s="21">
        <v>9346.3299999999981</v>
      </c>
      <c r="I668" s="21">
        <v>5134.0599999999995</v>
      </c>
      <c r="J668" s="21">
        <v>2451.5100000000002</v>
      </c>
      <c r="K668" s="21">
        <v>3584.5</v>
      </c>
      <c r="L668" s="21">
        <v>-923.06000000000131</v>
      </c>
      <c r="M668" s="21">
        <v>4164.1499999999996</v>
      </c>
      <c r="N668" s="21">
        <v>-1120.9900000000016</v>
      </c>
      <c r="O668" s="21">
        <v>37547.169999999984</v>
      </c>
      <c r="P668" s="61">
        <v>0.33029552901849518</v>
      </c>
      <c r="Q668" s="37">
        <v>1</v>
      </c>
    </row>
    <row r="669" spans="1:18" x14ac:dyDescent="0.3">
      <c r="B669" s="19" t="s">
        <v>312</v>
      </c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43"/>
      <c r="Q669" s="37">
        <v>1</v>
      </c>
    </row>
    <row r="670" spans="1:18" ht="17.25" x14ac:dyDescent="0.35">
      <c r="B670" s="30" t="s">
        <v>458</v>
      </c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43"/>
      <c r="Q670" s="37">
        <v>1</v>
      </c>
      <c r="R670" s="134">
        <v>0</v>
      </c>
    </row>
    <row r="671" spans="1:18" ht="17.25" x14ac:dyDescent="0.35">
      <c r="B671" s="30" t="s">
        <v>312</v>
      </c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43"/>
      <c r="Q671" s="37">
        <v>1</v>
      </c>
    </row>
    <row r="672" spans="1:18" x14ac:dyDescent="0.3">
      <c r="B672" s="19" t="s">
        <v>648</v>
      </c>
      <c r="C672" s="21">
        <v>0</v>
      </c>
      <c r="D672" s="21">
        <v>735.4</v>
      </c>
      <c r="E672" s="21">
        <v>2594</v>
      </c>
      <c r="F672" s="21">
        <v>2611.04</v>
      </c>
      <c r="G672" s="21">
        <v>838</v>
      </c>
      <c r="H672" s="21">
        <v>2157.4700000000003</v>
      </c>
      <c r="I672" s="21">
        <v>2159.2600000000002</v>
      </c>
      <c r="J672" s="21">
        <v>4662.8099999999995</v>
      </c>
      <c r="K672" s="21">
        <v>4527.2</v>
      </c>
      <c r="L672" s="21">
        <v>4310.54</v>
      </c>
      <c r="M672" s="21">
        <v>5630.77</v>
      </c>
      <c r="N672" s="21">
        <v>3443.15</v>
      </c>
      <c r="O672" s="21">
        <v>33669.64</v>
      </c>
      <c r="P672" s="61">
        <v>1</v>
      </c>
      <c r="Q672" s="37">
        <v>1</v>
      </c>
    </row>
    <row r="673" spans="1:17" hidden="1" x14ac:dyDescent="0.3">
      <c r="B673" s="19" t="s">
        <v>649</v>
      </c>
      <c r="C673" s="21">
        <v>0</v>
      </c>
      <c r="D673" s="21">
        <v>0</v>
      </c>
      <c r="E673" s="21">
        <v>0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21">
        <v>0</v>
      </c>
      <c r="L673" s="21">
        <v>0</v>
      </c>
      <c r="M673" s="21">
        <v>0</v>
      </c>
      <c r="N673" s="21">
        <v>0</v>
      </c>
      <c r="O673" s="21">
        <v>0</v>
      </c>
      <c r="P673" s="61">
        <v>0</v>
      </c>
      <c r="Q673" s="37">
        <v>2</v>
      </c>
    </row>
    <row r="674" spans="1:17" hidden="1" x14ac:dyDescent="0.3">
      <c r="B674" s="19" t="s">
        <v>650</v>
      </c>
      <c r="C674" s="41">
        <v>0</v>
      </c>
      <c r="D674" s="41">
        <v>0</v>
      </c>
      <c r="E674" s="41">
        <v>0</v>
      </c>
      <c r="F674" s="41">
        <v>0</v>
      </c>
      <c r="G674" s="41">
        <v>0</v>
      </c>
      <c r="H674" s="41">
        <v>0</v>
      </c>
      <c r="I674" s="41">
        <v>0</v>
      </c>
      <c r="J674" s="41">
        <v>0</v>
      </c>
      <c r="K674" s="41">
        <v>0</v>
      </c>
      <c r="L674" s="41">
        <v>0</v>
      </c>
      <c r="M674" s="41">
        <v>0</v>
      </c>
      <c r="N674" s="41">
        <v>0</v>
      </c>
      <c r="O674" s="41">
        <v>0</v>
      </c>
      <c r="P674" s="61">
        <v>0</v>
      </c>
      <c r="Q674" s="37">
        <v>2</v>
      </c>
    </row>
    <row r="675" spans="1:17" x14ac:dyDescent="0.3">
      <c r="B675" s="19" t="s">
        <v>648</v>
      </c>
      <c r="C675" s="45">
        <v>0</v>
      </c>
      <c r="D675" s="45">
        <v>735.4</v>
      </c>
      <c r="E675" s="45">
        <v>2594</v>
      </c>
      <c r="F675" s="45">
        <v>2611.04</v>
      </c>
      <c r="G675" s="45">
        <v>838</v>
      </c>
      <c r="H675" s="45">
        <v>2157.4700000000003</v>
      </c>
      <c r="I675" s="45">
        <v>2159.2600000000002</v>
      </c>
      <c r="J675" s="45">
        <v>4662.8099999999995</v>
      </c>
      <c r="K675" s="45">
        <v>4527.2</v>
      </c>
      <c r="L675" s="45">
        <v>4310.54</v>
      </c>
      <c r="M675" s="45">
        <v>5630.77</v>
      </c>
      <c r="N675" s="45">
        <v>3443.15</v>
      </c>
      <c r="O675" s="45">
        <v>33669.64</v>
      </c>
      <c r="P675" s="61">
        <v>1</v>
      </c>
      <c r="Q675" s="37">
        <v>1</v>
      </c>
    </row>
    <row r="676" spans="1:17" x14ac:dyDescent="0.3">
      <c r="B676" s="19" t="s">
        <v>651</v>
      </c>
      <c r="C676" s="45">
        <v>0</v>
      </c>
      <c r="D676" s="45">
        <v>143.72</v>
      </c>
      <c r="E676" s="45">
        <v>876.50999999999988</v>
      </c>
      <c r="F676" s="45">
        <v>651.77</v>
      </c>
      <c r="G676" s="45">
        <v>1280.1400000000001</v>
      </c>
      <c r="H676" s="45">
        <v>409.82</v>
      </c>
      <c r="I676" s="45">
        <v>929.71</v>
      </c>
      <c r="J676" s="45">
        <v>1114.5899999999999</v>
      </c>
      <c r="K676" s="45">
        <v>1270.1400000000001</v>
      </c>
      <c r="L676" s="45">
        <v>869.5</v>
      </c>
      <c r="M676" s="45">
        <v>1258.8100000000002</v>
      </c>
      <c r="N676" s="45">
        <v>1488.68</v>
      </c>
      <c r="O676" s="45">
        <v>10293.390000000001</v>
      </c>
      <c r="P676" s="61">
        <v>0.30571725744617412</v>
      </c>
      <c r="Q676" s="37">
        <v>1</v>
      </c>
    </row>
    <row r="677" spans="1:17" x14ac:dyDescent="0.3">
      <c r="B677" s="19" t="s">
        <v>652</v>
      </c>
      <c r="C677" s="21">
        <v>0</v>
      </c>
      <c r="D677" s="21">
        <v>591.67999999999995</v>
      </c>
      <c r="E677" s="21">
        <v>1717.4900000000002</v>
      </c>
      <c r="F677" s="21">
        <v>1959.27</v>
      </c>
      <c r="G677" s="21">
        <v>-442.1400000000001</v>
      </c>
      <c r="H677" s="21">
        <v>1747.6500000000003</v>
      </c>
      <c r="I677" s="21">
        <v>1229.5500000000002</v>
      </c>
      <c r="J677" s="21">
        <v>3548.2199999999993</v>
      </c>
      <c r="K677" s="21">
        <v>3257.0599999999995</v>
      </c>
      <c r="L677" s="21">
        <v>3441.04</v>
      </c>
      <c r="M677" s="21">
        <v>4371.96</v>
      </c>
      <c r="N677" s="21">
        <v>1954.47</v>
      </c>
      <c r="O677" s="21">
        <v>23376.25</v>
      </c>
      <c r="P677" s="61">
        <v>0.69428274255382594</v>
      </c>
      <c r="Q677" s="37">
        <v>1</v>
      </c>
    </row>
    <row r="678" spans="1:17" x14ac:dyDescent="0.3">
      <c r="B678" s="19" t="s">
        <v>312</v>
      </c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43"/>
      <c r="Q678" s="37">
        <v>1</v>
      </c>
    </row>
    <row r="679" spans="1:17" ht="17.25" x14ac:dyDescent="0.35">
      <c r="B679" s="30" t="s">
        <v>592</v>
      </c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43"/>
      <c r="Q679" s="37">
        <v>1</v>
      </c>
    </row>
    <row r="680" spans="1:17" x14ac:dyDescent="0.3">
      <c r="B680" s="19" t="s">
        <v>653</v>
      </c>
      <c r="C680" s="21">
        <v>0</v>
      </c>
      <c r="D680" s="21">
        <v>0</v>
      </c>
      <c r="E680" s="21">
        <v>0</v>
      </c>
      <c r="F680" s="21">
        <v>1409.31</v>
      </c>
      <c r="G680" s="21">
        <v>362.90000000000003</v>
      </c>
      <c r="H680" s="21">
        <v>2274.1999999999998</v>
      </c>
      <c r="I680" s="21">
        <v>1211.33</v>
      </c>
      <c r="J680" s="21">
        <v>1792.41</v>
      </c>
      <c r="K680" s="21">
        <v>2330.62</v>
      </c>
      <c r="L680" s="21">
        <v>2470.6200000000003</v>
      </c>
      <c r="M680" s="21">
        <v>2728.02</v>
      </c>
      <c r="N680" s="21">
        <v>1608.4599999999998</v>
      </c>
      <c r="O680" s="21">
        <v>16187.869999999999</v>
      </c>
      <c r="P680" s="61">
        <v>0.48078536034243308</v>
      </c>
      <c r="Q680" s="37">
        <v>1</v>
      </c>
    </row>
    <row r="681" spans="1:17" x14ac:dyDescent="0.3">
      <c r="B681" s="19" t="s">
        <v>593</v>
      </c>
      <c r="C681" s="41">
        <v>0</v>
      </c>
      <c r="D681" s="41">
        <v>0</v>
      </c>
      <c r="E681" s="41">
        <v>0</v>
      </c>
      <c r="F681" s="41">
        <v>236</v>
      </c>
      <c r="G681" s="41">
        <v>258.48</v>
      </c>
      <c r="H681" s="41">
        <v>283.27000000000004</v>
      </c>
      <c r="I681" s="41">
        <v>254.28000000000003</v>
      </c>
      <c r="J681" s="41">
        <v>340.1</v>
      </c>
      <c r="K681" s="41">
        <v>425.28999999999996</v>
      </c>
      <c r="L681" s="41">
        <v>507.15999999999997</v>
      </c>
      <c r="M681" s="41">
        <v>512.20999999999992</v>
      </c>
      <c r="N681" s="41">
        <v>340.88</v>
      </c>
      <c r="O681" s="41">
        <v>3157.67</v>
      </c>
      <c r="P681" s="61">
        <v>9.3783895521306435E-2</v>
      </c>
      <c r="Q681" s="37">
        <v>1</v>
      </c>
    </row>
    <row r="682" spans="1:17" x14ac:dyDescent="0.3">
      <c r="B682" s="19" t="s">
        <v>457</v>
      </c>
      <c r="C682" s="21">
        <v>0</v>
      </c>
      <c r="D682" s="21">
        <v>0</v>
      </c>
      <c r="E682" s="21">
        <v>0</v>
      </c>
      <c r="F682" s="21">
        <v>1645.31</v>
      </c>
      <c r="G682" s="21">
        <v>621.38000000000011</v>
      </c>
      <c r="H682" s="21">
        <v>2557.4699999999998</v>
      </c>
      <c r="I682" s="21">
        <v>1465.61</v>
      </c>
      <c r="J682" s="21">
        <v>2132.5100000000002</v>
      </c>
      <c r="K682" s="21">
        <v>2755.91</v>
      </c>
      <c r="L682" s="21">
        <v>2977.78</v>
      </c>
      <c r="M682" s="21">
        <v>3240.23</v>
      </c>
      <c r="N682" s="21">
        <v>1949.3399999999997</v>
      </c>
      <c r="O682" s="21">
        <v>19345.54</v>
      </c>
      <c r="P682" s="61">
        <v>0.57456925586373964</v>
      </c>
      <c r="Q682" s="37">
        <v>1</v>
      </c>
    </row>
    <row r="683" spans="1:17" ht="17.25" x14ac:dyDescent="0.35">
      <c r="B683" s="30" t="s">
        <v>278</v>
      </c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61"/>
      <c r="Q683" s="37">
        <v>1</v>
      </c>
    </row>
    <row r="684" spans="1:17" hidden="1" x14ac:dyDescent="0.3">
      <c r="A684" s="19" t="s">
        <v>654</v>
      </c>
      <c r="B684" s="19" t="s">
        <v>2209</v>
      </c>
      <c r="C684" s="21">
        <v>0</v>
      </c>
      <c r="D684" s="21">
        <v>0</v>
      </c>
      <c r="E684" s="21">
        <v>0</v>
      </c>
      <c r="F684" s="21">
        <v>0</v>
      </c>
      <c r="G684" s="21">
        <v>0</v>
      </c>
      <c r="H684" s="21">
        <v>0</v>
      </c>
      <c r="I684" s="21">
        <v>0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61">
        <v>0</v>
      </c>
      <c r="Q684" s="37">
        <v>2</v>
      </c>
    </row>
    <row r="685" spans="1:17" hidden="1" x14ac:dyDescent="0.3">
      <c r="A685" s="19" t="s">
        <v>655</v>
      </c>
      <c r="B685" s="19" t="s">
        <v>2210</v>
      </c>
      <c r="C685" s="21">
        <v>0</v>
      </c>
      <c r="D685" s="21">
        <v>0</v>
      </c>
      <c r="E685" s="21">
        <v>0</v>
      </c>
      <c r="F685" s="21">
        <v>0</v>
      </c>
      <c r="G685" s="21">
        <v>0</v>
      </c>
      <c r="H685" s="21">
        <v>0</v>
      </c>
      <c r="I685" s="21">
        <v>0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61">
        <v>0</v>
      </c>
      <c r="Q685" s="37">
        <v>2</v>
      </c>
    </row>
    <row r="686" spans="1:17" hidden="1" x14ac:dyDescent="0.3">
      <c r="A686" s="19" t="s">
        <v>656</v>
      </c>
      <c r="B686" s="19" t="s">
        <v>2211</v>
      </c>
      <c r="C686" s="21">
        <v>0</v>
      </c>
      <c r="D686" s="21">
        <v>0</v>
      </c>
      <c r="E686" s="21">
        <v>0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61">
        <v>0</v>
      </c>
      <c r="Q686" s="37">
        <v>2</v>
      </c>
    </row>
    <row r="687" spans="1:17" hidden="1" x14ac:dyDescent="0.3">
      <c r="A687" s="19" t="s">
        <v>657</v>
      </c>
      <c r="B687" s="19" t="s">
        <v>2212</v>
      </c>
      <c r="C687" s="21">
        <v>0</v>
      </c>
      <c r="D687" s="21">
        <v>0</v>
      </c>
      <c r="E687" s="21">
        <v>0</v>
      </c>
      <c r="F687" s="21">
        <v>0</v>
      </c>
      <c r="G687" s="21">
        <v>0</v>
      </c>
      <c r="H687" s="21">
        <v>0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  <c r="P687" s="61">
        <v>0</v>
      </c>
      <c r="Q687" s="37">
        <v>2</v>
      </c>
    </row>
    <row r="688" spans="1:17" hidden="1" x14ac:dyDescent="0.3">
      <c r="A688" s="19" t="s">
        <v>658</v>
      </c>
      <c r="B688" s="19" t="s">
        <v>2213</v>
      </c>
      <c r="C688" s="21">
        <v>0</v>
      </c>
      <c r="D688" s="21">
        <v>0</v>
      </c>
      <c r="E688" s="21">
        <v>0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  <c r="K688" s="21">
        <v>0</v>
      </c>
      <c r="L688" s="21">
        <v>0</v>
      </c>
      <c r="M688" s="21">
        <v>0</v>
      </c>
      <c r="N688" s="21">
        <v>0</v>
      </c>
      <c r="O688" s="21">
        <v>0</v>
      </c>
      <c r="P688" s="61">
        <v>0</v>
      </c>
      <c r="Q688" s="37">
        <v>2</v>
      </c>
    </row>
    <row r="689" spans="1:17" hidden="1" x14ac:dyDescent="0.3">
      <c r="A689" s="19" t="s">
        <v>1065</v>
      </c>
      <c r="B689" s="19" t="s">
        <v>2214</v>
      </c>
      <c r="C689" s="21">
        <v>0</v>
      </c>
      <c r="D689" s="21">
        <v>0</v>
      </c>
      <c r="E689" s="21">
        <v>0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21">
        <v>0</v>
      </c>
      <c r="L689" s="21">
        <v>0</v>
      </c>
      <c r="M689" s="21">
        <v>0</v>
      </c>
      <c r="N689" s="21">
        <v>0</v>
      </c>
      <c r="O689" s="21">
        <v>0</v>
      </c>
      <c r="P689" s="61">
        <v>0</v>
      </c>
      <c r="Q689" s="37">
        <v>2</v>
      </c>
    </row>
    <row r="690" spans="1:17" hidden="1" x14ac:dyDescent="0.3">
      <c r="A690" s="19" t="s">
        <v>659</v>
      </c>
      <c r="B690" s="19" t="s">
        <v>2215</v>
      </c>
      <c r="C690" s="21">
        <v>0</v>
      </c>
      <c r="D690" s="21">
        <v>0</v>
      </c>
      <c r="E690" s="21">
        <v>0</v>
      </c>
      <c r="F690" s="21">
        <v>0</v>
      </c>
      <c r="G690" s="21">
        <v>0</v>
      </c>
      <c r="H690" s="21">
        <v>0</v>
      </c>
      <c r="I690" s="21">
        <v>0</v>
      </c>
      <c r="J690" s="21">
        <v>0</v>
      </c>
      <c r="K690" s="21">
        <v>0</v>
      </c>
      <c r="L690" s="21">
        <v>0</v>
      </c>
      <c r="M690" s="21">
        <v>0</v>
      </c>
      <c r="N690" s="21">
        <v>0</v>
      </c>
      <c r="O690" s="21">
        <v>0</v>
      </c>
      <c r="P690" s="61">
        <v>0</v>
      </c>
      <c r="Q690" s="37">
        <v>2</v>
      </c>
    </row>
    <row r="691" spans="1:17" x14ac:dyDescent="0.3">
      <c r="A691" s="19" t="s">
        <v>660</v>
      </c>
      <c r="B691" s="19" t="s">
        <v>2216</v>
      </c>
      <c r="C691" s="21">
        <v>0</v>
      </c>
      <c r="D691" s="21">
        <v>0</v>
      </c>
      <c r="E691" s="21">
        <v>0</v>
      </c>
      <c r="F691" s="21">
        <v>0</v>
      </c>
      <c r="G691" s="21">
        <v>4.33</v>
      </c>
      <c r="H691" s="21">
        <v>0</v>
      </c>
      <c r="I691" s="21">
        <v>0</v>
      </c>
      <c r="J691" s="21">
        <v>19.96</v>
      </c>
      <c r="K691" s="21">
        <v>0</v>
      </c>
      <c r="L691" s="21">
        <v>123</v>
      </c>
      <c r="M691" s="21">
        <v>0</v>
      </c>
      <c r="N691" s="21">
        <v>0</v>
      </c>
      <c r="O691" s="21">
        <v>147.29</v>
      </c>
      <c r="P691" s="61">
        <v>4.3745641474040109E-3</v>
      </c>
      <c r="Q691" s="37">
        <v>1</v>
      </c>
    </row>
    <row r="692" spans="1:17" hidden="1" x14ac:dyDescent="0.3">
      <c r="A692" s="19" t="s">
        <v>661</v>
      </c>
      <c r="B692" s="19" t="s">
        <v>2217</v>
      </c>
      <c r="C692" s="21">
        <v>0</v>
      </c>
      <c r="D692" s="21">
        <v>0</v>
      </c>
      <c r="E692" s="21"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61">
        <v>0</v>
      </c>
      <c r="Q692" s="37">
        <v>2</v>
      </c>
    </row>
    <row r="693" spans="1:17" hidden="1" x14ac:dyDescent="0.3">
      <c r="A693" s="19" t="s">
        <v>662</v>
      </c>
      <c r="B693" s="19" t="s">
        <v>2218</v>
      </c>
      <c r="C693" s="21">
        <v>0</v>
      </c>
      <c r="D693" s="21">
        <v>0</v>
      </c>
      <c r="E693" s="21">
        <v>0</v>
      </c>
      <c r="F693" s="21">
        <v>0</v>
      </c>
      <c r="G693" s="21">
        <v>0</v>
      </c>
      <c r="H693" s="21">
        <v>0</v>
      </c>
      <c r="I693" s="21">
        <v>0</v>
      </c>
      <c r="J693" s="21">
        <v>0</v>
      </c>
      <c r="K693" s="21">
        <v>0</v>
      </c>
      <c r="L693" s="21">
        <v>0</v>
      </c>
      <c r="M693" s="21">
        <v>0</v>
      </c>
      <c r="N693" s="21">
        <v>0</v>
      </c>
      <c r="O693" s="21">
        <v>0</v>
      </c>
      <c r="P693" s="61">
        <v>0</v>
      </c>
      <c r="Q693" s="37">
        <v>2</v>
      </c>
    </row>
    <row r="694" spans="1:17" hidden="1" x14ac:dyDescent="0.3">
      <c r="A694" s="19" t="s">
        <v>663</v>
      </c>
      <c r="B694" s="19" t="s">
        <v>2219</v>
      </c>
      <c r="C694" s="21">
        <v>0</v>
      </c>
      <c r="D694" s="21">
        <v>0</v>
      </c>
      <c r="E694" s="21">
        <v>0</v>
      </c>
      <c r="F694" s="21">
        <v>0</v>
      </c>
      <c r="G694" s="21">
        <v>0</v>
      </c>
      <c r="H694" s="21">
        <v>0</v>
      </c>
      <c r="I694" s="21">
        <v>0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61">
        <v>0</v>
      </c>
      <c r="Q694" s="37">
        <v>2</v>
      </c>
    </row>
    <row r="695" spans="1:17" hidden="1" x14ac:dyDescent="0.3">
      <c r="A695" s="19" t="s">
        <v>664</v>
      </c>
      <c r="B695" s="19" t="s">
        <v>2220</v>
      </c>
      <c r="C695" s="21">
        <v>0</v>
      </c>
      <c r="D695" s="21">
        <v>0</v>
      </c>
      <c r="E695" s="21">
        <v>0</v>
      </c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21">
        <v>0</v>
      </c>
      <c r="O695" s="21">
        <v>0</v>
      </c>
      <c r="P695" s="61">
        <v>0</v>
      </c>
      <c r="Q695" s="37">
        <v>2</v>
      </c>
    </row>
    <row r="696" spans="1:17" hidden="1" x14ac:dyDescent="0.3">
      <c r="A696" s="19" t="s">
        <v>665</v>
      </c>
      <c r="B696" s="19" t="s">
        <v>2221</v>
      </c>
      <c r="C696" s="21">
        <v>0</v>
      </c>
      <c r="D696" s="21">
        <v>0</v>
      </c>
      <c r="E696" s="21">
        <v>0</v>
      </c>
      <c r="F696" s="21">
        <v>0</v>
      </c>
      <c r="G696" s="21">
        <v>0</v>
      </c>
      <c r="H696" s="21">
        <v>0</v>
      </c>
      <c r="I696" s="21">
        <v>0</v>
      </c>
      <c r="J696" s="21">
        <v>0</v>
      </c>
      <c r="K696" s="21">
        <v>0</v>
      </c>
      <c r="L696" s="21">
        <v>0</v>
      </c>
      <c r="M696" s="21">
        <v>0</v>
      </c>
      <c r="N696" s="21">
        <v>0</v>
      </c>
      <c r="O696" s="21">
        <v>0</v>
      </c>
      <c r="P696" s="61">
        <v>0</v>
      </c>
      <c r="Q696" s="37">
        <v>2</v>
      </c>
    </row>
    <row r="697" spans="1:17" hidden="1" x14ac:dyDescent="0.3">
      <c r="A697" s="19" t="s">
        <v>666</v>
      </c>
      <c r="B697" s="19" t="s">
        <v>2222</v>
      </c>
      <c r="C697" s="21">
        <v>0</v>
      </c>
      <c r="D697" s="21">
        <v>0</v>
      </c>
      <c r="E697" s="21">
        <v>0</v>
      </c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61">
        <v>0</v>
      </c>
      <c r="Q697" s="37">
        <v>2</v>
      </c>
    </row>
    <row r="698" spans="1:17" hidden="1" x14ac:dyDescent="0.3">
      <c r="A698" s="19" t="s">
        <v>667</v>
      </c>
      <c r="B698" s="19" t="s">
        <v>2223</v>
      </c>
      <c r="C698" s="21">
        <v>0</v>
      </c>
      <c r="D698" s="21">
        <v>0</v>
      </c>
      <c r="E698" s="21">
        <v>0</v>
      </c>
      <c r="F698" s="21">
        <v>0</v>
      </c>
      <c r="G698" s="21">
        <v>0</v>
      </c>
      <c r="H698" s="21">
        <v>0</v>
      </c>
      <c r="I698" s="21">
        <v>0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61">
        <v>0</v>
      </c>
      <c r="Q698" s="37">
        <v>2</v>
      </c>
    </row>
    <row r="699" spans="1:17" hidden="1" x14ac:dyDescent="0.3">
      <c r="A699" s="19" t="s">
        <v>668</v>
      </c>
      <c r="B699" s="19" t="s">
        <v>2224</v>
      </c>
      <c r="C699" s="21">
        <v>0</v>
      </c>
      <c r="D699" s="21">
        <v>0</v>
      </c>
      <c r="E699" s="21"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21">
        <v>0</v>
      </c>
      <c r="L699" s="21">
        <v>0</v>
      </c>
      <c r="M699" s="21">
        <v>0</v>
      </c>
      <c r="N699" s="21">
        <v>0</v>
      </c>
      <c r="O699" s="21">
        <v>0</v>
      </c>
      <c r="P699" s="61">
        <v>0</v>
      </c>
      <c r="Q699" s="37">
        <v>2</v>
      </c>
    </row>
    <row r="700" spans="1:17" hidden="1" x14ac:dyDescent="0.3">
      <c r="A700" s="19" t="s">
        <v>669</v>
      </c>
      <c r="B700" s="19" t="s">
        <v>2225</v>
      </c>
      <c r="C700" s="21">
        <v>0</v>
      </c>
      <c r="D700" s="21">
        <v>0</v>
      </c>
      <c r="E700" s="21">
        <v>0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61">
        <v>0</v>
      </c>
      <c r="Q700" s="37">
        <v>2</v>
      </c>
    </row>
    <row r="701" spans="1:17" hidden="1" x14ac:dyDescent="0.3">
      <c r="A701" s="19" t="s">
        <v>670</v>
      </c>
      <c r="B701" s="19" t="s">
        <v>2226</v>
      </c>
      <c r="C701" s="21">
        <v>0</v>
      </c>
      <c r="D701" s="21">
        <v>0</v>
      </c>
      <c r="E701" s="21">
        <v>0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61">
        <v>0</v>
      </c>
      <c r="Q701" s="37">
        <v>2</v>
      </c>
    </row>
    <row r="702" spans="1:17" hidden="1" x14ac:dyDescent="0.3">
      <c r="A702" s="19" t="s">
        <v>671</v>
      </c>
      <c r="B702" s="19" t="s">
        <v>2227</v>
      </c>
      <c r="C702" s="21">
        <v>0</v>
      </c>
      <c r="D702" s="21">
        <v>0</v>
      </c>
      <c r="E702" s="21">
        <v>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61">
        <v>0</v>
      </c>
      <c r="Q702" s="37">
        <v>2</v>
      </c>
    </row>
    <row r="703" spans="1:17" hidden="1" x14ac:dyDescent="0.3">
      <c r="A703" s="19" t="s">
        <v>672</v>
      </c>
      <c r="B703" s="19" t="s">
        <v>2228</v>
      </c>
      <c r="C703" s="21">
        <v>0</v>
      </c>
      <c r="D703" s="21">
        <v>0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61">
        <v>0</v>
      </c>
      <c r="Q703" s="37">
        <v>2</v>
      </c>
    </row>
    <row r="704" spans="1:17" hidden="1" x14ac:dyDescent="0.3">
      <c r="A704" s="19" t="s">
        <v>673</v>
      </c>
      <c r="B704" s="19" t="s">
        <v>2229</v>
      </c>
      <c r="C704" s="41">
        <v>0</v>
      </c>
      <c r="D704" s="41">
        <v>0</v>
      </c>
      <c r="E704" s="41">
        <v>0</v>
      </c>
      <c r="F704" s="41">
        <v>0</v>
      </c>
      <c r="G704" s="41">
        <v>0</v>
      </c>
      <c r="H704" s="41">
        <v>0</v>
      </c>
      <c r="I704" s="41">
        <v>0</v>
      </c>
      <c r="J704" s="41">
        <v>0</v>
      </c>
      <c r="K704" s="41">
        <v>0</v>
      </c>
      <c r="L704" s="41">
        <v>0</v>
      </c>
      <c r="M704" s="41">
        <v>0</v>
      </c>
      <c r="N704" s="41">
        <v>0</v>
      </c>
      <c r="O704" s="41">
        <v>0</v>
      </c>
      <c r="P704" s="61">
        <v>0</v>
      </c>
      <c r="Q704" s="37">
        <v>2</v>
      </c>
    </row>
    <row r="705" spans="1:18" x14ac:dyDescent="0.3">
      <c r="B705" s="19" t="s">
        <v>674</v>
      </c>
      <c r="C705" s="45">
        <v>0</v>
      </c>
      <c r="D705" s="45">
        <v>0</v>
      </c>
      <c r="E705" s="45">
        <v>0</v>
      </c>
      <c r="F705" s="45">
        <v>0</v>
      </c>
      <c r="G705" s="45">
        <v>4.33</v>
      </c>
      <c r="H705" s="45">
        <v>0</v>
      </c>
      <c r="I705" s="45">
        <v>0</v>
      </c>
      <c r="J705" s="45">
        <v>19.96</v>
      </c>
      <c r="K705" s="45">
        <v>0</v>
      </c>
      <c r="L705" s="45">
        <v>123</v>
      </c>
      <c r="M705" s="45">
        <v>0</v>
      </c>
      <c r="N705" s="45">
        <v>0</v>
      </c>
      <c r="O705" s="45">
        <v>147.29</v>
      </c>
      <c r="P705" s="61">
        <v>4.3745641474040109E-3</v>
      </c>
      <c r="Q705" s="37">
        <v>1</v>
      </c>
    </row>
    <row r="706" spans="1:18" x14ac:dyDescent="0.3">
      <c r="B706" s="19" t="s">
        <v>675</v>
      </c>
      <c r="C706" s="45">
        <v>0</v>
      </c>
      <c r="D706" s="45">
        <v>143.72</v>
      </c>
      <c r="E706" s="45">
        <v>876.50999999999988</v>
      </c>
      <c r="F706" s="45">
        <v>2297.08</v>
      </c>
      <c r="G706" s="45">
        <v>1905.8500000000001</v>
      </c>
      <c r="H706" s="45">
        <v>2967.29</v>
      </c>
      <c r="I706" s="45">
        <v>2395.3199999999997</v>
      </c>
      <c r="J706" s="45">
        <v>3267.0600000000004</v>
      </c>
      <c r="K706" s="45">
        <v>4026.05</v>
      </c>
      <c r="L706" s="45">
        <v>3970.28</v>
      </c>
      <c r="M706" s="45">
        <v>4499.04</v>
      </c>
      <c r="N706" s="45">
        <v>3438.0199999999995</v>
      </c>
      <c r="O706" s="45">
        <v>29786.22</v>
      </c>
      <c r="P706" s="61">
        <v>0.8846610774573177</v>
      </c>
      <c r="Q706" s="37">
        <v>1</v>
      </c>
    </row>
    <row r="707" spans="1:18" x14ac:dyDescent="0.3">
      <c r="B707" s="19" t="s">
        <v>676</v>
      </c>
      <c r="C707" s="45">
        <v>0</v>
      </c>
      <c r="D707" s="45">
        <v>591.67999999999995</v>
      </c>
      <c r="E707" s="45">
        <v>1717.4900000000002</v>
      </c>
      <c r="F707" s="45">
        <v>313.96000000000004</v>
      </c>
      <c r="G707" s="45">
        <v>-1067.8500000000001</v>
      </c>
      <c r="H707" s="45">
        <v>-809.81999999999971</v>
      </c>
      <c r="I707" s="45">
        <v>-236.05999999999949</v>
      </c>
      <c r="J707" s="45">
        <v>1395.7499999999991</v>
      </c>
      <c r="K707" s="45">
        <v>501.14999999999964</v>
      </c>
      <c r="L707" s="45">
        <v>340.25999999999976</v>
      </c>
      <c r="M707" s="45">
        <v>1131.7300000000005</v>
      </c>
      <c r="N707" s="45">
        <v>5.1300000000005639</v>
      </c>
      <c r="O707" s="45">
        <v>3883.4199999999983</v>
      </c>
      <c r="P707" s="61">
        <v>0.11533892254268231</v>
      </c>
      <c r="Q707" s="37">
        <v>1</v>
      </c>
    </row>
    <row r="708" spans="1:18" x14ac:dyDescent="0.3">
      <c r="B708" s="19" t="s">
        <v>677</v>
      </c>
      <c r="C708" s="21">
        <v>404.9899999999999</v>
      </c>
      <c r="D708" s="21">
        <v>2012.1</v>
      </c>
      <c r="E708" s="21">
        <v>5015.6900000000005</v>
      </c>
      <c r="F708" s="21">
        <v>5247.7099999999991</v>
      </c>
      <c r="G708" s="21">
        <v>3785.4599999999991</v>
      </c>
      <c r="H708" s="21">
        <v>8536.5099999999984</v>
      </c>
      <c r="I708" s="21">
        <v>4898</v>
      </c>
      <c r="J708" s="21">
        <v>3847.2599999999993</v>
      </c>
      <c r="K708" s="21">
        <v>4085.6499999999996</v>
      </c>
      <c r="L708" s="21">
        <v>-582.80000000000155</v>
      </c>
      <c r="M708" s="21">
        <v>5295.88</v>
      </c>
      <c r="N708" s="21">
        <v>-1115.860000000001</v>
      </c>
      <c r="O708" s="21">
        <v>41430.589999999982</v>
      </c>
      <c r="P708" s="61">
        <v>0.28117675035972861</v>
      </c>
      <c r="Q708" s="37">
        <v>1</v>
      </c>
    </row>
    <row r="709" spans="1:18" x14ac:dyDescent="0.3">
      <c r="B709" s="19" t="s">
        <v>312</v>
      </c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43"/>
      <c r="Q709" s="37">
        <v>1</v>
      </c>
    </row>
    <row r="710" spans="1:18" ht="17.25" hidden="1" x14ac:dyDescent="0.35">
      <c r="B710" s="30" t="s">
        <v>483</v>
      </c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43"/>
      <c r="Q710" s="37">
        <v>2</v>
      </c>
      <c r="R710" s="134">
        <v>0</v>
      </c>
    </row>
    <row r="711" spans="1:18" hidden="1" x14ac:dyDescent="0.3">
      <c r="B711" s="19" t="s">
        <v>360</v>
      </c>
      <c r="C711" s="21">
        <v>0</v>
      </c>
      <c r="D711" s="21">
        <v>0</v>
      </c>
      <c r="E711" s="21">
        <v>0</v>
      </c>
      <c r="F711" s="21">
        <v>0</v>
      </c>
      <c r="G711" s="21">
        <v>0</v>
      </c>
      <c r="H711" s="21">
        <v>0</v>
      </c>
      <c r="I711" s="21">
        <v>0</v>
      </c>
      <c r="J711" s="21">
        <v>0</v>
      </c>
      <c r="K711" s="21">
        <v>0</v>
      </c>
      <c r="L711" s="21">
        <v>0</v>
      </c>
      <c r="M711" s="21">
        <v>0</v>
      </c>
      <c r="N711" s="21">
        <v>0</v>
      </c>
      <c r="O711" s="21">
        <v>0</v>
      </c>
      <c r="P711" s="38">
        <v>0</v>
      </c>
      <c r="Q711" s="37">
        <v>2</v>
      </c>
    </row>
    <row r="712" spans="1:18" hidden="1" x14ac:dyDescent="0.3"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56"/>
      <c r="Q712" s="37">
        <v>2</v>
      </c>
    </row>
    <row r="713" spans="1:18" hidden="1" x14ac:dyDescent="0.3">
      <c r="B713" s="19" t="s">
        <v>592</v>
      </c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56"/>
      <c r="Q713" s="37">
        <v>2</v>
      </c>
    </row>
    <row r="714" spans="1:18" hidden="1" x14ac:dyDescent="0.3">
      <c r="B714" s="19" t="s">
        <v>683</v>
      </c>
      <c r="C714" s="21">
        <v>0</v>
      </c>
      <c r="D714" s="21">
        <v>0</v>
      </c>
      <c r="E714" s="21">
        <v>0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38">
        <v>0</v>
      </c>
      <c r="Q714" s="37">
        <v>2</v>
      </c>
    </row>
    <row r="715" spans="1:18" hidden="1" x14ac:dyDescent="0.3">
      <c r="B715" s="19" t="s">
        <v>684</v>
      </c>
      <c r="C715" s="41">
        <v>0</v>
      </c>
      <c r="D715" s="41">
        <v>0</v>
      </c>
      <c r="E715" s="41">
        <v>0</v>
      </c>
      <c r="F715" s="41">
        <v>0</v>
      </c>
      <c r="G715" s="41">
        <v>0</v>
      </c>
      <c r="H715" s="41">
        <v>0</v>
      </c>
      <c r="I715" s="41">
        <v>0</v>
      </c>
      <c r="J715" s="41">
        <v>0</v>
      </c>
      <c r="K715" s="41">
        <v>0</v>
      </c>
      <c r="L715" s="41">
        <v>0</v>
      </c>
      <c r="M715" s="41">
        <v>0</v>
      </c>
      <c r="N715" s="41">
        <v>0</v>
      </c>
      <c r="O715" s="41">
        <v>0</v>
      </c>
      <c r="P715" s="38" t="s">
        <v>2230</v>
      </c>
      <c r="Q715" s="37">
        <v>2</v>
      </c>
    </row>
    <row r="716" spans="1:18" hidden="1" x14ac:dyDescent="0.3">
      <c r="B716" s="19" t="s">
        <v>457</v>
      </c>
      <c r="C716" s="21">
        <v>0</v>
      </c>
      <c r="D716" s="21">
        <v>0</v>
      </c>
      <c r="E716" s="21">
        <v>0</v>
      </c>
      <c r="F716" s="21">
        <v>0</v>
      </c>
      <c r="G716" s="21">
        <v>0</v>
      </c>
      <c r="H716" s="21">
        <v>0</v>
      </c>
      <c r="I716" s="21">
        <v>0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38" t="s">
        <v>2230</v>
      </c>
      <c r="Q716" s="37">
        <v>2</v>
      </c>
    </row>
    <row r="717" spans="1:18" hidden="1" x14ac:dyDescent="0.3">
      <c r="B717" s="19" t="s">
        <v>278</v>
      </c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38"/>
      <c r="Q717" s="37">
        <v>2</v>
      </c>
    </row>
    <row r="718" spans="1:18" hidden="1" x14ac:dyDescent="0.3">
      <c r="A718" s="19" t="s">
        <v>679</v>
      </c>
      <c r="B718" s="19" t="s">
        <v>2231</v>
      </c>
      <c r="C718" s="21">
        <v>0</v>
      </c>
      <c r="D718" s="21">
        <v>0</v>
      </c>
      <c r="E718" s="21">
        <v>0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38" t="s">
        <v>2230</v>
      </c>
      <c r="Q718" s="37">
        <v>2</v>
      </c>
    </row>
    <row r="719" spans="1:18" hidden="1" x14ac:dyDescent="0.3">
      <c r="A719" s="19" t="s">
        <v>680</v>
      </c>
      <c r="B719" s="19" t="s">
        <v>2232</v>
      </c>
      <c r="C719" s="21">
        <v>0</v>
      </c>
      <c r="D719" s="21">
        <v>0</v>
      </c>
      <c r="E719" s="21">
        <v>0</v>
      </c>
      <c r="F719" s="21">
        <v>0</v>
      </c>
      <c r="G719" s="21">
        <v>0</v>
      </c>
      <c r="H719" s="21">
        <v>0</v>
      </c>
      <c r="I719" s="21">
        <v>0</v>
      </c>
      <c r="J719" s="21">
        <v>0</v>
      </c>
      <c r="K719" s="21">
        <v>0</v>
      </c>
      <c r="L719" s="21">
        <v>0</v>
      </c>
      <c r="M719" s="21">
        <v>0</v>
      </c>
      <c r="N719" s="21">
        <v>0</v>
      </c>
      <c r="O719" s="21">
        <v>0</v>
      </c>
      <c r="P719" s="38" t="s">
        <v>2230</v>
      </c>
      <c r="Q719" s="37">
        <v>2</v>
      </c>
    </row>
    <row r="720" spans="1:18" hidden="1" x14ac:dyDescent="0.3">
      <c r="B720" s="19" t="s">
        <v>879</v>
      </c>
      <c r="C720" s="45">
        <v>0</v>
      </c>
      <c r="D720" s="45">
        <v>0</v>
      </c>
      <c r="E720" s="45">
        <v>0</v>
      </c>
      <c r="F720" s="45">
        <v>0</v>
      </c>
      <c r="G720" s="45">
        <v>0</v>
      </c>
      <c r="H720" s="45">
        <v>0</v>
      </c>
      <c r="I720" s="45">
        <v>0</v>
      </c>
      <c r="J720" s="45">
        <v>0</v>
      </c>
      <c r="K720" s="45">
        <v>0</v>
      </c>
      <c r="L720" s="45">
        <v>0</v>
      </c>
      <c r="M720" s="45">
        <v>0</v>
      </c>
      <c r="N720" s="45">
        <v>0</v>
      </c>
      <c r="O720" s="45">
        <v>0</v>
      </c>
      <c r="P720" s="38" t="s">
        <v>2230</v>
      </c>
      <c r="Q720" s="37">
        <v>2</v>
      </c>
    </row>
    <row r="721" spans="1:17" hidden="1" x14ac:dyDescent="0.3">
      <c r="B721" s="19" t="s">
        <v>880</v>
      </c>
      <c r="C721" s="45">
        <v>0</v>
      </c>
      <c r="D721" s="45">
        <v>0</v>
      </c>
      <c r="E721" s="45">
        <v>0</v>
      </c>
      <c r="F721" s="45">
        <v>0</v>
      </c>
      <c r="G721" s="45">
        <v>0</v>
      </c>
      <c r="H721" s="45">
        <v>0</v>
      </c>
      <c r="I721" s="45">
        <v>0</v>
      </c>
      <c r="J721" s="45">
        <v>0</v>
      </c>
      <c r="K721" s="45">
        <v>0</v>
      </c>
      <c r="L721" s="45">
        <v>0</v>
      </c>
      <c r="M721" s="45">
        <v>0</v>
      </c>
      <c r="N721" s="45">
        <v>0</v>
      </c>
      <c r="O721" s="45">
        <v>0</v>
      </c>
      <c r="P721" s="38" t="s">
        <v>2230</v>
      </c>
      <c r="Q721" s="37">
        <v>2</v>
      </c>
    </row>
    <row r="722" spans="1:17" hidden="1" x14ac:dyDescent="0.3">
      <c r="B722" s="19" t="s">
        <v>881</v>
      </c>
      <c r="C722" s="47">
        <v>0</v>
      </c>
      <c r="D722" s="47">
        <v>0</v>
      </c>
      <c r="E722" s="47">
        <v>0</v>
      </c>
      <c r="F722" s="47">
        <v>0</v>
      </c>
      <c r="G722" s="47">
        <v>0</v>
      </c>
      <c r="H722" s="47">
        <v>0</v>
      </c>
      <c r="I722" s="47">
        <v>0</v>
      </c>
      <c r="J722" s="47">
        <v>0</v>
      </c>
      <c r="K722" s="47">
        <v>0</v>
      </c>
      <c r="L722" s="47">
        <v>0</v>
      </c>
      <c r="M722" s="47">
        <v>0</v>
      </c>
      <c r="N722" s="47">
        <v>0</v>
      </c>
      <c r="O722" s="47">
        <v>0</v>
      </c>
      <c r="P722" s="38" t="s">
        <v>2230</v>
      </c>
      <c r="Q722" s="37">
        <v>2</v>
      </c>
    </row>
    <row r="723" spans="1:17" hidden="1" x14ac:dyDescent="0.3"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38"/>
      <c r="Q723" s="37">
        <v>2</v>
      </c>
    </row>
    <row r="724" spans="1:17" ht="17.25" hidden="1" x14ac:dyDescent="0.35">
      <c r="B724" s="30" t="s">
        <v>2233</v>
      </c>
      <c r="C724" s="21">
        <v>0</v>
      </c>
      <c r="D724" s="21">
        <v>0</v>
      </c>
      <c r="E724" s="21">
        <v>0</v>
      </c>
      <c r="F724" s="21">
        <v>0</v>
      </c>
      <c r="G724" s="21">
        <v>0</v>
      </c>
      <c r="H724" s="21">
        <v>0</v>
      </c>
      <c r="I724" s="21">
        <v>0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61">
        <v>0</v>
      </c>
      <c r="Q724" s="37">
        <v>2</v>
      </c>
    </row>
    <row r="725" spans="1:17" hidden="1" x14ac:dyDescent="0.3">
      <c r="B725" s="19" t="s">
        <v>685</v>
      </c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56"/>
      <c r="Q725" s="37">
        <v>2</v>
      </c>
    </row>
    <row r="726" spans="1:17" hidden="1" x14ac:dyDescent="0.3">
      <c r="A726" s="19" t="s">
        <v>686</v>
      </c>
      <c r="B726" s="19" t="s">
        <v>2234</v>
      </c>
      <c r="C726" s="21">
        <v>0</v>
      </c>
      <c r="D726" s="21">
        <v>0</v>
      </c>
      <c r="E726" s="21">
        <v>0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61">
        <v>0</v>
      </c>
      <c r="Q726" s="37">
        <v>2</v>
      </c>
    </row>
    <row r="727" spans="1:17" hidden="1" x14ac:dyDescent="0.3">
      <c r="A727" s="19" t="s">
        <v>687</v>
      </c>
      <c r="B727" s="19" t="s">
        <v>2235</v>
      </c>
      <c r="C727" s="21">
        <v>0</v>
      </c>
      <c r="D727" s="21">
        <v>0</v>
      </c>
      <c r="E727" s="21">
        <v>0</v>
      </c>
      <c r="F727" s="21">
        <v>0</v>
      </c>
      <c r="G727" s="21">
        <v>0</v>
      </c>
      <c r="H727" s="21">
        <v>0</v>
      </c>
      <c r="I727" s="21">
        <v>0</v>
      </c>
      <c r="J727" s="21">
        <v>0</v>
      </c>
      <c r="K727" s="21">
        <v>0</v>
      </c>
      <c r="L727" s="21">
        <v>0</v>
      </c>
      <c r="M727" s="21">
        <v>0</v>
      </c>
      <c r="N727" s="21">
        <v>0</v>
      </c>
      <c r="O727" s="21">
        <v>0</v>
      </c>
      <c r="P727" s="61">
        <v>0</v>
      </c>
      <c r="Q727" s="37">
        <v>2</v>
      </c>
    </row>
    <row r="728" spans="1:17" hidden="1" x14ac:dyDescent="0.3">
      <c r="A728" s="19" t="s">
        <v>688</v>
      </c>
      <c r="B728" s="19" t="s">
        <v>2236</v>
      </c>
      <c r="C728" s="21">
        <v>0</v>
      </c>
      <c r="D728" s="21">
        <v>0</v>
      </c>
      <c r="E728" s="21">
        <v>0</v>
      </c>
      <c r="F728" s="21">
        <v>0</v>
      </c>
      <c r="G728" s="21">
        <v>0</v>
      </c>
      <c r="H728" s="21">
        <v>0</v>
      </c>
      <c r="I728" s="21">
        <v>0</v>
      </c>
      <c r="J728" s="21">
        <v>0</v>
      </c>
      <c r="K728" s="21">
        <v>0</v>
      </c>
      <c r="L728" s="21">
        <v>0</v>
      </c>
      <c r="M728" s="21">
        <v>0</v>
      </c>
      <c r="N728" s="21">
        <v>0</v>
      </c>
      <c r="O728" s="21">
        <v>0</v>
      </c>
      <c r="P728" s="61">
        <v>0</v>
      </c>
      <c r="Q728" s="37">
        <v>2</v>
      </c>
    </row>
    <row r="729" spans="1:17" hidden="1" x14ac:dyDescent="0.3">
      <c r="A729" s="19" t="s">
        <v>689</v>
      </c>
      <c r="B729" s="19" t="s">
        <v>2237</v>
      </c>
      <c r="C729" s="41">
        <v>0</v>
      </c>
      <c r="D729" s="41">
        <v>0</v>
      </c>
      <c r="E729" s="41">
        <v>0</v>
      </c>
      <c r="F729" s="41">
        <v>0</v>
      </c>
      <c r="G729" s="41">
        <v>0</v>
      </c>
      <c r="H729" s="41">
        <v>0</v>
      </c>
      <c r="I729" s="41">
        <v>0</v>
      </c>
      <c r="J729" s="41">
        <v>0</v>
      </c>
      <c r="K729" s="41">
        <v>0</v>
      </c>
      <c r="L729" s="41">
        <v>0</v>
      </c>
      <c r="M729" s="41">
        <v>0</v>
      </c>
      <c r="N729" s="41">
        <v>0</v>
      </c>
      <c r="O729" s="41">
        <v>0</v>
      </c>
      <c r="P729" s="61">
        <v>0</v>
      </c>
      <c r="Q729" s="37">
        <v>2</v>
      </c>
    </row>
    <row r="730" spans="1:17" hidden="1" x14ac:dyDescent="0.3">
      <c r="B730" s="19" t="s">
        <v>652</v>
      </c>
      <c r="C730" s="41">
        <v>0</v>
      </c>
      <c r="D730" s="41">
        <v>0</v>
      </c>
      <c r="E730" s="41">
        <v>0</v>
      </c>
      <c r="F730" s="41">
        <v>0</v>
      </c>
      <c r="G730" s="41">
        <v>0</v>
      </c>
      <c r="H730" s="41">
        <v>0</v>
      </c>
      <c r="I730" s="41">
        <v>0</v>
      </c>
      <c r="J730" s="41">
        <v>0</v>
      </c>
      <c r="K730" s="41">
        <v>0</v>
      </c>
      <c r="L730" s="41">
        <v>0</v>
      </c>
      <c r="M730" s="41">
        <v>0</v>
      </c>
      <c r="N730" s="41">
        <v>0</v>
      </c>
      <c r="O730" s="41">
        <v>0</v>
      </c>
      <c r="P730" s="61">
        <v>0</v>
      </c>
      <c r="Q730" s="37">
        <v>2</v>
      </c>
    </row>
    <row r="731" spans="1:17" hidden="1" x14ac:dyDescent="0.3"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61"/>
      <c r="Q731" s="37">
        <v>2</v>
      </c>
    </row>
    <row r="732" spans="1:17" hidden="1" x14ac:dyDescent="0.3">
      <c r="B732" s="19" t="s">
        <v>592</v>
      </c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61"/>
      <c r="Q732" s="37">
        <v>2</v>
      </c>
    </row>
    <row r="733" spans="1:17" hidden="1" x14ac:dyDescent="0.3">
      <c r="B733" s="19" t="s">
        <v>683</v>
      </c>
      <c r="C733" s="21">
        <v>0</v>
      </c>
      <c r="D733" s="21">
        <v>0</v>
      </c>
      <c r="E733" s="21">
        <v>0</v>
      </c>
      <c r="F733" s="21">
        <v>0</v>
      </c>
      <c r="G733" s="21">
        <v>0</v>
      </c>
      <c r="H733" s="21">
        <v>0</v>
      </c>
      <c r="I733" s="21">
        <v>0</v>
      </c>
      <c r="J733" s="21">
        <v>0</v>
      </c>
      <c r="K733" s="21">
        <v>0</v>
      </c>
      <c r="L733" s="21">
        <v>0</v>
      </c>
      <c r="M733" s="21">
        <v>0</v>
      </c>
      <c r="N733" s="21">
        <v>0</v>
      </c>
      <c r="O733" s="21">
        <v>0</v>
      </c>
      <c r="P733" s="61">
        <v>0</v>
      </c>
      <c r="Q733" s="37">
        <v>2</v>
      </c>
    </row>
    <row r="734" spans="1:17" hidden="1" x14ac:dyDescent="0.3">
      <c r="B734" s="19" t="s">
        <v>684</v>
      </c>
      <c r="C734" s="21">
        <v>0</v>
      </c>
      <c r="D734" s="21">
        <v>0</v>
      </c>
      <c r="E734" s="21">
        <v>0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41">
        <v>0</v>
      </c>
      <c r="P734" s="61">
        <v>0</v>
      </c>
      <c r="Q734" s="37">
        <v>2</v>
      </c>
    </row>
    <row r="735" spans="1:17" hidden="1" x14ac:dyDescent="0.3">
      <c r="B735" s="19" t="s">
        <v>678</v>
      </c>
      <c r="C735" s="45">
        <v>0</v>
      </c>
      <c r="D735" s="45">
        <v>0</v>
      </c>
      <c r="E735" s="45">
        <v>0</v>
      </c>
      <c r="F735" s="45">
        <v>0</v>
      </c>
      <c r="G735" s="45">
        <v>0</v>
      </c>
      <c r="H735" s="45">
        <v>0</v>
      </c>
      <c r="I735" s="45">
        <v>0</v>
      </c>
      <c r="J735" s="45">
        <v>0</v>
      </c>
      <c r="K735" s="45">
        <v>0</v>
      </c>
      <c r="L735" s="45">
        <v>0</v>
      </c>
      <c r="M735" s="45">
        <v>0</v>
      </c>
      <c r="N735" s="45">
        <v>0</v>
      </c>
      <c r="O735" s="45">
        <v>0</v>
      </c>
      <c r="P735" s="61">
        <v>0</v>
      </c>
      <c r="Q735" s="37">
        <v>2</v>
      </c>
    </row>
    <row r="736" spans="1:17" hidden="1" x14ac:dyDescent="0.3">
      <c r="B736" s="19" t="s">
        <v>594</v>
      </c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61"/>
      <c r="Q736" s="37">
        <v>2</v>
      </c>
    </row>
    <row r="737" spans="1:17" hidden="1" x14ac:dyDescent="0.3">
      <c r="A737" s="19" t="s">
        <v>1246</v>
      </c>
      <c r="B737" s="19" t="s">
        <v>2238</v>
      </c>
      <c r="C737" s="21">
        <v>0</v>
      </c>
      <c r="D737" s="21">
        <v>0</v>
      </c>
      <c r="E737" s="21">
        <v>0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61">
        <v>0</v>
      </c>
      <c r="Q737" s="37">
        <v>2</v>
      </c>
    </row>
    <row r="738" spans="1:17" hidden="1" x14ac:dyDescent="0.3">
      <c r="A738" s="19" t="s">
        <v>1247</v>
      </c>
      <c r="B738" s="19" t="s">
        <v>2239</v>
      </c>
      <c r="C738" s="21">
        <v>0</v>
      </c>
      <c r="D738" s="21">
        <v>0</v>
      </c>
      <c r="E738" s="21">
        <v>0</v>
      </c>
      <c r="F738" s="21">
        <v>0</v>
      </c>
      <c r="G738" s="21">
        <v>0</v>
      </c>
      <c r="H738" s="21">
        <v>0</v>
      </c>
      <c r="I738" s="21">
        <v>0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61">
        <v>0</v>
      </c>
      <c r="Q738" s="37">
        <v>2</v>
      </c>
    </row>
    <row r="739" spans="1:17" hidden="1" x14ac:dyDescent="0.3">
      <c r="A739" s="19" t="s">
        <v>1248</v>
      </c>
      <c r="B739" s="19" t="s">
        <v>2240</v>
      </c>
      <c r="C739" s="21">
        <v>0</v>
      </c>
      <c r="D739" s="21">
        <v>0</v>
      </c>
      <c r="E739" s="21">
        <v>0</v>
      </c>
      <c r="F739" s="21">
        <v>0</v>
      </c>
      <c r="G739" s="21">
        <v>0</v>
      </c>
      <c r="H739" s="21">
        <v>0</v>
      </c>
      <c r="I739" s="21">
        <v>0</v>
      </c>
      <c r="J739" s="21">
        <v>0</v>
      </c>
      <c r="K739" s="21">
        <v>0</v>
      </c>
      <c r="L739" s="21">
        <v>0</v>
      </c>
      <c r="M739" s="21">
        <v>0</v>
      </c>
      <c r="N739" s="21">
        <v>0</v>
      </c>
      <c r="O739" s="21">
        <v>0</v>
      </c>
      <c r="P739" s="61">
        <v>0</v>
      </c>
      <c r="Q739" s="37">
        <v>2</v>
      </c>
    </row>
    <row r="740" spans="1:17" hidden="1" x14ac:dyDescent="0.3">
      <c r="A740" s="19" t="s">
        <v>690</v>
      </c>
      <c r="B740" s="19" t="s">
        <v>2241</v>
      </c>
      <c r="C740" s="21">
        <v>0</v>
      </c>
      <c r="D740" s="21">
        <v>0</v>
      </c>
      <c r="E740" s="21">
        <v>0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61">
        <v>0</v>
      </c>
      <c r="Q740" s="37">
        <v>2</v>
      </c>
    </row>
    <row r="741" spans="1:17" hidden="1" x14ac:dyDescent="0.3">
      <c r="A741" s="19" t="s">
        <v>1249</v>
      </c>
      <c r="B741" s="19" t="s">
        <v>2242</v>
      </c>
      <c r="C741" s="21">
        <v>0</v>
      </c>
      <c r="D741" s="21">
        <v>0</v>
      </c>
      <c r="E741" s="21">
        <v>0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61">
        <v>0</v>
      </c>
      <c r="Q741" s="37">
        <v>2</v>
      </c>
    </row>
    <row r="742" spans="1:17" hidden="1" x14ac:dyDescent="0.3">
      <c r="A742" s="19" t="s">
        <v>1250</v>
      </c>
      <c r="B742" s="19" t="s">
        <v>2243</v>
      </c>
      <c r="C742" s="21">
        <v>0</v>
      </c>
      <c r="D742" s="21">
        <v>0</v>
      </c>
      <c r="E742" s="21">
        <v>0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61">
        <v>0</v>
      </c>
      <c r="Q742" s="37">
        <v>2</v>
      </c>
    </row>
    <row r="743" spans="1:17" hidden="1" x14ac:dyDescent="0.3">
      <c r="A743" s="19" t="s">
        <v>691</v>
      </c>
      <c r="B743" s="19" t="s">
        <v>2244</v>
      </c>
      <c r="C743" s="21">
        <v>0</v>
      </c>
      <c r="D743" s="21">
        <v>0</v>
      </c>
      <c r="E743" s="21">
        <v>0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>
        <v>0</v>
      </c>
      <c r="M743" s="21">
        <v>0</v>
      </c>
      <c r="N743" s="21">
        <v>0</v>
      </c>
      <c r="O743" s="21">
        <v>0</v>
      </c>
      <c r="P743" s="61">
        <v>0</v>
      </c>
      <c r="Q743" s="37">
        <v>2</v>
      </c>
    </row>
    <row r="744" spans="1:17" hidden="1" x14ac:dyDescent="0.3">
      <c r="A744" s="19" t="s">
        <v>1251</v>
      </c>
      <c r="B744" s="19" t="s">
        <v>2245</v>
      </c>
      <c r="C744" s="21">
        <v>0</v>
      </c>
      <c r="D744" s="21">
        <v>0</v>
      </c>
      <c r="E744" s="21">
        <v>0</v>
      </c>
      <c r="F744" s="21">
        <v>0</v>
      </c>
      <c r="G744" s="21">
        <v>0</v>
      </c>
      <c r="H744" s="21">
        <v>0</v>
      </c>
      <c r="I744" s="21">
        <v>0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61">
        <v>0</v>
      </c>
      <c r="Q744" s="37">
        <v>2</v>
      </c>
    </row>
    <row r="745" spans="1:17" hidden="1" x14ac:dyDescent="0.3">
      <c r="A745" s="19" t="s">
        <v>692</v>
      </c>
      <c r="B745" s="19" t="s">
        <v>2246</v>
      </c>
      <c r="C745" s="21">
        <v>0</v>
      </c>
      <c r="D745" s="21">
        <v>0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61">
        <v>0</v>
      </c>
      <c r="Q745" s="37">
        <v>2</v>
      </c>
    </row>
    <row r="746" spans="1:17" hidden="1" x14ac:dyDescent="0.3">
      <c r="A746" s="19" t="s">
        <v>693</v>
      </c>
      <c r="B746" s="19" t="s">
        <v>2247</v>
      </c>
      <c r="C746" s="21">
        <v>0</v>
      </c>
      <c r="D746" s="21">
        <v>0</v>
      </c>
      <c r="E746" s="21">
        <v>0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61">
        <v>0</v>
      </c>
      <c r="Q746" s="37">
        <v>2</v>
      </c>
    </row>
    <row r="747" spans="1:17" hidden="1" x14ac:dyDescent="0.3">
      <c r="A747" s="19" t="s">
        <v>694</v>
      </c>
      <c r="B747" s="19" t="s">
        <v>2248</v>
      </c>
      <c r="C747" s="21">
        <v>0</v>
      </c>
      <c r="D747" s="21">
        <v>0</v>
      </c>
      <c r="E747" s="21">
        <v>0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  <c r="K747" s="21">
        <v>0</v>
      </c>
      <c r="L747" s="21">
        <v>0</v>
      </c>
      <c r="M747" s="21">
        <v>0</v>
      </c>
      <c r="N747" s="21">
        <v>0</v>
      </c>
      <c r="O747" s="21">
        <v>0</v>
      </c>
      <c r="P747" s="61">
        <v>0</v>
      </c>
      <c r="Q747" s="37">
        <v>2</v>
      </c>
    </row>
    <row r="748" spans="1:17" hidden="1" x14ac:dyDescent="0.3">
      <c r="A748" s="19" t="s">
        <v>1252</v>
      </c>
      <c r="B748" s="19" t="s">
        <v>2249</v>
      </c>
      <c r="C748" s="21">
        <v>0</v>
      </c>
      <c r="D748" s="21">
        <v>0</v>
      </c>
      <c r="E748" s="21">
        <v>0</v>
      </c>
      <c r="F748" s="21">
        <v>0</v>
      </c>
      <c r="G748" s="21">
        <v>0</v>
      </c>
      <c r="H748" s="21">
        <v>0</v>
      </c>
      <c r="I748" s="21">
        <v>0</v>
      </c>
      <c r="J748" s="21">
        <v>0</v>
      </c>
      <c r="K748" s="21">
        <v>0</v>
      </c>
      <c r="L748" s="21">
        <v>0</v>
      </c>
      <c r="M748" s="21">
        <v>0</v>
      </c>
      <c r="N748" s="21">
        <v>0</v>
      </c>
      <c r="O748" s="21">
        <v>0</v>
      </c>
      <c r="P748" s="61">
        <v>0</v>
      </c>
      <c r="Q748" s="37">
        <v>2</v>
      </c>
    </row>
    <row r="749" spans="1:17" hidden="1" x14ac:dyDescent="0.3">
      <c r="A749" s="19" t="s">
        <v>1253</v>
      </c>
      <c r="B749" s="19" t="s">
        <v>2250</v>
      </c>
      <c r="C749" s="21">
        <v>0</v>
      </c>
      <c r="D749" s="21">
        <v>0</v>
      </c>
      <c r="E749" s="21">
        <v>0</v>
      </c>
      <c r="F749" s="21">
        <v>0</v>
      </c>
      <c r="G749" s="21">
        <v>0</v>
      </c>
      <c r="H749" s="21">
        <v>0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21">
        <v>0</v>
      </c>
      <c r="O749" s="21">
        <v>0</v>
      </c>
      <c r="P749" s="61">
        <v>0</v>
      </c>
      <c r="Q749" s="37">
        <v>2</v>
      </c>
    </row>
    <row r="750" spans="1:17" hidden="1" x14ac:dyDescent="0.3">
      <c r="A750" s="19" t="s">
        <v>1624</v>
      </c>
      <c r="B750" s="19" t="s">
        <v>2251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61">
        <v>0</v>
      </c>
      <c r="Q750" s="37">
        <v>2</v>
      </c>
    </row>
    <row r="751" spans="1:17" hidden="1" x14ac:dyDescent="0.3">
      <c r="A751" s="19" t="s">
        <v>695</v>
      </c>
      <c r="B751" s="19" t="s">
        <v>2252</v>
      </c>
      <c r="C751" s="21">
        <v>0</v>
      </c>
      <c r="D751" s="21"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61">
        <v>0</v>
      </c>
      <c r="Q751" s="37">
        <v>2</v>
      </c>
    </row>
    <row r="752" spans="1:17" hidden="1" x14ac:dyDescent="0.3">
      <c r="A752" s="19" t="s">
        <v>696</v>
      </c>
      <c r="B752" s="19" t="s">
        <v>2253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  <c r="O752" s="21">
        <v>0</v>
      </c>
      <c r="P752" s="61">
        <v>0</v>
      </c>
      <c r="Q752" s="37">
        <v>2</v>
      </c>
    </row>
    <row r="753" spans="1:18" hidden="1" x14ac:dyDescent="0.3">
      <c r="A753" s="19" t="s">
        <v>697</v>
      </c>
      <c r="B753" s="19" t="s">
        <v>2254</v>
      </c>
      <c r="C753" s="21">
        <v>0</v>
      </c>
      <c r="D753" s="21">
        <v>0</v>
      </c>
      <c r="E753" s="21">
        <v>0</v>
      </c>
      <c r="F753" s="21">
        <v>0</v>
      </c>
      <c r="G753" s="21">
        <v>0</v>
      </c>
      <c r="H753" s="21">
        <v>0</v>
      </c>
      <c r="I753" s="21">
        <v>0</v>
      </c>
      <c r="J753" s="21">
        <v>0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61">
        <v>0</v>
      </c>
      <c r="Q753" s="37">
        <v>2</v>
      </c>
    </row>
    <row r="754" spans="1:18" hidden="1" x14ac:dyDescent="0.3">
      <c r="A754" s="19" t="s">
        <v>1254</v>
      </c>
      <c r="B754" s="19" t="s">
        <v>2255</v>
      </c>
      <c r="C754" s="41">
        <v>0</v>
      </c>
      <c r="D754" s="41">
        <v>0</v>
      </c>
      <c r="E754" s="41">
        <v>0</v>
      </c>
      <c r="F754" s="41">
        <v>0</v>
      </c>
      <c r="G754" s="41">
        <v>0</v>
      </c>
      <c r="H754" s="41">
        <v>0</v>
      </c>
      <c r="I754" s="41">
        <v>0</v>
      </c>
      <c r="J754" s="41">
        <v>0</v>
      </c>
      <c r="K754" s="41">
        <v>0</v>
      </c>
      <c r="L754" s="41">
        <v>0</v>
      </c>
      <c r="M754" s="41">
        <v>0</v>
      </c>
      <c r="N754" s="41">
        <v>0</v>
      </c>
      <c r="O754" s="41">
        <v>0</v>
      </c>
      <c r="P754" s="61">
        <v>0</v>
      </c>
      <c r="Q754" s="37">
        <v>2</v>
      </c>
    </row>
    <row r="755" spans="1:18" hidden="1" x14ac:dyDescent="0.3">
      <c r="B755" s="19" t="s">
        <v>698</v>
      </c>
      <c r="C755" s="41">
        <v>0</v>
      </c>
      <c r="D755" s="41">
        <v>0</v>
      </c>
      <c r="E755" s="41">
        <v>0</v>
      </c>
      <c r="F755" s="41">
        <v>0</v>
      </c>
      <c r="G755" s="41">
        <v>0</v>
      </c>
      <c r="H755" s="41">
        <v>0</v>
      </c>
      <c r="I755" s="41">
        <v>0</v>
      </c>
      <c r="J755" s="41">
        <v>0</v>
      </c>
      <c r="K755" s="41">
        <v>0</v>
      </c>
      <c r="L755" s="41">
        <v>0</v>
      </c>
      <c r="M755" s="41">
        <v>0</v>
      </c>
      <c r="N755" s="41">
        <v>0</v>
      </c>
      <c r="O755" s="41">
        <v>0</v>
      </c>
      <c r="P755" s="61">
        <v>0</v>
      </c>
      <c r="Q755" s="37">
        <v>2</v>
      </c>
    </row>
    <row r="756" spans="1:18" hidden="1" x14ac:dyDescent="0.3">
      <c r="B756" s="19" t="s">
        <v>699</v>
      </c>
      <c r="C756" s="41">
        <v>0</v>
      </c>
      <c r="D756" s="41">
        <v>0</v>
      </c>
      <c r="E756" s="41">
        <v>0</v>
      </c>
      <c r="F756" s="41">
        <v>0</v>
      </c>
      <c r="G756" s="41">
        <v>0</v>
      </c>
      <c r="H756" s="41">
        <v>0</v>
      </c>
      <c r="I756" s="41">
        <v>0</v>
      </c>
      <c r="J756" s="41">
        <v>0</v>
      </c>
      <c r="K756" s="41">
        <v>0</v>
      </c>
      <c r="L756" s="41">
        <v>0</v>
      </c>
      <c r="M756" s="41">
        <v>0</v>
      </c>
      <c r="N756" s="41">
        <v>0</v>
      </c>
      <c r="O756" s="41">
        <v>0</v>
      </c>
      <c r="P756" s="61">
        <v>0</v>
      </c>
      <c r="Q756" s="37">
        <v>2</v>
      </c>
    </row>
    <row r="757" spans="1:18" hidden="1" x14ac:dyDescent="0.3">
      <c r="B757" s="19" t="s">
        <v>2256</v>
      </c>
      <c r="C757" s="21">
        <v>0</v>
      </c>
      <c r="D757" s="21">
        <v>0</v>
      </c>
      <c r="E757" s="21">
        <v>0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61">
        <v>0</v>
      </c>
      <c r="Q757" s="37">
        <v>2</v>
      </c>
    </row>
    <row r="758" spans="1:18" hidden="1" x14ac:dyDescent="0.3"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61"/>
      <c r="Q758" s="37">
        <v>2</v>
      </c>
    </row>
    <row r="759" spans="1:18" ht="17.25" hidden="1" x14ac:dyDescent="0.35">
      <c r="B759" s="30" t="s">
        <v>1449</v>
      </c>
      <c r="C759" s="21">
        <v>0</v>
      </c>
      <c r="D759" s="21">
        <v>0</v>
      </c>
      <c r="E759" s="21">
        <v>0</v>
      </c>
      <c r="F759" s="21">
        <v>0</v>
      </c>
      <c r="G759" s="21">
        <v>0</v>
      </c>
      <c r="H759" s="21">
        <v>0</v>
      </c>
      <c r="I759" s="21">
        <v>0</v>
      </c>
      <c r="J759" s="21">
        <v>0</v>
      </c>
      <c r="K759" s="21">
        <v>0</v>
      </c>
      <c r="L759" s="21">
        <v>0</v>
      </c>
      <c r="M759" s="21">
        <v>0</v>
      </c>
      <c r="N759" s="21">
        <v>0</v>
      </c>
      <c r="O759" s="21">
        <v>0</v>
      </c>
      <c r="P759" s="61">
        <v>0</v>
      </c>
      <c r="Q759" s="37">
        <v>2</v>
      </c>
      <c r="R759" s="134">
        <v>0</v>
      </c>
    </row>
    <row r="760" spans="1:18" hidden="1" x14ac:dyDescent="0.3">
      <c r="B760" s="19" t="s">
        <v>685</v>
      </c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56"/>
      <c r="Q760" s="37">
        <v>2</v>
      </c>
    </row>
    <row r="761" spans="1:18" hidden="1" x14ac:dyDescent="0.3">
      <c r="A761" s="19" t="s">
        <v>1508</v>
      </c>
      <c r="B761" s="19" t="s">
        <v>2257</v>
      </c>
      <c r="C761" s="21">
        <v>0</v>
      </c>
      <c r="D761" s="21">
        <v>0</v>
      </c>
      <c r="E761" s="21">
        <v>0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61">
        <v>0</v>
      </c>
      <c r="Q761" s="37">
        <v>2</v>
      </c>
    </row>
    <row r="762" spans="1:18" hidden="1" x14ac:dyDescent="0.3">
      <c r="A762" s="19" t="s">
        <v>1509</v>
      </c>
      <c r="B762" s="19" t="s">
        <v>2258</v>
      </c>
      <c r="C762" s="21">
        <v>0</v>
      </c>
      <c r="D762" s="21">
        <v>0</v>
      </c>
      <c r="E762" s="21">
        <v>0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61">
        <v>0</v>
      </c>
      <c r="Q762" s="37">
        <v>2</v>
      </c>
    </row>
    <row r="763" spans="1:18" hidden="1" x14ac:dyDescent="0.3">
      <c r="A763" s="19" t="s">
        <v>1510</v>
      </c>
      <c r="B763" s="19" t="s">
        <v>2259</v>
      </c>
      <c r="C763" s="21">
        <v>0</v>
      </c>
      <c r="D763" s="21">
        <v>0</v>
      </c>
      <c r="E763" s="21">
        <v>0</v>
      </c>
      <c r="F763" s="21">
        <v>0</v>
      </c>
      <c r="G763" s="21">
        <v>0</v>
      </c>
      <c r="H763" s="21">
        <v>0</v>
      </c>
      <c r="I763" s="21">
        <v>0</v>
      </c>
      <c r="J763" s="21">
        <v>0</v>
      </c>
      <c r="K763" s="21">
        <v>0</v>
      </c>
      <c r="L763" s="21">
        <v>0</v>
      </c>
      <c r="M763" s="21">
        <v>0</v>
      </c>
      <c r="N763" s="21">
        <v>0</v>
      </c>
      <c r="O763" s="21">
        <v>0</v>
      </c>
      <c r="P763" s="61">
        <v>0</v>
      </c>
      <c r="Q763" s="37">
        <v>2</v>
      </c>
    </row>
    <row r="764" spans="1:18" hidden="1" x14ac:dyDescent="0.3">
      <c r="A764" s="19" t="s">
        <v>1511</v>
      </c>
      <c r="B764" s="19" t="s">
        <v>2260</v>
      </c>
      <c r="C764" s="41">
        <v>0</v>
      </c>
      <c r="D764" s="41">
        <v>0</v>
      </c>
      <c r="E764" s="41">
        <v>0</v>
      </c>
      <c r="F764" s="41">
        <v>0</v>
      </c>
      <c r="G764" s="41">
        <v>0</v>
      </c>
      <c r="H764" s="41">
        <v>0</v>
      </c>
      <c r="I764" s="41">
        <v>0</v>
      </c>
      <c r="J764" s="41">
        <v>0</v>
      </c>
      <c r="K764" s="41">
        <v>0</v>
      </c>
      <c r="L764" s="41">
        <v>0</v>
      </c>
      <c r="M764" s="41">
        <v>0</v>
      </c>
      <c r="N764" s="41">
        <v>0</v>
      </c>
      <c r="O764" s="41">
        <v>0</v>
      </c>
      <c r="P764" s="61">
        <v>0</v>
      </c>
      <c r="Q764" s="37">
        <v>2</v>
      </c>
    </row>
    <row r="765" spans="1:18" hidden="1" x14ac:dyDescent="0.3">
      <c r="B765" s="19" t="s">
        <v>652</v>
      </c>
      <c r="C765" s="41">
        <v>0</v>
      </c>
      <c r="D765" s="41">
        <v>0</v>
      </c>
      <c r="E765" s="41">
        <v>0</v>
      </c>
      <c r="F765" s="41">
        <v>0</v>
      </c>
      <c r="G765" s="41">
        <v>0</v>
      </c>
      <c r="H765" s="41">
        <v>0</v>
      </c>
      <c r="I765" s="41">
        <v>0</v>
      </c>
      <c r="J765" s="41">
        <v>0</v>
      </c>
      <c r="K765" s="41">
        <v>0</v>
      </c>
      <c r="L765" s="41">
        <v>0</v>
      </c>
      <c r="M765" s="41">
        <v>0</v>
      </c>
      <c r="N765" s="41">
        <v>0</v>
      </c>
      <c r="O765" s="41">
        <v>0</v>
      </c>
      <c r="P765" s="61">
        <v>0</v>
      </c>
      <c r="Q765" s="37">
        <v>2</v>
      </c>
    </row>
    <row r="766" spans="1:18" hidden="1" x14ac:dyDescent="0.3"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61"/>
      <c r="Q766" s="37">
        <v>2</v>
      </c>
    </row>
    <row r="767" spans="1:18" hidden="1" x14ac:dyDescent="0.3">
      <c r="B767" s="19" t="s">
        <v>592</v>
      </c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61"/>
      <c r="Q767" s="37">
        <v>2</v>
      </c>
    </row>
    <row r="768" spans="1:18" hidden="1" x14ac:dyDescent="0.3">
      <c r="B768" s="19" t="s">
        <v>683</v>
      </c>
      <c r="C768" s="21">
        <v>0</v>
      </c>
      <c r="D768" s="21">
        <v>0</v>
      </c>
      <c r="E768" s="21">
        <v>0</v>
      </c>
      <c r="F768" s="21">
        <v>0</v>
      </c>
      <c r="G768" s="21">
        <v>0</v>
      </c>
      <c r="H768" s="21">
        <v>0</v>
      </c>
      <c r="I768" s="21">
        <v>0</v>
      </c>
      <c r="J768" s="21">
        <v>0</v>
      </c>
      <c r="K768" s="21">
        <v>0</v>
      </c>
      <c r="L768" s="21">
        <v>0</v>
      </c>
      <c r="M768" s="21">
        <v>0</v>
      </c>
      <c r="N768" s="21">
        <v>0</v>
      </c>
      <c r="O768" s="21">
        <v>0</v>
      </c>
      <c r="P768" s="61">
        <v>0</v>
      </c>
      <c r="Q768" s="37">
        <v>2</v>
      </c>
    </row>
    <row r="769" spans="1:17" hidden="1" x14ac:dyDescent="0.3">
      <c r="B769" s="19" t="s">
        <v>684</v>
      </c>
      <c r="C769" s="21">
        <v>0</v>
      </c>
      <c r="D769" s="21">
        <v>0</v>
      </c>
      <c r="E769" s="21">
        <v>0</v>
      </c>
      <c r="F769" s="21">
        <v>0</v>
      </c>
      <c r="G769" s="21">
        <v>0</v>
      </c>
      <c r="H769" s="21">
        <v>0</v>
      </c>
      <c r="I769" s="21">
        <v>0</v>
      </c>
      <c r="J769" s="21">
        <v>0</v>
      </c>
      <c r="K769" s="21">
        <v>0</v>
      </c>
      <c r="L769" s="21">
        <v>0</v>
      </c>
      <c r="M769" s="21">
        <v>0</v>
      </c>
      <c r="N769" s="21">
        <v>0</v>
      </c>
      <c r="O769" s="41">
        <v>0</v>
      </c>
      <c r="P769" s="61">
        <v>0</v>
      </c>
      <c r="Q769" s="37">
        <v>2</v>
      </c>
    </row>
    <row r="770" spans="1:17" hidden="1" x14ac:dyDescent="0.3">
      <c r="B770" s="19" t="s">
        <v>678</v>
      </c>
      <c r="C770" s="45">
        <v>0</v>
      </c>
      <c r="D770" s="45">
        <v>0</v>
      </c>
      <c r="E770" s="45">
        <v>0</v>
      </c>
      <c r="F770" s="45">
        <v>0</v>
      </c>
      <c r="G770" s="45">
        <v>0</v>
      </c>
      <c r="H770" s="45">
        <v>0</v>
      </c>
      <c r="I770" s="45">
        <v>0</v>
      </c>
      <c r="J770" s="45">
        <v>0</v>
      </c>
      <c r="K770" s="45">
        <v>0</v>
      </c>
      <c r="L770" s="45">
        <v>0</v>
      </c>
      <c r="M770" s="45">
        <v>0</v>
      </c>
      <c r="N770" s="45">
        <v>0</v>
      </c>
      <c r="O770" s="45">
        <v>0</v>
      </c>
      <c r="P770" s="61">
        <v>0</v>
      </c>
      <c r="Q770" s="37">
        <v>2</v>
      </c>
    </row>
    <row r="771" spans="1:17" hidden="1" x14ac:dyDescent="0.3">
      <c r="B771" s="19" t="s">
        <v>594</v>
      </c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61"/>
      <c r="Q771" s="37">
        <v>2</v>
      </c>
    </row>
    <row r="772" spans="1:17" hidden="1" x14ac:dyDescent="0.3">
      <c r="A772" s="19" t="s">
        <v>1512</v>
      </c>
      <c r="B772" s="19" t="s">
        <v>2261</v>
      </c>
      <c r="C772" s="21">
        <v>0</v>
      </c>
      <c r="D772" s="21">
        <v>0</v>
      </c>
      <c r="E772" s="21">
        <v>0</v>
      </c>
      <c r="F772" s="21">
        <v>0</v>
      </c>
      <c r="G772" s="21">
        <v>0</v>
      </c>
      <c r="H772" s="21">
        <v>0</v>
      </c>
      <c r="I772" s="21">
        <v>0</v>
      </c>
      <c r="J772" s="21">
        <v>0</v>
      </c>
      <c r="K772" s="21">
        <v>0</v>
      </c>
      <c r="L772" s="21">
        <v>0</v>
      </c>
      <c r="M772" s="21">
        <v>0</v>
      </c>
      <c r="N772" s="21">
        <v>0</v>
      </c>
      <c r="O772" s="21">
        <v>0</v>
      </c>
      <c r="P772" s="61">
        <v>0</v>
      </c>
      <c r="Q772" s="37">
        <v>2</v>
      </c>
    </row>
    <row r="773" spans="1:17" hidden="1" x14ac:dyDescent="0.3">
      <c r="A773" s="19" t="s">
        <v>1513</v>
      </c>
      <c r="B773" s="19" t="s">
        <v>2262</v>
      </c>
      <c r="C773" s="21">
        <v>0</v>
      </c>
      <c r="D773" s="21">
        <v>0</v>
      </c>
      <c r="E773" s="21">
        <v>0</v>
      </c>
      <c r="F773" s="21">
        <v>0</v>
      </c>
      <c r="G773" s="21">
        <v>0</v>
      </c>
      <c r="H773" s="21">
        <v>0</v>
      </c>
      <c r="I773" s="21">
        <v>0</v>
      </c>
      <c r="J773" s="21">
        <v>0</v>
      </c>
      <c r="K773" s="21">
        <v>0</v>
      </c>
      <c r="L773" s="21">
        <v>0</v>
      </c>
      <c r="M773" s="21">
        <v>0</v>
      </c>
      <c r="N773" s="21">
        <v>0</v>
      </c>
      <c r="O773" s="21">
        <v>0</v>
      </c>
      <c r="P773" s="61">
        <v>0</v>
      </c>
      <c r="Q773" s="37">
        <v>2</v>
      </c>
    </row>
    <row r="774" spans="1:17" hidden="1" x14ac:dyDescent="0.3">
      <c r="A774" s="19" t="s">
        <v>1514</v>
      </c>
      <c r="B774" s="19" t="s">
        <v>2263</v>
      </c>
      <c r="C774" s="21">
        <v>0</v>
      </c>
      <c r="D774" s="21">
        <v>0</v>
      </c>
      <c r="E774" s="21">
        <v>0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61">
        <v>0</v>
      </c>
      <c r="Q774" s="37">
        <v>2</v>
      </c>
    </row>
    <row r="775" spans="1:17" hidden="1" x14ac:dyDescent="0.3">
      <c r="A775" s="19" t="s">
        <v>1515</v>
      </c>
      <c r="B775" s="19" t="s">
        <v>2264</v>
      </c>
      <c r="C775" s="21">
        <v>0</v>
      </c>
      <c r="D775" s="21">
        <v>0</v>
      </c>
      <c r="E775" s="21">
        <v>0</v>
      </c>
      <c r="F775" s="21">
        <v>0</v>
      </c>
      <c r="G775" s="21">
        <v>0</v>
      </c>
      <c r="H775" s="21">
        <v>0</v>
      </c>
      <c r="I775" s="21">
        <v>0</v>
      </c>
      <c r="J775" s="21">
        <v>0</v>
      </c>
      <c r="K775" s="21">
        <v>0</v>
      </c>
      <c r="L775" s="21">
        <v>0</v>
      </c>
      <c r="M775" s="21">
        <v>0</v>
      </c>
      <c r="N775" s="21">
        <v>0</v>
      </c>
      <c r="O775" s="21">
        <v>0</v>
      </c>
      <c r="P775" s="61">
        <v>0</v>
      </c>
      <c r="Q775" s="37">
        <v>2</v>
      </c>
    </row>
    <row r="776" spans="1:17" hidden="1" x14ac:dyDescent="0.3">
      <c r="A776" s="19" t="s">
        <v>1516</v>
      </c>
      <c r="B776" s="19" t="s">
        <v>2265</v>
      </c>
      <c r="C776" s="21">
        <v>0</v>
      </c>
      <c r="D776" s="21">
        <v>0</v>
      </c>
      <c r="E776" s="21">
        <v>0</v>
      </c>
      <c r="F776" s="21">
        <v>0</v>
      </c>
      <c r="G776" s="21">
        <v>0</v>
      </c>
      <c r="H776" s="21">
        <v>0</v>
      </c>
      <c r="I776" s="21">
        <v>0</v>
      </c>
      <c r="J776" s="21">
        <v>0</v>
      </c>
      <c r="K776" s="21">
        <v>0</v>
      </c>
      <c r="L776" s="21">
        <v>0</v>
      </c>
      <c r="M776" s="21">
        <v>0</v>
      </c>
      <c r="N776" s="21">
        <v>0</v>
      </c>
      <c r="O776" s="21">
        <v>0</v>
      </c>
      <c r="P776" s="61">
        <v>0</v>
      </c>
      <c r="Q776" s="37">
        <v>2</v>
      </c>
    </row>
    <row r="777" spans="1:17" hidden="1" x14ac:dyDescent="0.3">
      <c r="A777" s="19" t="s">
        <v>1517</v>
      </c>
      <c r="B777" s="19" t="s">
        <v>2266</v>
      </c>
      <c r="C777" s="21">
        <v>0</v>
      </c>
      <c r="D777" s="21">
        <v>0</v>
      </c>
      <c r="E777" s="21">
        <v>0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61">
        <v>0</v>
      </c>
      <c r="Q777" s="37">
        <v>2</v>
      </c>
    </row>
    <row r="778" spans="1:17" hidden="1" x14ac:dyDescent="0.3">
      <c r="A778" s="19" t="s">
        <v>1518</v>
      </c>
      <c r="B778" s="19" t="s">
        <v>2267</v>
      </c>
      <c r="C778" s="21">
        <v>0</v>
      </c>
      <c r="D778" s="21">
        <v>0</v>
      </c>
      <c r="E778" s="21">
        <v>0</v>
      </c>
      <c r="F778" s="21">
        <v>0</v>
      </c>
      <c r="G778" s="21">
        <v>0</v>
      </c>
      <c r="H778" s="21">
        <v>0</v>
      </c>
      <c r="I778" s="21">
        <v>0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0</v>
      </c>
      <c r="P778" s="61">
        <v>0</v>
      </c>
      <c r="Q778" s="37">
        <v>2</v>
      </c>
    </row>
    <row r="779" spans="1:17" hidden="1" x14ac:dyDescent="0.3">
      <c r="A779" s="19" t="s">
        <v>1519</v>
      </c>
      <c r="B779" s="19" t="s">
        <v>2268</v>
      </c>
      <c r="C779" s="21">
        <v>0</v>
      </c>
      <c r="D779" s="21">
        <v>0</v>
      </c>
      <c r="E779" s="21">
        <v>0</v>
      </c>
      <c r="F779" s="21">
        <v>0</v>
      </c>
      <c r="G779" s="21">
        <v>0</v>
      </c>
      <c r="H779" s="21">
        <v>0</v>
      </c>
      <c r="I779" s="21">
        <v>0</v>
      </c>
      <c r="J779" s="21">
        <v>0</v>
      </c>
      <c r="K779" s="21">
        <v>0</v>
      </c>
      <c r="L779" s="21">
        <v>0</v>
      </c>
      <c r="M779" s="21">
        <v>0</v>
      </c>
      <c r="N779" s="21">
        <v>0</v>
      </c>
      <c r="O779" s="21">
        <v>0</v>
      </c>
      <c r="P779" s="61">
        <v>0</v>
      </c>
      <c r="Q779" s="37">
        <v>2</v>
      </c>
    </row>
    <row r="780" spans="1:17" hidden="1" x14ac:dyDescent="0.3">
      <c r="A780" s="19" t="s">
        <v>1520</v>
      </c>
      <c r="B780" s="19" t="s">
        <v>2269</v>
      </c>
      <c r="C780" s="21">
        <v>0</v>
      </c>
      <c r="D780" s="21">
        <v>0</v>
      </c>
      <c r="E780" s="21">
        <v>0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61">
        <v>0</v>
      </c>
      <c r="Q780" s="37">
        <v>2</v>
      </c>
    </row>
    <row r="781" spans="1:17" hidden="1" x14ac:dyDescent="0.3">
      <c r="A781" s="19" t="s">
        <v>1521</v>
      </c>
      <c r="B781" s="19" t="s">
        <v>2270</v>
      </c>
      <c r="C781" s="21">
        <v>0</v>
      </c>
      <c r="D781" s="21">
        <v>0</v>
      </c>
      <c r="E781" s="21">
        <v>0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61">
        <v>0</v>
      </c>
      <c r="Q781" s="37">
        <v>2</v>
      </c>
    </row>
    <row r="782" spans="1:17" hidden="1" x14ac:dyDescent="0.3">
      <c r="A782" s="19" t="s">
        <v>1522</v>
      </c>
      <c r="B782" s="19" t="s">
        <v>2271</v>
      </c>
      <c r="C782" s="21">
        <v>0</v>
      </c>
      <c r="D782" s="21">
        <v>0</v>
      </c>
      <c r="E782" s="21">
        <v>0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61">
        <v>0</v>
      </c>
      <c r="Q782" s="37">
        <v>2</v>
      </c>
    </row>
    <row r="783" spans="1:17" hidden="1" x14ac:dyDescent="0.3">
      <c r="A783" s="19" t="s">
        <v>1523</v>
      </c>
      <c r="B783" s="19" t="s">
        <v>2272</v>
      </c>
      <c r="C783" s="21">
        <v>0</v>
      </c>
      <c r="D783" s="21">
        <v>0</v>
      </c>
      <c r="E783" s="21">
        <v>0</v>
      </c>
      <c r="F783" s="21">
        <v>0</v>
      </c>
      <c r="G783" s="21">
        <v>0</v>
      </c>
      <c r="H783" s="21">
        <v>0</v>
      </c>
      <c r="I783" s="21">
        <v>0</v>
      </c>
      <c r="J783" s="21">
        <v>0</v>
      </c>
      <c r="K783" s="21">
        <v>0</v>
      </c>
      <c r="L783" s="21">
        <v>0</v>
      </c>
      <c r="M783" s="21">
        <v>0</v>
      </c>
      <c r="N783" s="21">
        <v>0</v>
      </c>
      <c r="O783" s="21">
        <v>0</v>
      </c>
      <c r="P783" s="61">
        <v>0</v>
      </c>
      <c r="Q783" s="37">
        <v>2</v>
      </c>
    </row>
    <row r="784" spans="1:17" hidden="1" x14ac:dyDescent="0.3">
      <c r="A784" s="19" t="s">
        <v>1524</v>
      </c>
      <c r="B784" s="19" t="s">
        <v>2273</v>
      </c>
      <c r="C784" s="21">
        <v>0</v>
      </c>
      <c r="D784" s="21">
        <v>0</v>
      </c>
      <c r="E784" s="21">
        <v>0</v>
      </c>
      <c r="F784" s="21">
        <v>0</v>
      </c>
      <c r="G784" s="21">
        <v>0</v>
      </c>
      <c r="H784" s="21">
        <v>0</v>
      </c>
      <c r="I784" s="21">
        <v>0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61">
        <v>0</v>
      </c>
      <c r="Q784" s="37">
        <v>2</v>
      </c>
    </row>
    <row r="785" spans="1:17" hidden="1" x14ac:dyDescent="0.3">
      <c r="A785" s="19" t="s">
        <v>1525</v>
      </c>
      <c r="B785" s="19" t="s">
        <v>2274</v>
      </c>
      <c r="C785" s="21">
        <v>0</v>
      </c>
      <c r="D785" s="21">
        <v>0</v>
      </c>
      <c r="E785" s="21">
        <v>0</v>
      </c>
      <c r="F785" s="21">
        <v>0</v>
      </c>
      <c r="G785" s="21">
        <v>0</v>
      </c>
      <c r="H785" s="21">
        <v>0</v>
      </c>
      <c r="I785" s="21">
        <v>0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61">
        <v>0</v>
      </c>
      <c r="Q785" s="37">
        <v>2</v>
      </c>
    </row>
    <row r="786" spans="1:17" hidden="1" x14ac:dyDescent="0.3">
      <c r="A786" s="19" t="s">
        <v>1526</v>
      </c>
      <c r="B786" s="19" t="s">
        <v>2275</v>
      </c>
      <c r="C786" s="21">
        <v>0</v>
      </c>
      <c r="D786" s="21">
        <v>0</v>
      </c>
      <c r="E786" s="21">
        <v>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61">
        <v>0</v>
      </c>
      <c r="Q786" s="37">
        <v>2</v>
      </c>
    </row>
    <row r="787" spans="1:17" hidden="1" x14ac:dyDescent="0.3">
      <c r="A787" s="19" t="s">
        <v>1527</v>
      </c>
      <c r="B787" s="19" t="s">
        <v>2276</v>
      </c>
      <c r="C787" s="21">
        <v>0</v>
      </c>
      <c r="D787" s="21">
        <v>0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21">
        <v>0</v>
      </c>
      <c r="L787" s="21">
        <v>0</v>
      </c>
      <c r="M787" s="21">
        <v>0</v>
      </c>
      <c r="N787" s="21">
        <v>0</v>
      </c>
      <c r="O787" s="21">
        <v>0</v>
      </c>
      <c r="P787" s="61">
        <v>0</v>
      </c>
      <c r="Q787" s="37">
        <v>2</v>
      </c>
    </row>
    <row r="788" spans="1:17" hidden="1" x14ac:dyDescent="0.3">
      <c r="A788" s="19" t="s">
        <v>1528</v>
      </c>
      <c r="B788" s="19" t="s">
        <v>2277</v>
      </c>
      <c r="C788" s="21">
        <v>0</v>
      </c>
      <c r="D788" s="21">
        <v>0</v>
      </c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0</v>
      </c>
      <c r="K788" s="21">
        <v>0</v>
      </c>
      <c r="L788" s="21">
        <v>0</v>
      </c>
      <c r="M788" s="21">
        <v>0</v>
      </c>
      <c r="N788" s="21">
        <v>0</v>
      </c>
      <c r="O788" s="21">
        <v>0</v>
      </c>
      <c r="P788" s="61">
        <v>0</v>
      </c>
      <c r="Q788" s="37">
        <v>2</v>
      </c>
    </row>
    <row r="789" spans="1:17" hidden="1" x14ac:dyDescent="0.3">
      <c r="A789" s="19" t="s">
        <v>1529</v>
      </c>
      <c r="B789" s="19" t="s">
        <v>2278</v>
      </c>
      <c r="C789" s="41">
        <v>0</v>
      </c>
      <c r="D789" s="41">
        <v>0</v>
      </c>
      <c r="E789" s="41">
        <v>0</v>
      </c>
      <c r="F789" s="41">
        <v>0</v>
      </c>
      <c r="G789" s="41">
        <v>0</v>
      </c>
      <c r="H789" s="41">
        <v>0</v>
      </c>
      <c r="I789" s="41">
        <v>0</v>
      </c>
      <c r="J789" s="41">
        <v>0</v>
      </c>
      <c r="K789" s="41">
        <v>0</v>
      </c>
      <c r="L789" s="41">
        <v>0</v>
      </c>
      <c r="M789" s="41">
        <v>0</v>
      </c>
      <c r="N789" s="41">
        <v>0</v>
      </c>
      <c r="O789" s="41">
        <v>0</v>
      </c>
      <c r="P789" s="61">
        <v>0</v>
      </c>
      <c r="Q789" s="37">
        <v>2</v>
      </c>
    </row>
    <row r="790" spans="1:17" hidden="1" x14ac:dyDescent="0.3">
      <c r="B790" s="19" t="s">
        <v>698</v>
      </c>
      <c r="C790" s="41">
        <v>0</v>
      </c>
      <c r="D790" s="41">
        <v>0</v>
      </c>
      <c r="E790" s="41">
        <v>0</v>
      </c>
      <c r="F790" s="41">
        <v>0</v>
      </c>
      <c r="G790" s="41">
        <v>0</v>
      </c>
      <c r="H790" s="41">
        <v>0</v>
      </c>
      <c r="I790" s="41">
        <v>0</v>
      </c>
      <c r="J790" s="41">
        <v>0</v>
      </c>
      <c r="K790" s="41">
        <v>0</v>
      </c>
      <c r="L790" s="41">
        <v>0</v>
      </c>
      <c r="M790" s="41">
        <v>0</v>
      </c>
      <c r="N790" s="41">
        <v>0</v>
      </c>
      <c r="O790" s="41">
        <v>0</v>
      </c>
      <c r="P790" s="61">
        <v>0</v>
      </c>
      <c r="Q790" s="37">
        <v>2</v>
      </c>
    </row>
    <row r="791" spans="1:17" hidden="1" x14ac:dyDescent="0.3">
      <c r="B791" s="19" t="s">
        <v>699</v>
      </c>
      <c r="C791" s="41">
        <v>0</v>
      </c>
      <c r="D791" s="41">
        <v>0</v>
      </c>
      <c r="E791" s="41">
        <v>0</v>
      </c>
      <c r="F791" s="41">
        <v>0</v>
      </c>
      <c r="G791" s="41">
        <v>0</v>
      </c>
      <c r="H791" s="41">
        <v>0</v>
      </c>
      <c r="I791" s="41">
        <v>0</v>
      </c>
      <c r="J791" s="41">
        <v>0</v>
      </c>
      <c r="K791" s="41">
        <v>0</v>
      </c>
      <c r="L791" s="41">
        <v>0</v>
      </c>
      <c r="M791" s="41">
        <v>0</v>
      </c>
      <c r="N791" s="41">
        <v>0</v>
      </c>
      <c r="O791" s="41">
        <v>0</v>
      </c>
      <c r="P791" s="61">
        <v>0</v>
      </c>
      <c r="Q791" s="37">
        <v>2</v>
      </c>
    </row>
    <row r="792" spans="1:17" hidden="1" x14ac:dyDescent="0.3">
      <c r="B792" s="19" t="s">
        <v>1452</v>
      </c>
      <c r="C792" s="21">
        <v>0</v>
      </c>
      <c r="D792" s="21">
        <v>0</v>
      </c>
      <c r="E792" s="21">
        <v>0</v>
      </c>
      <c r="F792" s="21">
        <v>0</v>
      </c>
      <c r="G792" s="21">
        <v>0</v>
      </c>
      <c r="H792" s="21">
        <v>0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  <c r="P792" s="61">
        <v>0</v>
      </c>
      <c r="Q792" s="37">
        <v>2</v>
      </c>
    </row>
    <row r="793" spans="1:17" hidden="1" x14ac:dyDescent="0.3"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61"/>
      <c r="Q793" s="37">
        <v>2</v>
      </c>
    </row>
    <row r="794" spans="1:17" ht="17.25" x14ac:dyDescent="0.35">
      <c r="B794" s="30" t="s">
        <v>702</v>
      </c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43"/>
      <c r="Q794" s="37">
        <v>1</v>
      </c>
    </row>
    <row r="795" spans="1:17" hidden="1" x14ac:dyDescent="0.3">
      <c r="A795" s="19" t="s">
        <v>703</v>
      </c>
      <c r="B795" s="19" t="s">
        <v>2279</v>
      </c>
      <c r="C795" s="21">
        <v>0</v>
      </c>
      <c r="D795" s="21">
        <v>0</v>
      </c>
      <c r="E795" s="21">
        <v>0</v>
      </c>
      <c r="F795" s="21">
        <v>0</v>
      </c>
      <c r="G795" s="21">
        <v>0</v>
      </c>
      <c r="H795" s="21">
        <v>0</v>
      </c>
      <c r="I795" s="21">
        <v>0</v>
      </c>
      <c r="J795" s="21">
        <v>0</v>
      </c>
      <c r="K795" s="21">
        <v>0</v>
      </c>
      <c r="L795" s="21">
        <v>0</v>
      </c>
      <c r="M795" s="21">
        <v>0</v>
      </c>
      <c r="N795" s="21">
        <v>0</v>
      </c>
      <c r="O795" s="21">
        <v>0</v>
      </c>
      <c r="P795" s="55">
        <v>0</v>
      </c>
      <c r="Q795" s="37">
        <v>2</v>
      </c>
    </row>
    <row r="796" spans="1:17" hidden="1" x14ac:dyDescent="0.3">
      <c r="A796" s="19" t="s">
        <v>704</v>
      </c>
      <c r="B796" s="19" t="s">
        <v>2280</v>
      </c>
      <c r="C796" s="21">
        <v>0</v>
      </c>
      <c r="D796" s="21">
        <v>0</v>
      </c>
      <c r="E796" s="21">
        <v>0</v>
      </c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55">
        <v>0</v>
      </c>
      <c r="Q796" s="37">
        <v>2</v>
      </c>
    </row>
    <row r="797" spans="1:17" x14ac:dyDescent="0.3">
      <c r="A797" s="19" t="s">
        <v>705</v>
      </c>
      <c r="B797" s="19" t="s">
        <v>2281</v>
      </c>
      <c r="C797" s="21">
        <v>0</v>
      </c>
      <c r="D797" s="21">
        <v>0</v>
      </c>
      <c r="E797" s="21">
        <v>0</v>
      </c>
      <c r="F797" s="21">
        <v>0</v>
      </c>
      <c r="G797" s="21">
        <v>200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200</v>
      </c>
      <c r="P797" s="55">
        <v>7.8385263570448747E-3</v>
      </c>
      <c r="Q797" s="37">
        <v>1</v>
      </c>
    </row>
    <row r="798" spans="1:17" x14ac:dyDescent="0.3">
      <c r="A798" s="19" t="s">
        <v>706</v>
      </c>
      <c r="B798" s="19" t="s">
        <v>2282</v>
      </c>
      <c r="C798" s="21">
        <v>748.66</v>
      </c>
      <c r="D798" s="21">
        <v>2058.6999999999998</v>
      </c>
      <c r="E798" s="21">
        <v>1886.79</v>
      </c>
      <c r="F798" s="21">
        <v>1252.81</v>
      </c>
      <c r="G798" s="21">
        <v>2128</v>
      </c>
      <c r="H798" s="21">
        <v>994.71</v>
      </c>
      <c r="I798" s="21">
        <v>1935.59</v>
      </c>
      <c r="J798" s="21">
        <v>1825.09</v>
      </c>
      <c r="K798" s="21">
        <v>1130</v>
      </c>
      <c r="L798" s="21">
        <v>712.89</v>
      </c>
      <c r="M798" s="21">
        <v>3849.71</v>
      </c>
      <c r="N798" s="21">
        <v>677.58</v>
      </c>
      <c r="O798" s="21">
        <v>19200.53</v>
      </c>
      <c r="P798" s="55">
        <v>0.75251930237115416</v>
      </c>
      <c r="Q798" s="37">
        <v>1</v>
      </c>
    </row>
    <row r="799" spans="1:17" hidden="1" x14ac:dyDescent="0.3">
      <c r="A799" s="19" t="s">
        <v>2283</v>
      </c>
      <c r="B799" s="19" t="s">
        <v>2284</v>
      </c>
      <c r="C799" s="21">
        <v>0</v>
      </c>
      <c r="D799" s="21">
        <v>0</v>
      </c>
      <c r="E799" s="21">
        <v>0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  <c r="O799" s="21">
        <v>0</v>
      </c>
      <c r="P799" s="55">
        <v>0</v>
      </c>
      <c r="Q799" s="37">
        <v>2</v>
      </c>
    </row>
    <row r="800" spans="1:17" x14ac:dyDescent="0.3">
      <c r="A800" s="19" t="s">
        <v>707</v>
      </c>
      <c r="B800" s="19" t="s">
        <v>2285</v>
      </c>
      <c r="C800" s="21">
        <v>2717.59</v>
      </c>
      <c r="D800" s="21">
        <v>1782.87</v>
      </c>
      <c r="E800" s="21">
        <v>2368.87</v>
      </c>
      <c r="F800" s="21">
        <v>2894.96</v>
      </c>
      <c r="G800" s="21">
        <v>3391.55</v>
      </c>
      <c r="H800" s="21">
        <v>3891.6699999999996</v>
      </c>
      <c r="I800" s="21">
        <v>5858.09</v>
      </c>
      <c r="J800" s="21">
        <v>4930.75</v>
      </c>
      <c r="K800" s="21">
        <v>4582.3200000000006</v>
      </c>
      <c r="L800" s="21">
        <v>4475.3500000000004</v>
      </c>
      <c r="M800" s="21">
        <v>4178.8500000000004</v>
      </c>
      <c r="N800" s="21">
        <v>4141.66</v>
      </c>
      <c r="O800" s="21">
        <v>45214.53</v>
      </c>
      <c r="P800" s="55">
        <v>1.7720764256319812</v>
      </c>
      <c r="Q800" s="37">
        <v>1</v>
      </c>
    </row>
    <row r="801" spans="1:17" x14ac:dyDescent="0.3">
      <c r="A801" s="19" t="s">
        <v>708</v>
      </c>
      <c r="B801" s="19" t="s">
        <v>2286</v>
      </c>
      <c r="C801" s="21">
        <v>96</v>
      </c>
      <c r="D801" s="21">
        <v>35</v>
      </c>
      <c r="E801" s="21">
        <v>57.75</v>
      </c>
      <c r="F801" s="21">
        <v>3</v>
      </c>
      <c r="G801" s="21">
        <v>193</v>
      </c>
      <c r="H801" s="21">
        <v>498.5</v>
      </c>
      <c r="I801" s="21">
        <v>237</v>
      </c>
      <c r="J801" s="21">
        <v>112</v>
      </c>
      <c r="K801" s="21">
        <v>292.5</v>
      </c>
      <c r="L801" s="21">
        <v>398</v>
      </c>
      <c r="M801" s="21">
        <v>236</v>
      </c>
      <c r="N801" s="21">
        <v>103</v>
      </c>
      <c r="O801" s="21">
        <v>2261.75</v>
      </c>
      <c r="P801" s="55">
        <v>8.8643934940231234E-2</v>
      </c>
      <c r="Q801" s="37">
        <v>1</v>
      </c>
    </row>
    <row r="802" spans="1:17" hidden="1" x14ac:dyDescent="0.3">
      <c r="A802" s="19" t="s">
        <v>709</v>
      </c>
      <c r="B802" s="19" t="s">
        <v>2287</v>
      </c>
      <c r="C802" s="21">
        <v>0</v>
      </c>
      <c r="D802" s="21">
        <v>0</v>
      </c>
      <c r="E802" s="21">
        <v>0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55">
        <v>0</v>
      </c>
      <c r="Q802" s="37">
        <v>2</v>
      </c>
    </row>
    <row r="803" spans="1:17" hidden="1" x14ac:dyDescent="0.3">
      <c r="A803" s="19" t="s">
        <v>710</v>
      </c>
      <c r="B803" s="19" t="s">
        <v>2288</v>
      </c>
      <c r="C803" s="21">
        <v>0</v>
      </c>
      <c r="D803" s="21">
        <v>0</v>
      </c>
      <c r="E803" s="21">
        <v>0</v>
      </c>
      <c r="F803" s="21">
        <v>0</v>
      </c>
      <c r="G803" s="21">
        <v>0</v>
      </c>
      <c r="H803" s="21">
        <v>0</v>
      </c>
      <c r="I803" s="21">
        <v>0</v>
      </c>
      <c r="J803" s="21">
        <v>0</v>
      </c>
      <c r="K803" s="21">
        <v>0</v>
      </c>
      <c r="L803" s="21">
        <v>0</v>
      </c>
      <c r="M803" s="21">
        <v>0</v>
      </c>
      <c r="N803" s="21">
        <v>0</v>
      </c>
      <c r="O803" s="21">
        <v>0</v>
      </c>
      <c r="P803" s="55">
        <v>0</v>
      </c>
      <c r="Q803" s="37">
        <v>2</v>
      </c>
    </row>
    <row r="804" spans="1:17" x14ac:dyDescent="0.3">
      <c r="A804" s="19" t="s">
        <v>711</v>
      </c>
      <c r="B804" s="19" t="s">
        <v>2289</v>
      </c>
      <c r="C804" s="21">
        <v>54.45</v>
      </c>
      <c r="D804" s="21">
        <v>57.4</v>
      </c>
      <c r="E804" s="21">
        <v>108.9</v>
      </c>
      <c r="F804" s="21">
        <v>190.65</v>
      </c>
      <c r="G804" s="21">
        <v>361.35</v>
      </c>
      <c r="H804" s="21">
        <v>222.75</v>
      </c>
      <c r="I804" s="21">
        <v>316.8</v>
      </c>
      <c r="J804" s="21">
        <v>232.65</v>
      </c>
      <c r="K804" s="21">
        <v>336.6</v>
      </c>
      <c r="L804" s="21">
        <v>168.62</v>
      </c>
      <c r="M804" s="21">
        <v>188.1</v>
      </c>
      <c r="N804" s="21">
        <v>103.95</v>
      </c>
      <c r="O804" s="21">
        <v>2342.2199999999998</v>
      </c>
      <c r="P804" s="55">
        <v>9.1797766019988236E-2</v>
      </c>
      <c r="Q804" s="37">
        <v>1</v>
      </c>
    </row>
    <row r="805" spans="1:17" x14ac:dyDescent="0.3">
      <c r="A805" s="19" t="s">
        <v>712</v>
      </c>
      <c r="B805" s="19" t="s">
        <v>2290</v>
      </c>
      <c r="C805" s="21">
        <v>67</v>
      </c>
      <c r="D805" s="21">
        <v>0</v>
      </c>
      <c r="E805" s="21">
        <v>0</v>
      </c>
      <c r="F805" s="21">
        <v>50</v>
      </c>
      <c r="G805" s="21">
        <v>0</v>
      </c>
      <c r="H805" s="21">
        <v>0</v>
      </c>
      <c r="I805" s="21">
        <v>0</v>
      </c>
      <c r="J805" s="21">
        <v>0</v>
      </c>
      <c r="K805" s="21">
        <v>0</v>
      </c>
      <c r="L805" s="21">
        <v>118</v>
      </c>
      <c r="M805" s="21">
        <v>0</v>
      </c>
      <c r="N805" s="21">
        <v>0</v>
      </c>
      <c r="O805" s="21">
        <v>235</v>
      </c>
      <c r="P805" s="55">
        <v>9.2102684695277281E-3</v>
      </c>
      <c r="Q805" s="37">
        <v>1</v>
      </c>
    </row>
    <row r="806" spans="1:17" hidden="1" x14ac:dyDescent="0.3">
      <c r="A806" s="19" t="s">
        <v>713</v>
      </c>
      <c r="B806" s="19" t="s">
        <v>2291</v>
      </c>
      <c r="C806" s="21">
        <v>0</v>
      </c>
      <c r="D806" s="21">
        <v>0</v>
      </c>
      <c r="E806" s="21">
        <v>0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55">
        <v>0</v>
      </c>
      <c r="Q806" s="37">
        <v>2</v>
      </c>
    </row>
    <row r="807" spans="1:17" hidden="1" x14ac:dyDescent="0.3">
      <c r="A807" s="19" t="s">
        <v>714</v>
      </c>
      <c r="B807" s="19" t="s">
        <v>2292</v>
      </c>
      <c r="C807" s="21">
        <v>0</v>
      </c>
      <c r="D807" s="21">
        <v>0</v>
      </c>
      <c r="E807" s="21">
        <v>0</v>
      </c>
      <c r="F807" s="21">
        <v>0</v>
      </c>
      <c r="G807" s="21">
        <v>0</v>
      </c>
      <c r="H807" s="21">
        <v>0</v>
      </c>
      <c r="I807" s="21">
        <v>0</v>
      </c>
      <c r="J807" s="21">
        <v>0</v>
      </c>
      <c r="K807" s="21">
        <v>0</v>
      </c>
      <c r="L807" s="21">
        <v>0</v>
      </c>
      <c r="M807" s="21">
        <v>0</v>
      </c>
      <c r="N807" s="21">
        <v>0</v>
      </c>
      <c r="O807" s="21">
        <v>0</v>
      </c>
      <c r="P807" s="55">
        <v>0</v>
      </c>
      <c r="Q807" s="37">
        <v>2</v>
      </c>
    </row>
    <row r="808" spans="1:17" x14ac:dyDescent="0.3">
      <c r="A808" s="19" t="s">
        <v>715</v>
      </c>
      <c r="B808" s="19" t="s">
        <v>1783</v>
      </c>
      <c r="C808" s="21">
        <v>70</v>
      </c>
      <c r="D808" s="21">
        <v>0</v>
      </c>
      <c r="E808" s="21">
        <v>1611.39</v>
      </c>
      <c r="F808" s="21">
        <v>777.88</v>
      </c>
      <c r="G808" s="21">
        <v>8380.64</v>
      </c>
      <c r="H808" s="21">
        <v>11180.76</v>
      </c>
      <c r="I808" s="21">
        <v>9627.73</v>
      </c>
      <c r="J808" s="21">
        <v>9764.0400000000009</v>
      </c>
      <c r="K808" s="21">
        <v>6433.5099999999984</v>
      </c>
      <c r="L808" s="21">
        <v>8129.35</v>
      </c>
      <c r="M808" s="21">
        <v>8214.66</v>
      </c>
      <c r="N808" s="21">
        <v>11097.56</v>
      </c>
      <c r="O808" s="21">
        <v>75287.51999999999</v>
      </c>
      <c r="P808" s="55">
        <v>2.9507160493827156</v>
      </c>
      <c r="Q808" s="37">
        <v>1</v>
      </c>
    </row>
    <row r="809" spans="1:17" hidden="1" x14ac:dyDescent="0.3">
      <c r="A809" s="19" t="s">
        <v>716</v>
      </c>
      <c r="B809" s="19" t="s">
        <v>2293</v>
      </c>
      <c r="C809" s="21">
        <v>0</v>
      </c>
      <c r="D809" s="21">
        <v>0</v>
      </c>
      <c r="E809" s="21">
        <v>0</v>
      </c>
      <c r="F809" s="21">
        <v>0</v>
      </c>
      <c r="G809" s="21">
        <v>0</v>
      </c>
      <c r="H809" s="21">
        <v>0</v>
      </c>
      <c r="I809" s="21">
        <v>0</v>
      </c>
      <c r="J809" s="21">
        <v>0</v>
      </c>
      <c r="K809" s="21">
        <v>0</v>
      </c>
      <c r="L809" s="21">
        <v>0</v>
      </c>
      <c r="M809" s="21">
        <v>0</v>
      </c>
      <c r="N809" s="21">
        <v>0</v>
      </c>
      <c r="O809" s="21">
        <v>0</v>
      </c>
      <c r="P809" s="55">
        <v>0</v>
      </c>
      <c r="Q809" s="37">
        <v>2</v>
      </c>
    </row>
    <row r="810" spans="1:17" hidden="1" x14ac:dyDescent="0.3">
      <c r="A810" s="19" t="s">
        <v>717</v>
      </c>
      <c r="B810" s="19" t="s">
        <v>1784</v>
      </c>
      <c r="C810" s="21">
        <v>0</v>
      </c>
      <c r="D810" s="21">
        <v>0</v>
      </c>
      <c r="E810" s="21">
        <v>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55">
        <v>0</v>
      </c>
      <c r="Q810" s="37">
        <v>2</v>
      </c>
    </row>
    <row r="811" spans="1:17" hidden="1" x14ac:dyDescent="0.3">
      <c r="A811" s="19" t="s">
        <v>718</v>
      </c>
      <c r="B811" s="19" t="s">
        <v>2294</v>
      </c>
      <c r="C811" s="21">
        <v>0</v>
      </c>
      <c r="D811" s="21">
        <v>0</v>
      </c>
      <c r="E811" s="21">
        <v>0</v>
      </c>
      <c r="F811" s="21">
        <v>0</v>
      </c>
      <c r="G811" s="21">
        <v>0</v>
      </c>
      <c r="H811" s="21">
        <v>0</v>
      </c>
      <c r="I811" s="21">
        <v>0</v>
      </c>
      <c r="J811" s="21">
        <v>0</v>
      </c>
      <c r="K811" s="21">
        <v>0</v>
      </c>
      <c r="L811" s="21">
        <v>0</v>
      </c>
      <c r="M811" s="21">
        <v>0</v>
      </c>
      <c r="N811" s="21">
        <v>0</v>
      </c>
      <c r="O811" s="21">
        <v>0</v>
      </c>
      <c r="P811" s="55">
        <v>0</v>
      </c>
      <c r="Q811" s="37">
        <v>2</v>
      </c>
    </row>
    <row r="812" spans="1:17" hidden="1" x14ac:dyDescent="0.3">
      <c r="A812" s="19" t="s">
        <v>719</v>
      </c>
      <c r="B812" s="19" t="s">
        <v>2295</v>
      </c>
      <c r="C812" s="21">
        <v>0</v>
      </c>
      <c r="D812" s="21">
        <v>0</v>
      </c>
      <c r="E812" s="21">
        <v>0</v>
      </c>
      <c r="F812" s="21">
        <v>0</v>
      </c>
      <c r="G812" s="21">
        <v>0</v>
      </c>
      <c r="H812" s="21">
        <v>0</v>
      </c>
      <c r="I812" s="21">
        <v>0</v>
      </c>
      <c r="J812" s="21">
        <v>0</v>
      </c>
      <c r="K812" s="21">
        <v>0</v>
      </c>
      <c r="L812" s="21">
        <v>0</v>
      </c>
      <c r="M812" s="21">
        <v>0</v>
      </c>
      <c r="N812" s="21">
        <v>0</v>
      </c>
      <c r="O812" s="21">
        <v>0</v>
      </c>
      <c r="P812" s="55">
        <v>0</v>
      </c>
      <c r="Q812" s="37">
        <v>2</v>
      </c>
    </row>
    <row r="813" spans="1:17" hidden="1" x14ac:dyDescent="0.3">
      <c r="A813" s="19" t="s">
        <v>720</v>
      </c>
      <c r="B813" s="19" t="s">
        <v>2296</v>
      </c>
      <c r="C813" s="21">
        <v>0</v>
      </c>
      <c r="D813" s="21">
        <v>0</v>
      </c>
      <c r="E813" s="21">
        <v>0</v>
      </c>
      <c r="F813" s="21">
        <v>0</v>
      </c>
      <c r="G813" s="21">
        <v>0</v>
      </c>
      <c r="H813" s="21">
        <v>0</v>
      </c>
      <c r="I813" s="21">
        <v>0</v>
      </c>
      <c r="J813" s="21">
        <v>0</v>
      </c>
      <c r="K813" s="21">
        <v>0</v>
      </c>
      <c r="L813" s="21">
        <v>0</v>
      </c>
      <c r="M813" s="21">
        <v>0</v>
      </c>
      <c r="N813" s="21">
        <v>0</v>
      </c>
      <c r="O813" s="21">
        <v>0</v>
      </c>
      <c r="P813" s="55">
        <v>0</v>
      </c>
      <c r="Q813" s="37">
        <v>2</v>
      </c>
    </row>
    <row r="814" spans="1:17" hidden="1" x14ac:dyDescent="0.3">
      <c r="A814" s="19" t="s">
        <v>1601</v>
      </c>
      <c r="B814" s="19" t="s">
        <v>2297</v>
      </c>
      <c r="C814" s="21">
        <v>0</v>
      </c>
      <c r="D814" s="21">
        <v>0</v>
      </c>
      <c r="E814" s="21">
        <v>0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55">
        <v>0</v>
      </c>
      <c r="Q814" s="37">
        <v>2</v>
      </c>
    </row>
    <row r="815" spans="1:17" hidden="1" x14ac:dyDescent="0.3">
      <c r="A815" s="19" t="s">
        <v>1644</v>
      </c>
      <c r="B815" s="19" t="s">
        <v>2298</v>
      </c>
      <c r="C815" s="41">
        <v>0</v>
      </c>
      <c r="D815" s="41">
        <v>0</v>
      </c>
      <c r="E815" s="41">
        <v>0</v>
      </c>
      <c r="F815" s="41">
        <v>0</v>
      </c>
      <c r="G815" s="41">
        <v>0</v>
      </c>
      <c r="H815" s="41">
        <v>0</v>
      </c>
      <c r="I815" s="41">
        <v>0</v>
      </c>
      <c r="J815" s="41">
        <v>0</v>
      </c>
      <c r="K815" s="41">
        <v>0</v>
      </c>
      <c r="L815" s="41">
        <v>0</v>
      </c>
      <c r="M815" s="41">
        <v>0</v>
      </c>
      <c r="N815" s="41">
        <v>0</v>
      </c>
      <c r="O815" s="41">
        <v>0</v>
      </c>
      <c r="P815" s="55">
        <v>0</v>
      </c>
      <c r="Q815" s="37">
        <v>2</v>
      </c>
    </row>
    <row r="816" spans="1:17" x14ac:dyDescent="0.3">
      <c r="B816" s="19" t="s">
        <v>722</v>
      </c>
      <c r="C816" s="21">
        <v>3753.7</v>
      </c>
      <c r="D816" s="21">
        <v>3933.97</v>
      </c>
      <c r="E816" s="21">
        <v>6033.7</v>
      </c>
      <c r="F816" s="21">
        <v>5169.3</v>
      </c>
      <c r="G816" s="21">
        <v>14654.54</v>
      </c>
      <c r="H816" s="21">
        <v>16788.39</v>
      </c>
      <c r="I816" s="21">
        <v>17975.21</v>
      </c>
      <c r="J816" s="21">
        <v>16864.53</v>
      </c>
      <c r="K816" s="21">
        <v>12774.93</v>
      </c>
      <c r="L816" s="21">
        <v>14002.210000000001</v>
      </c>
      <c r="M816" s="21">
        <v>16667.32</v>
      </c>
      <c r="N816" s="21">
        <v>16123.75</v>
      </c>
      <c r="O816" s="21">
        <v>144741.54999999999</v>
      </c>
      <c r="P816" s="55">
        <v>5.6728022731726435</v>
      </c>
      <c r="Q816" s="37">
        <v>1</v>
      </c>
    </row>
    <row r="817" spans="1:17" ht="9.75" customHeight="1" x14ac:dyDescent="0.3"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56"/>
      <c r="Q817" s="37">
        <v>1</v>
      </c>
    </row>
    <row r="818" spans="1:17" ht="17.25" x14ac:dyDescent="0.35">
      <c r="B818" s="30" t="s">
        <v>723</v>
      </c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43"/>
      <c r="Q818" s="37">
        <v>1</v>
      </c>
    </row>
    <row r="819" spans="1:17" hidden="1" x14ac:dyDescent="0.3">
      <c r="A819" s="19" t="s">
        <v>724</v>
      </c>
      <c r="B819" s="19" t="s">
        <v>2299</v>
      </c>
      <c r="C819" s="21">
        <v>0</v>
      </c>
      <c r="D819" s="21">
        <v>0</v>
      </c>
      <c r="E819" s="21">
        <v>0</v>
      </c>
      <c r="F819" s="21">
        <v>0</v>
      </c>
      <c r="G819" s="21">
        <v>0</v>
      </c>
      <c r="H819" s="21">
        <v>0</v>
      </c>
      <c r="I819" s="21">
        <v>0</v>
      </c>
      <c r="J819" s="21">
        <v>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  <c r="P819" s="55">
        <v>0</v>
      </c>
      <c r="Q819" s="37">
        <v>2</v>
      </c>
    </row>
    <row r="820" spans="1:17" hidden="1" x14ac:dyDescent="0.3">
      <c r="A820" s="19" t="s">
        <v>726</v>
      </c>
      <c r="B820" s="19" t="s">
        <v>1786</v>
      </c>
      <c r="C820" s="21">
        <v>0</v>
      </c>
      <c r="D820" s="21">
        <v>0</v>
      </c>
      <c r="E820" s="21">
        <v>0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55">
        <v>0</v>
      </c>
      <c r="Q820" s="37">
        <v>2</v>
      </c>
    </row>
    <row r="821" spans="1:17" hidden="1" x14ac:dyDescent="0.3">
      <c r="A821" s="19" t="s">
        <v>725</v>
      </c>
      <c r="B821" s="19" t="s">
        <v>2300</v>
      </c>
      <c r="C821" s="21">
        <v>0</v>
      </c>
      <c r="D821" s="21">
        <v>0</v>
      </c>
      <c r="E821" s="21">
        <v>0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55">
        <v>0</v>
      </c>
      <c r="Q821" s="37">
        <v>2</v>
      </c>
    </row>
    <row r="822" spans="1:17" hidden="1" x14ac:dyDescent="0.3">
      <c r="A822" s="19" t="s">
        <v>728</v>
      </c>
      <c r="B822" s="19" t="s">
        <v>2301</v>
      </c>
      <c r="C822" s="21">
        <v>0</v>
      </c>
      <c r="D822" s="21">
        <v>0</v>
      </c>
      <c r="E822" s="21">
        <v>0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55">
        <v>0</v>
      </c>
      <c r="Q822" s="37">
        <v>2</v>
      </c>
    </row>
    <row r="823" spans="1:17" hidden="1" x14ac:dyDescent="0.3">
      <c r="A823" s="19" t="s">
        <v>729</v>
      </c>
      <c r="B823" s="19" t="s">
        <v>2302</v>
      </c>
      <c r="C823" s="21">
        <v>0</v>
      </c>
      <c r="D823" s="21">
        <v>0</v>
      </c>
      <c r="E823" s="21">
        <v>0</v>
      </c>
      <c r="F823" s="21">
        <v>0</v>
      </c>
      <c r="G823" s="21">
        <v>0</v>
      </c>
      <c r="H823" s="21">
        <v>0</v>
      </c>
      <c r="I823" s="21">
        <v>0</v>
      </c>
      <c r="J823" s="21">
        <v>0</v>
      </c>
      <c r="K823" s="21">
        <v>0</v>
      </c>
      <c r="L823" s="21">
        <v>0</v>
      </c>
      <c r="M823" s="21">
        <v>0</v>
      </c>
      <c r="N823" s="21">
        <v>0</v>
      </c>
      <c r="O823" s="21">
        <v>0</v>
      </c>
      <c r="P823" s="55">
        <v>0</v>
      </c>
      <c r="Q823" s="37">
        <v>2</v>
      </c>
    </row>
    <row r="824" spans="1:17" hidden="1" x14ac:dyDescent="0.3">
      <c r="A824" s="19" t="s">
        <v>835</v>
      </c>
      <c r="B824" s="19" t="s">
        <v>2303</v>
      </c>
      <c r="C824" s="21">
        <v>0</v>
      </c>
      <c r="D824" s="21">
        <v>0</v>
      </c>
      <c r="E824" s="21">
        <v>0</v>
      </c>
      <c r="F824" s="21">
        <v>0</v>
      </c>
      <c r="G824" s="21">
        <v>0</v>
      </c>
      <c r="H824" s="21">
        <v>0</v>
      </c>
      <c r="I824" s="21">
        <v>0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55">
        <v>0</v>
      </c>
      <c r="Q824" s="37">
        <v>2</v>
      </c>
    </row>
    <row r="825" spans="1:17" hidden="1" x14ac:dyDescent="0.3">
      <c r="A825" s="19" t="s">
        <v>2283</v>
      </c>
      <c r="B825" s="19" t="s">
        <v>2284</v>
      </c>
      <c r="C825" s="21">
        <v>0</v>
      </c>
      <c r="D825" s="21">
        <v>0</v>
      </c>
      <c r="E825" s="21">
        <v>0</v>
      </c>
      <c r="F825" s="21">
        <v>0</v>
      </c>
      <c r="G825" s="21">
        <v>0</v>
      </c>
      <c r="H825" s="21">
        <v>0</v>
      </c>
      <c r="I825" s="21">
        <v>0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55">
        <v>0</v>
      </c>
      <c r="Q825" s="37">
        <v>2</v>
      </c>
    </row>
    <row r="826" spans="1:17" hidden="1" x14ac:dyDescent="0.3">
      <c r="A826" s="19" t="s">
        <v>730</v>
      </c>
      <c r="B826" s="19" t="s">
        <v>2304</v>
      </c>
      <c r="C826" s="21">
        <v>0</v>
      </c>
      <c r="D826" s="21">
        <v>0</v>
      </c>
      <c r="E826" s="21">
        <v>0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55">
        <v>0</v>
      </c>
      <c r="Q826" s="37">
        <v>2</v>
      </c>
    </row>
    <row r="827" spans="1:17" hidden="1" x14ac:dyDescent="0.3">
      <c r="A827" s="19" t="s">
        <v>731</v>
      </c>
      <c r="B827" s="19" t="s">
        <v>2305</v>
      </c>
      <c r="C827" s="21">
        <v>0</v>
      </c>
      <c r="D827" s="21">
        <v>0</v>
      </c>
      <c r="E827" s="21">
        <v>0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21">
        <v>0</v>
      </c>
      <c r="L827" s="21">
        <v>0</v>
      </c>
      <c r="M827" s="21">
        <v>0</v>
      </c>
      <c r="N827" s="21">
        <v>0</v>
      </c>
      <c r="O827" s="21">
        <v>0</v>
      </c>
      <c r="P827" s="55">
        <v>0</v>
      </c>
      <c r="Q827" s="37">
        <v>2</v>
      </c>
    </row>
    <row r="828" spans="1:17" hidden="1" x14ac:dyDescent="0.3">
      <c r="A828" s="19" t="s">
        <v>727</v>
      </c>
      <c r="B828" s="19" t="s">
        <v>2306</v>
      </c>
      <c r="C828" s="21">
        <v>0</v>
      </c>
      <c r="D828" s="21">
        <v>0</v>
      </c>
      <c r="E828" s="21">
        <v>0</v>
      </c>
      <c r="F828" s="21">
        <v>0</v>
      </c>
      <c r="G828" s="21">
        <v>0</v>
      </c>
      <c r="H828" s="21">
        <v>0</v>
      </c>
      <c r="I828" s="21">
        <v>0</v>
      </c>
      <c r="J828" s="21">
        <v>0</v>
      </c>
      <c r="K828" s="21">
        <v>0</v>
      </c>
      <c r="L828" s="21">
        <v>0</v>
      </c>
      <c r="M828" s="21">
        <v>0</v>
      </c>
      <c r="N828" s="21">
        <v>0</v>
      </c>
      <c r="O828" s="21">
        <v>0</v>
      </c>
      <c r="P828" s="55">
        <v>0</v>
      </c>
      <c r="Q828" s="37">
        <v>2</v>
      </c>
    </row>
    <row r="829" spans="1:17" x14ac:dyDescent="0.3">
      <c r="A829" s="19" t="s">
        <v>732</v>
      </c>
      <c r="B829" s="19" t="s">
        <v>2307</v>
      </c>
      <c r="C829" s="21">
        <v>0</v>
      </c>
      <c r="D829" s="21">
        <v>0</v>
      </c>
      <c r="E829" s="21">
        <v>0</v>
      </c>
      <c r="F829" s="21">
        <v>0</v>
      </c>
      <c r="G829" s="21">
        <v>123.3</v>
      </c>
      <c r="H829" s="21">
        <v>0</v>
      </c>
      <c r="I829" s="21">
        <v>0</v>
      </c>
      <c r="J829" s="21">
        <v>320.7</v>
      </c>
      <c r="K829" s="21">
        <v>24.5</v>
      </c>
      <c r="L829" s="21">
        <v>9.65</v>
      </c>
      <c r="M829" s="21">
        <v>51.6</v>
      </c>
      <c r="N829" s="21">
        <v>103.75</v>
      </c>
      <c r="O829" s="21">
        <v>633.5</v>
      </c>
      <c r="P829" s="55">
        <v>2.4828532235939643E-2</v>
      </c>
      <c r="Q829" s="37">
        <v>1</v>
      </c>
    </row>
    <row r="830" spans="1:17" hidden="1" x14ac:dyDescent="0.3">
      <c r="A830" s="19" t="s">
        <v>733</v>
      </c>
      <c r="B830" s="19" t="s">
        <v>2308</v>
      </c>
      <c r="C830" s="21">
        <v>0</v>
      </c>
      <c r="D830" s="21">
        <v>0</v>
      </c>
      <c r="E830" s="21">
        <v>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55">
        <v>0</v>
      </c>
      <c r="Q830" s="37">
        <v>2</v>
      </c>
    </row>
    <row r="831" spans="1:17" x14ac:dyDescent="0.3">
      <c r="A831" s="19" t="s">
        <v>737</v>
      </c>
      <c r="B831" s="19" t="s">
        <v>1785</v>
      </c>
      <c r="C831" s="21">
        <v>0</v>
      </c>
      <c r="D831" s="21">
        <v>0</v>
      </c>
      <c r="E831" s="21">
        <v>0</v>
      </c>
      <c r="F831" s="21">
        <v>0</v>
      </c>
      <c r="G831" s="21">
        <v>0</v>
      </c>
      <c r="H831" s="21">
        <v>0</v>
      </c>
      <c r="I831" s="21">
        <v>0</v>
      </c>
      <c r="J831" s="21">
        <v>0</v>
      </c>
      <c r="K831" s="21">
        <v>0</v>
      </c>
      <c r="L831" s="21">
        <v>7041.65</v>
      </c>
      <c r="M831" s="21">
        <v>6487.07</v>
      </c>
      <c r="N831" s="21">
        <v>0</v>
      </c>
      <c r="O831" s="21">
        <v>13528.72</v>
      </c>
      <c r="P831" s="55">
        <v>0.5302261414854007</v>
      </c>
      <c r="Q831" s="37">
        <v>1</v>
      </c>
    </row>
    <row r="832" spans="1:17" x14ac:dyDescent="0.3">
      <c r="A832" s="19" t="s">
        <v>734</v>
      </c>
      <c r="B832" s="19" t="s">
        <v>2309</v>
      </c>
      <c r="C832" s="21">
        <v>1246.5999999999999</v>
      </c>
      <c r="D832" s="21">
        <v>610.64</v>
      </c>
      <c r="E832" s="21">
        <v>1143.8799999999999</v>
      </c>
      <c r="F832" s="21">
        <v>1064.6400000000001</v>
      </c>
      <c r="G832" s="21">
        <v>1165.0000000000002</v>
      </c>
      <c r="H832" s="21">
        <v>2664.0199999999995</v>
      </c>
      <c r="I832" s="21">
        <v>2608.5300000000002</v>
      </c>
      <c r="J832" s="21">
        <v>1956.8000000000002</v>
      </c>
      <c r="K832" s="21">
        <v>1531.3400000000001</v>
      </c>
      <c r="L832" s="21">
        <v>2114.2199999999998</v>
      </c>
      <c r="M832" s="21">
        <v>1750.3</v>
      </c>
      <c r="N832" s="21">
        <v>3191.44</v>
      </c>
      <c r="O832" s="21">
        <v>21047.41</v>
      </c>
      <c r="P832" s="55">
        <v>0.82490339016264946</v>
      </c>
      <c r="Q832" s="37">
        <v>1</v>
      </c>
    </row>
    <row r="833" spans="1:17" hidden="1" x14ac:dyDescent="0.3">
      <c r="A833" s="19" t="s">
        <v>735</v>
      </c>
      <c r="B833" s="19" t="s">
        <v>2310</v>
      </c>
      <c r="C833" s="21">
        <v>0</v>
      </c>
      <c r="D833" s="21">
        <v>0</v>
      </c>
      <c r="E833" s="21">
        <v>0</v>
      </c>
      <c r="F833" s="21">
        <v>0</v>
      </c>
      <c r="G833" s="21">
        <v>0</v>
      </c>
      <c r="H833" s="21">
        <v>0</v>
      </c>
      <c r="I833" s="21">
        <v>0</v>
      </c>
      <c r="J833" s="21">
        <v>0</v>
      </c>
      <c r="K833" s="21">
        <v>0</v>
      </c>
      <c r="L833" s="21">
        <v>0</v>
      </c>
      <c r="M833" s="21">
        <v>0</v>
      </c>
      <c r="N833" s="21">
        <v>0</v>
      </c>
      <c r="O833" s="21">
        <v>0</v>
      </c>
      <c r="P833" s="55">
        <v>0</v>
      </c>
      <c r="Q833" s="37">
        <v>2</v>
      </c>
    </row>
    <row r="834" spans="1:17" hidden="1" x14ac:dyDescent="0.3">
      <c r="A834" s="19" t="s">
        <v>738</v>
      </c>
      <c r="B834" s="19" t="s">
        <v>2311</v>
      </c>
      <c r="C834" s="21">
        <v>0</v>
      </c>
      <c r="D834" s="21">
        <v>0</v>
      </c>
      <c r="E834" s="21">
        <v>0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55">
        <v>0</v>
      </c>
      <c r="Q834" s="37">
        <v>2</v>
      </c>
    </row>
    <row r="835" spans="1:17" hidden="1" x14ac:dyDescent="0.3">
      <c r="A835" s="19" t="s">
        <v>739</v>
      </c>
      <c r="B835" s="19" t="s">
        <v>2312</v>
      </c>
      <c r="C835" s="41">
        <v>0</v>
      </c>
      <c r="D835" s="41">
        <v>0</v>
      </c>
      <c r="E835" s="41">
        <v>0</v>
      </c>
      <c r="F835" s="41">
        <v>0</v>
      </c>
      <c r="G835" s="41">
        <v>0</v>
      </c>
      <c r="H835" s="41">
        <v>0</v>
      </c>
      <c r="I835" s="41">
        <v>0</v>
      </c>
      <c r="J835" s="41">
        <v>0</v>
      </c>
      <c r="K835" s="41">
        <v>0</v>
      </c>
      <c r="L835" s="41">
        <v>0</v>
      </c>
      <c r="M835" s="41">
        <v>0</v>
      </c>
      <c r="N835" s="41">
        <v>0</v>
      </c>
      <c r="O835" s="21">
        <v>0</v>
      </c>
      <c r="P835" s="55">
        <v>0</v>
      </c>
      <c r="Q835" s="37">
        <v>2</v>
      </c>
    </row>
    <row r="836" spans="1:17" x14ac:dyDescent="0.3">
      <c r="B836" s="19" t="s">
        <v>740</v>
      </c>
      <c r="C836" s="45">
        <v>1246.5999999999999</v>
      </c>
      <c r="D836" s="45">
        <v>610.64</v>
      </c>
      <c r="E836" s="45">
        <v>1143.8799999999999</v>
      </c>
      <c r="F836" s="45">
        <v>1064.6400000000001</v>
      </c>
      <c r="G836" s="45">
        <v>1288.3000000000002</v>
      </c>
      <c r="H836" s="45">
        <v>2664.0199999999995</v>
      </c>
      <c r="I836" s="45">
        <v>2608.5300000000002</v>
      </c>
      <c r="J836" s="45">
        <v>2277.5</v>
      </c>
      <c r="K836" s="45">
        <v>1555.8400000000001</v>
      </c>
      <c r="L836" s="45">
        <v>9165.5199999999986</v>
      </c>
      <c r="M836" s="45">
        <v>8288.9699999999993</v>
      </c>
      <c r="N836" s="45">
        <v>3295.19</v>
      </c>
      <c r="O836" s="45">
        <v>35209.629999999997</v>
      </c>
      <c r="P836" s="55">
        <v>1.3799580638839897</v>
      </c>
      <c r="Q836" s="37">
        <v>1</v>
      </c>
    </row>
    <row r="837" spans="1:17" x14ac:dyDescent="0.3">
      <c r="B837" s="19" t="s">
        <v>741</v>
      </c>
      <c r="C837" s="21">
        <v>2507.1</v>
      </c>
      <c r="D837" s="21">
        <v>3323.33</v>
      </c>
      <c r="E837" s="21">
        <v>4889.82</v>
      </c>
      <c r="F837" s="21">
        <v>4104.66</v>
      </c>
      <c r="G837" s="21">
        <v>13366.240000000002</v>
      </c>
      <c r="H837" s="21">
        <v>14124.369999999999</v>
      </c>
      <c r="I837" s="21">
        <v>15366.679999999998</v>
      </c>
      <c r="J837" s="21">
        <v>14587.029999999999</v>
      </c>
      <c r="K837" s="21">
        <v>11219.09</v>
      </c>
      <c r="L837" s="21">
        <v>4836.6900000000023</v>
      </c>
      <c r="M837" s="21">
        <v>8378.35</v>
      </c>
      <c r="N837" s="21">
        <v>12828.56</v>
      </c>
      <c r="O837" s="21">
        <v>109531.91999999998</v>
      </c>
      <c r="P837" s="55">
        <v>4.2928442092886527</v>
      </c>
      <c r="Q837" s="37">
        <v>1</v>
      </c>
    </row>
    <row r="838" spans="1:17" x14ac:dyDescent="0.3"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56"/>
      <c r="Q838" s="37">
        <v>1</v>
      </c>
    </row>
    <row r="839" spans="1:17" ht="17.25" x14ac:dyDescent="0.35">
      <c r="B839" s="30" t="s">
        <v>518</v>
      </c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43"/>
      <c r="Q839" s="37">
        <v>1</v>
      </c>
    </row>
    <row r="840" spans="1:17" ht="17.25" x14ac:dyDescent="0.35">
      <c r="B840" s="30" t="s">
        <v>592</v>
      </c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43"/>
      <c r="Q840" s="37">
        <v>1</v>
      </c>
    </row>
    <row r="841" spans="1:17" x14ac:dyDescent="0.3">
      <c r="B841" s="19" t="s">
        <v>742</v>
      </c>
      <c r="C841" s="21">
        <v>12093.32</v>
      </c>
      <c r="D841" s="21">
        <v>10923</v>
      </c>
      <c r="E841" s="21">
        <v>11905.41</v>
      </c>
      <c r="F841" s="21">
        <v>11640.58</v>
      </c>
      <c r="G841" s="21">
        <v>7332.9</v>
      </c>
      <c r="H841" s="21">
        <v>9121.43</v>
      </c>
      <c r="I841" s="21">
        <v>10447.939999999999</v>
      </c>
      <c r="J841" s="21">
        <v>10474.939999999999</v>
      </c>
      <c r="K841" s="21">
        <v>10758.42</v>
      </c>
      <c r="L841" s="21">
        <v>10837.16</v>
      </c>
      <c r="M841" s="21">
        <v>10137.98</v>
      </c>
      <c r="N841" s="21">
        <v>11592.279999999999</v>
      </c>
      <c r="O841" s="21">
        <v>127265.36</v>
      </c>
      <c r="P841" s="56">
        <v>4.9878643934940232</v>
      </c>
      <c r="Q841" s="37">
        <v>1</v>
      </c>
    </row>
    <row r="842" spans="1:17" x14ac:dyDescent="0.3">
      <c r="B842" s="19" t="s">
        <v>593</v>
      </c>
      <c r="C842" s="41">
        <v>2323.83</v>
      </c>
      <c r="D842" s="41">
        <v>3164.75</v>
      </c>
      <c r="E842" s="41">
        <v>3387.7400000000007</v>
      </c>
      <c r="F842" s="41">
        <v>2585.9599999999996</v>
      </c>
      <c r="G842" s="41">
        <v>2553.3200000000002</v>
      </c>
      <c r="H842" s="41">
        <v>2293.0300000000002</v>
      </c>
      <c r="I842" s="41">
        <v>1348.25</v>
      </c>
      <c r="J842" s="41">
        <v>1615.8200000000002</v>
      </c>
      <c r="K842" s="41">
        <v>4365.99</v>
      </c>
      <c r="L842" s="41">
        <v>1338.14</v>
      </c>
      <c r="M842" s="41">
        <v>1744.5000000000002</v>
      </c>
      <c r="N842" s="41">
        <v>5087.13</v>
      </c>
      <c r="O842" s="41">
        <v>31808.46</v>
      </c>
      <c r="P842" s="61">
        <v>0.24993808213012558</v>
      </c>
      <c r="Q842" s="37">
        <v>1</v>
      </c>
    </row>
    <row r="843" spans="1:17" x14ac:dyDescent="0.3">
      <c r="B843" s="19" t="s">
        <v>457</v>
      </c>
      <c r="C843" s="21">
        <v>14417.15</v>
      </c>
      <c r="D843" s="21">
        <v>14087.75</v>
      </c>
      <c r="E843" s="21">
        <v>15293.150000000001</v>
      </c>
      <c r="F843" s="21">
        <v>14226.539999999999</v>
      </c>
      <c r="G843" s="21">
        <v>9886.2199999999993</v>
      </c>
      <c r="H843" s="21">
        <v>11414.460000000001</v>
      </c>
      <c r="I843" s="21">
        <v>11796.189999999999</v>
      </c>
      <c r="J843" s="21">
        <v>12090.759999999998</v>
      </c>
      <c r="K843" s="21">
        <v>15124.41</v>
      </c>
      <c r="L843" s="21">
        <v>12175.3</v>
      </c>
      <c r="M843" s="21">
        <v>11882.48</v>
      </c>
      <c r="N843" s="21">
        <v>16679.41</v>
      </c>
      <c r="O843" s="21">
        <v>159073.82</v>
      </c>
      <c r="P843" s="56">
        <v>6.234521653929062</v>
      </c>
      <c r="Q843" s="37">
        <v>1</v>
      </c>
    </row>
    <row r="844" spans="1:17" ht="17.25" x14ac:dyDescent="0.35">
      <c r="B844" s="30" t="s">
        <v>278</v>
      </c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43"/>
      <c r="Q844" s="37">
        <v>1</v>
      </c>
    </row>
    <row r="845" spans="1:17" x14ac:dyDescent="0.3">
      <c r="A845" s="19" t="s">
        <v>743</v>
      </c>
      <c r="B845" s="19" t="s">
        <v>2313</v>
      </c>
      <c r="C845" s="21">
        <v>90.06</v>
      </c>
      <c r="D845" s="21">
        <v>149.99</v>
      </c>
      <c r="E845" s="21">
        <v>10</v>
      </c>
      <c r="F845" s="21">
        <v>670.92</v>
      </c>
      <c r="G845" s="21">
        <v>72.94</v>
      </c>
      <c r="H845" s="21">
        <v>43.16</v>
      </c>
      <c r="I845" s="21">
        <v>534.42999999999995</v>
      </c>
      <c r="J845" s="21">
        <v>160.94999999999999</v>
      </c>
      <c r="K845" s="21">
        <v>153.07</v>
      </c>
      <c r="L845" s="21">
        <v>59.98</v>
      </c>
      <c r="M845" s="21">
        <v>320.33</v>
      </c>
      <c r="N845" s="21">
        <v>19.53</v>
      </c>
      <c r="O845" s="21">
        <v>2285.36</v>
      </c>
      <c r="P845" s="56">
        <v>8.9569272976680395E-2</v>
      </c>
      <c r="Q845" s="37">
        <v>1</v>
      </c>
    </row>
    <row r="846" spans="1:17" hidden="1" x14ac:dyDescent="0.3">
      <c r="A846" s="19" t="s">
        <v>745</v>
      </c>
      <c r="B846" s="19" t="s">
        <v>2314</v>
      </c>
      <c r="C846" s="21">
        <v>0</v>
      </c>
      <c r="D846" s="21">
        <v>0</v>
      </c>
      <c r="E846" s="21">
        <v>0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56">
        <v>0</v>
      </c>
      <c r="Q846" s="37">
        <v>2</v>
      </c>
    </row>
    <row r="847" spans="1:17" x14ac:dyDescent="0.3">
      <c r="A847" s="19" t="s">
        <v>746</v>
      </c>
      <c r="B847" s="19" t="s">
        <v>2315</v>
      </c>
      <c r="C847" s="21">
        <v>57.17</v>
      </c>
      <c r="D847" s="21">
        <v>732.45999999999992</v>
      </c>
      <c r="E847" s="21">
        <v>554.4</v>
      </c>
      <c r="F847" s="21">
        <v>517.36</v>
      </c>
      <c r="G847" s="21">
        <v>1871.38</v>
      </c>
      <c r="H847" s="21">
        <v>410.90999999999997</v>
      </c>
      <c r="I847" s="21">
        <v>598.99</v>
      </c>
      <c r="J847" s="21">
        <v>757.39</v>
      </c>
      <c r="K847" s="21">
        <v>71.38</v>
      </c>
      <c r="L847" s="21">
        <v>71.38</v>
      </c>
      <c r="M847" s="21">
        <v>71.38</v>
      </c>
      <c r="N847" s="21">
        <v>684.91</v>
      </c>
      <c r="O847" s="21">
        <v>6399.1100000000006</v>
      </c>
      <c r="P847" s="56">
        <v>0.25079796198314719</v>
      </c>
      <c r="Q847" s="37">
        <v>1</v>
      </c>
    </row>
    <row r="848" spans="1:17" x14ac:dyDescent="0.3">
      <c r="A848" s="19" t="s">
        <v>747</v>
      </c>
      <c r="B848" s="19" t="s">
        <v>2316</v>
      </c>
      <c r="C848" s="21">
        <v>470.39</v>
      </c>
      <c r="D848" s="21">
        <v>843.18999999999983</v>
      </c>
      <c r="E848" s="21">
        <v>-285.85000000000002</v>
      </c>
      <c r="F848" s="21">
        <v>-312.07999999999993</v>
      </c>
      <c r="G848" s="21">
        <v>189.58</v>
      </c>
      <c r="H848" s="21">
        <v>-214.31</v>
      </c>
      <c r="I848" s="21">
        <v>1959.71</v>
      </c>
      <c r="J848" s="21">
        <v>-1084.17</v>
      </c>
      <c r="K848" s="21">
        <v>91.81</v>
      </c>
      <c r="L848" s="21">
        <v>-226.3</v>
      </c>
      <c r="M848" s="21">
        <v>-141.94999999999999</v>
      </c>
      <c r="N848" s="21">
        <v>-901.23</v>
      </c>
      <c r="O848" s="21">
        <v>388.78999999999996</v>
      </c>
      <c r="P848" s="56">
        <v>1.5237703311777385E-2</v>
      </c>
      <c r="Q848" s="37">
        <v>1</v>
      </c>
    </row>
    <row r="849" spans="1:17" hidden="1" x14ac:dyDescent="0.3">
      <c r="A849" s="19" t="s">
        <v>748</v>
      </c>
      <c r="B849" s="19" t="s">
        <v>2317</v>
      </c>
      <c r="C849" s="21">
        <v>0</v>
      </c>
      <c r="D849" s="21">
        <v>0</v>
      </c>
      <c r="E849" s="21">
        <v>0</v>
      </c>
      <c r="F849" s="21">
        <v>0</v>
      </c>
      <c r="G849" s="21">
        <v>0</v>
      </c>
      <c r="H849" s="21">
        <v>0</v>
      </c>
      <c r="I849" s="21">
        <v>0</v>
      </c>
      <c r="J849" s="21">
        <v>0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56">
        <v>0</v>
      </c>
      <c r="Q849" s="37">
        <v>2</v>
      </c>
    </row>
    <row r="850" spans="1:17" x14ac:dyDescent="0.3">
      <c r="A850" s="19" t="s">
        <v>749</v>
      </c>
      <c r="B850" s="19" t="s">
        <v>2318</v>
      </c>
      <c r="C850" s="21">
        <v>73.959999999999994</v>
      </c>
      <c r="D850" s="21">
        <v>0</v>
      </c>
      <c r="E850" s="21">
        <v>0</v>
      </c>
      <c r="F850" s="21">
        <v>0</v>
      </c>
      <c r="G850" s="21">
        <v>78.430000000000007</v>
      </c>
      <c r="H850" s="21">
        <v>0</v>
      </c>
      <c r="I850" s="21">
        <v>0</v>
      </c>
      <c r="J850" s="21">
        <v>0</v>
      </c>
      <c r="K850" s="21">
        <v>18.36</v>
      </c>
      <c r="L850" s="21">
        <v>40.57</v>
      </c>
      <c r="M850" s="21">
        <v>47.52</v>
      </c>
      <c r="N850" s="21">
        <v>22.79</v>
      </c>
      <c r="O850" s="21">
        <v>281.63</v>
      </c>
      <c r="P850" s="56">
        <v>1.1037820889672742E-2</v>
      </c>
      <c r="Q850" s="37">
        <v>1</v>
      </c>
    </row>
    <row r="851" spans="1:17" x14ac:dyDescent="0.3">
      <c r="A851" s="19" t="s">
        <v>751</v>
      </c>
      <c r="B851" s="19" t="s">
        <v>2319</v>
      </c>
      <c r="C851" s="21">
        <v>79.06</v>
      </c>
      <c r="D851" s="21">
        <v>0</v>
      </c>
      <c r="E851" s="21">
        <v>24.91</v>
      </c>
      <c r="F851" s="21">
        <v>45.57</v>
      </c>
      <c r="G851" s="21">
        <v>20.98</v>
      </c>
      <c r="H851" s="21">
        <v>57.02</v>
      </c>
      <c r="I851" s="21">
        <v>63.45</v>
      </c>
      <c r="J851" s="21">
        <v>21.4</v>
      </c>
      <c r="K851" s="21">
        <v>47.42</v>
      </c>
      <c r="L851" s="21">
        <v>67.239999999999995</v>
      </c>
      <c r="M851" s="21">
        <v>40.67</v>
      </c>
      <c r="N851" s="21">
        <v>81.93</v>
      </c>
      <c r="O851" s="21">
        <v>549.65000000000009</v>
      </c>
      <c r="P851" s="56">
        <v>2.1542230060748582E-2</v>
      </c>
      <c r="Q851" s="37">
        <v>1</v>
      </c>
    </row>
    <row r="852" spans="1:17" hidden="1" x14ac:dyDescent="0.3">
      <c r="A852" s="19" t="s">
        <v>752</v>
      </c>
      <c r="B852" s="19" t="s">
        <v>2320</v>
      </c>
      <c r="C852" s="21">
        <v>0</v>
      </c>
      <c r="D852" s="21">
        <v>0</v>
      </c>
      <c r="E852" s="21">
        <v>0</v>
      </c>
      <c r="F852" s="21">
        <v>0</v>
      </c>
      <c r="G852" s="21">
        <v>0</v>
      </c>
      <c r="H852" s="21">
        <v>0</v>
      </c>
      <c r="I852" s="21">
        <v>0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56">
        <v>0</v>
      </c>
      <c r="Q852" s="37">
        <v>2</v>
      </c>
    </row>
    <row r="853" spans="1:17" x14ac:dyDescent="0.3">
      <c r="A853" s="19" t="s">
        <v>753</v>
      </c>
      <c r="B853" s="19" t="s">
        <v>2321</v>
      </c>
      <c r="C853" s="21">
        <v>0</v>
      </c>
      <c r="D853" s="21">
        <v>0</v>
      </c>
      <c r="E853" s="21">
        <v>0</v>
      </c>
      <c r="F853" s="21">
        <v>117.85</v>
      </c>
      <c r="G853" s="21">
        <v>1218.68</v>
      </c>
      <c r="H853" s="21">
        <v>878.08</v>
      </c>
      <c r="I853" s="21">
        <v>2377.5700000000002</v>
      </c>
      <c r="J853" s="21">
        <v>1774.25</v>
      </c>
      <c r="K853" s="21">
        <v>1132.98</v>
      </c>
      <c r="L853" s="21">
        <v>203.9</v>
      </c>
      <c r="M853" s="21">
        <v>40</v>
      </c>
      <c r="N853" s="21">
        <v>90.07</v>
      </c>
      <c r="O853" s="21">
        <v>7833.3799999999992</v>
      </c>
      <c r="P853" s="56">
        <v>0.30701077797374088</v>
      </c>
      <c r="Q853" s="37">
        <v>1</v>
      </c>
    </row>
    <row r="854" spans="1:17" x14ac:dyDescent="0.3">
      <c r="A854" s="19" t="s">
        <v>754</v>
      </c>
      <c r="B854" s="19" t="s">
        <v>2322</v>
      </c>
      <c r="C854" s="21">
        <v>471.17</v>
      </c>
      <c r="D854" s="21">
        <v>-273.17</v>
      </c>
      <c r="E854" s="21">
        <v>99</v>
      </c>
      <c r="F854" s="21">
        <v>90.22</v>
      </c>
      <c r="G854" s="21">
        <v>99</v>
      </c>
      <c r="H854" s="21">
        <v>99</v>
      </c>
      <c r="I854" s="21">
        <v>99</v>
      </c>
      <c r="J854" s="21">
        <v>99</v>
      </c>
      <c r="K854" s="21">
        <v>99</v>
      </c>
      <c r="L854" s="21">
        <v>99</v>
      </c>
      <c r="M854" s="21">
        <v>674</v>
      </c>
      <c r="N854" s="21">
        <v>162.74</v>
      </c>
      <c r="O854" s="21">
        <v>1817.96</v>
      </c>
      <c r="P854" s="56">
        <v>7.1250636880266505E-2</v>
      </c>
      <c r="Q854" s="37">
        <v>1</v>
      </c>
    </row>
    <row r="855" spans="1:17" hidden="1" x14ac:dyDescent="0.3">
      <c r="A855" s="19" t="s">
        <v>755</v>
      </c>
      <c r="B855" s="19" t="s">
        <v>2323</v>
      </c>
      <c r="C855" s="21">
        <v>0</v>
      </c>
      <c r="D855" s="21">
        <v>0</v>
      </c>
      <c r="E855" s="21">
        <v>0</v>
      </c>
      <c r="F855" s="21">
        <v>0</v>
      </c>
      <c r="G855" s="21">
        <v>0</v>
      </c>
      <c r="H855" s="21">
        <v>0</v>
      </c>
      <c r="I855" s="21">
        <v>0</v>
      </c>
      <c r="J855" s="21">
        <v>0</v>
      </c>
      <c r="K855" s="21">
        <v>0</v>
      </c>
      <c r="L855" s="21">
        <v>0</v>
      </c>
      <c r="M855" s="21">
        <v>0</v>
      </c>
      <c r="N855" s="21">
        <v>0</v>
      </c>
      <c r="O855" s="21">
        <v>0</v>
      </c>
      <c r="P855" s="56">
        <v>0</v>
      </c>
      <c r="Q855" s="37">
        <v>2</v>
      </c>
    </row>
    <row r="856" spans="1:17" hidden="1" x14ac:dyDescent="0.3">
      <c r="A856" s="19" t="s">
        <v>756</v>
      </c>
      <c r="B856" s="19" t="s">
        <v>2324</v>
      </c>
      <c r="C856" s="21">
        <v>0</v>
      </c>
      <c r="D856" s="21">
        <v>0</v>
      </c>
      <c r="E856" s="21">
        <v>0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56">
        <v>0</v>
      </c>
      <c r="Q856" s="37">
        <v>2</v>
      </c>
    </row>
    <row r="857" spans="1:17" x14ac:dyDescent="0.3">
      <c r="A857" s="19" t="s">
        <v>601</v>
      </c>
      <c r="B857" s="19" t="s">
        <v>2325</v>
      </c>
      <c r="C857" s="21">
        <v>1213.1600000000001</v>
      </c>
      <c r="D857" s="21">
        <v>1142.8899999999999</v>
      </c>
      <c r="E857" s="21">
        <v>2758.6400000000003</v>
      </c>
      <c r="F857" s="21">
        <v>4011.2200000000003</v>
      </c>
      <c r="G857" s="21">
        <v>4690.3700000000008</v>
      </c>
      <c r="H857" s="21">
        <v>5976.02</v>
      </c>
      <c r="I857" s="21">
        <v>8181.9600000000009</v>
      </c>
      <c r="J857" s="21">
        <v>7409.5800000000017</v>
      </c>
      <c r="K857" s="21">
        <v>7467.010000000002</v>
      </c>
      <c r="L857" s="21">
        <v>7763.1799999999985</v>
      </c>
      <c r="M857" s="21">
        <v>7154.510000000002</v>
      </c>
      <c r="N857" s="21">
        <v>4880.92</v>
      </c>
      <c r="O857" s="21">
        <v>62649.460000000006</v>
      </c>
      <c r="P857" s="61">
        <v>2.4301818448017345E-2</v>
      </c>
      <c r="Q857" s="37">
        <v>1</v>
      </c>
    </row>
    <row r="858" spans="1:17" x14ac:dyDescent="0.3">
      <c r="A858" s="19" t="s">
        <v>758</v>
      </c>
      <c r="B858" s="19" t="s">
        <v>2326</v>
      </c>
      <c r="C858" s="21">
        <v>123.8</v>
      </c>
      <c r="D858" s="21">
        <v>126.8</v>
      </c>
      <c r="E858" s="21">
        <v>125.78999999999999</v>
      </c>
      <c r="F858" s="21">
        <v>132.4</v>
      </c>
      <c r="G858" s="21">
        <v>116.22</v>
      </c>
      <c r="H858" s="21">
        <v>77.14</v>
      </c>
      <c r="I858" s="21">
        <v>482.13</v>
      </c>
      <c r="J858" s="21">
        <v>140.44999999999999</v>
      </c>
      <c r="K858" s="21">
        <v>503.49</v>
      </c>
      <c r="L858" s="21">
        <v>176.69</v>
      </c>
      <c r="M858" s="21">
        <v>77.94</v>
      </c>
      <c r="N858" s="21">
        <v>112.56</v>
      </c>
      <c r="O858" s="21">
        <v>2195.41</v>
      </c>
      <c r="P858" s="56">
        <v>8.604389574759945E-2</v>
      </c>
      <c r="Q858" s="37">
        <v>1</v>
      </c>
    </row>
    <row r="859" spans="1:17" x14ac:dyDescent="0.3">
      <c r="A859" s="19" t="s">
        <v>760</v>
      </c>
      <c r="B859" s="19" t="s">
        <v>2327</v>
      </c>
      <c r="C859" s="21">
        <v>817.33</v>
      </c>
      <c r="D859" s="21">
        <v>1227.17</v>
      </c>
      <c r="E859" s="21">
        <v>981.65000000000009</v>
      </c>
      <c r="F859" s="21">
        <v>1497.24</v>
      </c>
      <c r="G859" s="21">
        <v>746.03</v>
      </c>
      <c r="H859" s="21">
        <v>696.05</v>
      </c>
      <c r="I859" s="21">
        <v>817.16</v>
      </c>
      <c r="J859" s="21">
        <v>1736.0100000000002</v>
      </c>
      <c r="K859" s="21">
        <v>1654.1</v>
      </c>
      <c r="L859" s="21">
        <v>1508.01</v>
      </c>
      <c r="M859" s="21">
        <v>1503.57</v>
      </c>
      <c r="N859" s="21">
        <v>1491.36</v>
      </c>
      <c r="O859" s="21">
        <v>14675.68</v>
      </c>
      <c r="P859" s="56">
        <v>0.57517852243778167</v>
      </c>
      <c r="Q859" s="37">
        <v>1</v>
      </c>
    </row>
    <row r="860" spans="1:17" hidden="1" x14ac:dyDescent="0.3">
      <c r="A860" s="19" t="s">
        <v>761</v>
      </c>
      <c r="B860" s="19" t="s">
        <v>2328</v>
      </c>
      <c r="C860" s="21">
        <v>0</v>
      </c>
      <c r="D860" s="21">
        <v>0</v>
      </c>
      <c r="E860" s="21">
        <v>0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56">
        <v>0</v>
      </c>
      <c r="Q860" s="37">
        <v>2</v>
      </c>
    </row>
    <row r="861" spans="1:17" x14ac:dyDescent="0.3">
      <c r="A861" s="19" t="s">
        <v>762</v>
      </c>
      <c r="B861" s="19" t="s">
        <v>2329</v>
      </c>
      <c r="C861" s="21">
        <v>133.16999999999999</v>
      </c>
      <c r="D861" s="21">
        <v>1160.21</v>
      </c>
      <c r="E861" s="21">
        <v>2145.77</v>
      </c>
      <c r="F861" s="21">
        <v>325.25</v>
      </c>
      <c r="G861" s="21">
        <v>382.57</v>
      </c>
      <c r="H861" s="21">
        <v>2583.4100000000003</v>
      </c>
      <c r="I861" s="21">
        <v>678.73</v>
      </c>
      <c r="J861" s="21">
        <v>622.5</v>
      </c>
      <c r="K861" s="21">
        <v>2778.92</v>
      </c>
      <c r="L861" s="21">
        <v>627.83000000000004</v>
      </c>
      <c r="M861" s="21">
        <v>517.16</v>
      </c>
      <c r="N861" s="21">
        <v>3807.79</v>
      </c>
      <c r="O861" s="21">
        <v>15763.310000000001</v>
      </c>
      <c r="P861" s="56">
        <v>0.61780560454634537</v>
      </c>
      <c r="Q861" s="37">
        <v>1</v>
      </c>
    </row>
    <row r="862" spans="1:17" hidden="1" x14ac:dyDescent="0.3">
      <c r="A862" s="19" t="s">
        <v>1105</v>
      </c>
      <c r="B862" s="19" t="s">
        <v>2330</v>
      </c>
      <c r="C862" s="21">
        <v>0</v>
      </c>
      <c r="D862" s="21">
        <v>0</v>
      </c>
      <c r="E862" s="21">
        <v>0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56">
        <v>0</v>
      </c>
      <c r="Q862" s="37">
        <v>2</v>
      </c>
    </row>
    <row r="863" spans="1:17" hidden="1" x14ac:dyDescent="0.3">
      <c r="A863" s="19" t="s">
        <v>763</v>
      </c>
      <c r="B863" s="19" t="s">
        <v>2331</v>
      </c>
      <c r="C863" s="21">
        <v>0</v>
      </c>
      <c r="D863" s="21">
        <v>0</v>
      </c>
      <c r="E863" s="21">
        <v>0</v>
      </c>
      <c r="F863" s="21">
        <v>0</v>
      </c>
      <c r="G863" s="21">
        <v>0</v>
      </c>
      <c r="H863" s="21">
        <v>0</v>
      </c>
      <c r="I863" s="21">
        <v>0</v>
      </c>
      <c r="J863" s="21">
        <v>0</v>
      </c>
      <c r="K863" s="21">
        <v>0</v>
      </c>
      <c r="L863" s="21">
        <v>0</v>
      </c>
      <c r="M863" s="21">
        <v>0</v>
      </c>
      <c r="N863" s="21">
        <v>0</v>
      </c>
      <c r="O863" s="21">
        <v>0</v>
      </c>
      <c r="P863" s="56">
        <v>0</v>
      </c>
      <c r="Q863" s="37">
        <v>2</v>
      </c>
    </row>
    <row r="864" spans="1:17" hidden="1" x14ac:dyDescent="0.3">
      <c r="A864" s="19" t="s">
        <v>764</v>
      </c>
      <c r="B864" s="19" t="s">
        <v>2332</v>
      </c>
      <c r="C864" s="21">
        <v>0</v>
      </c>
      <c r="D864" s="21">
        <v>0</v>
      </c>
      <c r="E864" s="21">
        <v>0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56">
        <v>0</v>
      </c>
      <c r="Q864" s="37">
        <v>2</v>
      </c>
    </row>
    <row r="865" spans="1:17" x14ac:dyDescent="0.3">
      <c r="A865" s="19" t="s">
        <v>765</v>
      </c>
      <c r="B865" s="19" t="s">
        <v>2333</v>
      </c>
      <c r="C865" s="21">
        <v>0</v>
      </c>
      <c r="D865" s="21">
        <v>0</v>
      </c>
      <c r="E865" s="21">
        <v>0</v>
      </c>
      <c r="F865" s="21">
        <v>0</v>
      </c>
      <c r="G865" s="21">
        <v>0</v>
      </c>
      <c r="H865" s="21">
        <v>0</v>
      </c>
      <c r="I865" s="21">
        <v>0</v>
      </c>
      <c r="J865" s="21">
        <v>0</v>
      </c>
      <c r="K865" s="21">
        <v>0</v>
      </c>
      <c r="L865" s="21">
        <v>2093.6</v>
      </c>
      <c r="M865" s="21">
        <v>0</v>
      </c>
      <c r="N865" s="21">
        <v>0</v>
      </c>
      <c r="O865" s="21">
        <v>2093.6</v>
      </c>
      <c r="P865" s="56">
        <v>8.205369390554576E-2</v>
      </c>
      <c r="Q865" s="37">
        <v>1</v>
      </c>
    </row>
    <row r="866" spans="1:17" x14ac:dyDescent="0.3">
      <c r="A866" s="19" t="s">
        <v>766</v>
      </c>
      <c r="B866" s="19" t="s">
        <v>2334</v>
      </c>
      <c r="C866" s="21">
        <v>245.96</v>
      </c>
      <c r="D866" s="21">
        <v>245.96</v>
      </c>
      <c r="E866" s="21">
        <v>309.7</v>
      </c>
      <c r="F866" s="21">
        <v>534.41999999999996</v>
      </c>
      <c r="G866" s="21">
        <v>347.99999999999994</v>
      </c>
      <c r="H866" s="21">
        <v>350.48</v>
      </c>
      <c r="I866" s="21">
        <v>171.25</v>
      </c>
      <c r="J866" s="21">
        <v>325.01</v>
      </c>
      <c r="K866" s="21">
        <v>248.13</v>
      </c>
      <c r="L866" s="21">
        <v>248.13</v>
      </c>
      <c r="M866" s="21">
        <v>248.13</v>
      </c>
      <c r="N866" s="21">
        <v>248.13</v>
      </c>
      <c r="O866" s="21">
        <v>3523.3</v>
      </c>
      <c r="P866" s="56">
        <v>0.13808739956888105</v>
      </c>
      <c r="Q866" s="37">
        <v>1</v>
      </c>
    </row>
    <row r="867" spans="1:17" hidden="1" x14ac:dyDescent="0.3">
      <c r="A867" s="19" t="s">
        <v>768</v>
      </c>
      <c r="B867" s="19" t="s">
        <v>2335</v>
      </c>
      <c r="C867" s="21">
        <v>0</v>
      </c>
      <c r="D867" s="21">
        <v>0</v>
      </c>
      <c r="E867" s="21">
        <v>0</v>
      </c>
      <c r="F867" s="21">
        <v>0</v>
      </c>
      <c r="G867" s="21">
        <v>0</v>
      </c>
      <c r="H867" s="21">
        <v>0</v>
      </c>
      <c r="I867" s="21">
        <v>0</v>
      </c>
      <c r="J867" s="21">
        <v>0</v>
      </c>
      <c r="K867" s="21">
        <v>0</v>
      </c>
      <c r="L867" s="21">
        <v>0</v>
      </c>
      <c r="M867" s="21">
        <v>0</v>
      </c>
      <c r="N867" s="21">
        <v>0</v>
      </c>
      <c r="O867" s="21">
        <v>0</v>
      </c>
      <c r="P867" s="56">
        <v>0</v>
      </c>
      <c r="Q867" s="37">
        <v>2</v>
      </c>
    </row>
    <row r="868" spans="1:17" hidden="1" x14ac:dyDescent="0.3">
      <c r="A868" s="19" t="s">
        <v>1309</v>
      </c>
      <c r="B868" s="19" t="s">
        <v>2336</v>
      </c>
      <c r="C868" s="21">
        <v>0</v>
      </c>
      <c r="D868" s="21">
        <v>0</v>
      </c>
      <c r="E868" s="21">
        <v>0</v>
      </c>
      <c r="F868" s="21">
        <v>0</v>
      </c>
      <c r="G868" s="21">
        <v>0</v>
      </c>
      <c r="H868" s="21">
        <v>0</v>
      </c>
      <c r="I868" s="21">
        <v>0</v>
      </c>
      <c r="J868" s="21">
        <v>0</v>
      </c>
      <c r="K868" s="21">
        <v>0</v>
      </c>
      <c r="L868" s="21">
        <v>0</v>
      </c>
      <c r="M868" s="21">
        <v>0</v>
      </c>
      <c r="N868" s="21">
        <v>0</v>
      </c>
      <c r="O868" s="21">
        <v>0</v>
      </c>
      <c r="P868" s="56">
        <v>0</v>
      </c>
      <c r="Q868" s="37">
        <v>2</v>
      </c>
    </row>
    <row r="869" spans="1:17" x14ac:dyDescent="0.3">
      <c r="A869" s="19" t="s">
        <v>769</v>
      </c>
      <c r="B869" s="19" t="s">
        <v>2337</v>
      </c>
      <c r="C869" s="21">
        <v>428.9</v>
      </c>
      <c r="D869" s="21">
        <v>505.22</v>
      </c>
      <c r="E869" s="21">
        <v>356.19</v>
      </c>
      <c r="F869" s="21">
        <v>320.7</v>
      </c>
      <c r="G869" s="21">
        <v>465.43</v>
      </c>
      <c r="H869" s="21">
        <v>484</v>
      </c>
      <c r="I869" s="21">
        <v>678.98</v>
      </c>
      <c r="J869" s="21">
        <v>525.44000000000005</v>
      </c>
      <c r="K869" s="21">
        <v>672.94</v>
      </c>
      <c r="L869" s="21">
        <v>2392.16</v>
      </c>
      <c r="M869" s="21">
        <v>1765.96</v>
      </c>
      <c r="N869" s="21">
        <v>-776.5</v>
      </c>
      <c r="O869" s="21">
        <v>7819.42</v>
      </c>
      <c r="P869" s="56">
        <v>0.30646364883401922</v>
      </c>
      <c r="Q869" s="37">
        <v>1</v>
      </c>
    </row>
    <row r="870" spans="1:17" hidden="1" x14ac:dyDescent="0.3">
      <c r="A870" s="19" t="s">
        <v>601</v>
      </c>
      <c r="B870" s="19" t="s">
        <v>2325</v>
      </c>
      <c r="C870" s="21">
        <v>0</v>
      </c>
      <c r="D870" s="21">
        <v>0</v>
      </c>
      <c r="E870" s="21">
        <v>0</v>
      </c>
      <c r="F870" s="21">
        <v>0</v>
      </c>
      <c r="G870" s="21">
        <v>0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56">
        <v>0</v>
      </c>
      <c r="Q870" s="37">
        <v>2</v>
      </c>
    </row>
    <row r="871" spans="1:17" x14ac:dyDescent="0.3">
      <c r="A871" s="19" t="s">
        <v>770</v>
      </c>
      <c r="B871" s="19" t="s">
        <v>2338</v>
      </c>
      <c r="C871" s="21">
        <v>1500</v>
      </c>
      <c r="D871" s="21">
        <v>1500</v>
      </c>
      <c r="E871" s="21">
        <v>1500</v>
      </c>
      <c r="F871" s="21">
        <v>1500</v>
      </c>
      <c r="G871" s="21">
        <v>1500</v>
      </c>
      <c r="H871" s="21">
        <v>1500</v>
      </c>
      <c r="I871" s="21">
        <v>1500</v>
      </c>
      <c r="J871" s="21">
        <v>1500</v>
      </c>
      <c r="K871" s="21">
        <v>1500</v>
      </c>
      <c r="L871" s="21">
        <v>1500</v>
      </c>
      <c r="M871" s="21">
        <v>1500</v>
      </c>
      <c r="N871" s="21">
        <v>1500</v>
      </c>
      <c r="O871" s="21">
        <v>18000</v>
      </c>
      <c r="P871" s="56">
        <v>0.70546737213403876</v>
      </c>
      <c r="Q871" s="37">
        <v>1</v>
      </c>
    </row>
    <row r="872" spans="1:17" hidden="1" x14ac:dyDescent="0.3">
      <c r="A872" s="19" t="s">
        <v>771</v>
      </c>
      <c r="B872" s="19" t="s">
        <v>2339</v>
      </c>
      <c r="C872" s="21">
        <v>0</v>
      </c>
      <c r="D872" s="21">
        <v>0</v>
      </c>
      <c r="E872" s="21">
        <v>0</v>
      </c>
      <c r="F872" s="21">
        <v>0</v>
      </c>
      <c r="G872" s="21">
        <v>0</v>
      </c>
      <c r="H872" s="21">
        <v>0</v>
      </c>
      <c r="I872" s="21">
        <v>0</v>
      </c>
      <c r="J872" s="21">
        <v>0</v>
      </c>
      <c r="K872" s="21">
        <v>0</v>
      </c>
      <c r="L872" s="21">
        <v>0</v>
      </c>
      <c r="M872" s="21">
        <v>0</v>
      </c>
      <c r="N872" s="21">
        <v>0</v>
      </c>
      <c r="O872" s="21">
        <v>0</v>
      </c>
      <c r="P872" s="56">
        <v>0</v>
      </c>
      <c r="Q872" s="37">
        <v>2</v>
      </c>
    </row>
    <row r="873" spans="1:17" hidden="1" x14ac:dyDescent="0.3">
      <c r="A873" s="19" t="s">
        <v>772</v>
      </c>
      <c r="B873" s="19" t="s">
        <v>2340</v>
      </c>
      <c r="C873" s="21">
        <v>0</v>
      </c>
      <c r="D873" s="21">
        <v>0</v>
      </c>
      <c r="E873" s="21">
        <v>0</v>
      </c>
      <c r="F873" s="21">
        <v>0</v>
      </c>
      <c r="G873" s="21">
        <v>0</v>
      </c>
      <c r="H873" s="21">
        <v>0</v>
      </c>
      <c r="I873" s="21">
        <v>0</v>
      </c>
      <c r="J873" s="21">
        <v>0</v>
      </c>
      <c r="K873" s="21">
        <v>0</v>
      </c>
      <c r="L873" s="21">
        <v>0</v>
      </c>
      <c r="M873" s="21">
        <v>0</v>
      </c>
      <c r="N873" s="21">
        <v>0</v>
      </c>
      <c r="O873" s="21">
        <v>0</v>
      </c>
      <c r="P873" s="56">
        <v>0</v>
      </c>
      <c r="Q873" s="37">
        <v>2</v>
      </c>
    </row>
    <row r="874" spans="1:17" hidden="1" x14ac:dyDescent="0.3">
      <c r="A874" s="19" t="s">
        <v>773</v>
      </c>
      <c r="B874" s="19" t="s">
        <v>2341</v>
      </c>
      <c r="C874" s="21">
        <v>0</v>
      </c>
      <c r="D874" s="21">
        <v>0</v>
      </c>
      <c r="E874" s="21">
        <v>0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56">
        <v>0</v>
      </c>
      <c r="Q874" s="37">
        <v>2</v>
      </c>
    </row>
    <row r="875" spans="1:17" hidden="1" x14ac:dyDescent="0.3">
      <c r="A875" s="19" t="s">
        <v>774</v>
      </c>
      <c r="B875" s="19" t="s">
        <v>2342</v>
      </c>
      <c r="C875" s="21">
        <v>0</v>
      </c>
      <c r="D875" s="21">
        <v>0</v>
      </c>
      <c r="E875" s="21">
        <v>0</v>
      </c>
      <c r="F875" s="21">
        <v>0</v>
      </c>
      <c r="G875" s="21">
        <v>0</v>
      </c>
      <c r="H875" s="21">
        <v>0</v>
      </c>
      <c r="I875" s="21">
        <v>0</v>
      </c>
      <c r="J875" s="21">
        <v>0</v>
      </c>
      <c r="K875" s="21">
        <v>0</v>
      </c>
      <c r="L875" s="21">
        <v>0</v>
      </c>
      <c r="M875" s="21">
        <v>0</v>
      </c>
      <c r="N875" s="21">
        <v>0</v>
      </c>
      <c r="O875" s="21">
        <v>0</v>
      </c>
      <c r="P875" s="56">
        <v>0</v>
      </c>
      <c r="Q875" s="37">
        <v>2</v>
      </c>
    </row>
    <row r="876" spans="1:17" hidden="1" x14ac:dyDescent="0.3">
      <c r="A876" s="19" t="s">
        <v>1101</v>
      </c>
      <c r="B876" s="19" t="s">
        <v>2343</v>
      </c>
      <c r="C876" s="21">
        <v>0</v>
      </c>
      <c r="D876" s="21">
        <v>0</v>
      </c>
      <c r="E876" s="21">
        <v>0</v>
      </c>
      <c r="F876" s="21">
        <v>0</v>
      </c>
      <c r="G876" s="21">
        <v>0</v>
      </c>
      <c r="H876" s="21">
        <v>0</v>
      </c>
      <c r="I876" s="21">
        <v>0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56">
        <v>0</v>
      </c>
      <c r="Q876" s="37">
        <v>2</v>
      </c>
    </row>
    <row r="877" spans="1:17" hidden="1" x14ac:dyDescent="0.3">
      <c r="A877" s="19" t="s">
        <v>775</v>
      </c>
      <c r="B877" s="19" t="s">
        <v>2344</v>
      </c>
      <c r="C877" s="41">
        <v>0</v>
      </c>
      <c r="D877" s="41">
        <v>0</v>
      </c>
      <c r="E877" s="41">
        <v>0</v>
      </c>
      <c r="F877" s="41">
        <v>0</v>
      </c>
      <c r="G877" s="41">
        <v>0</v>
      </c>
      <c r="H877" s="41">
        <v>0</v>
      </c>
      <c r="I877" s="41">
        <v>0</v>
      </c>
      <c r="J877" s="41">
        <v>0</v>
      </c>
      <c r="K877" s="41">
        <v>0</v>
      </c>
      <c r="L877" s="41">
        <v>0</v>
      </c>
      <c r="M877" s="41">
        <v>0</v>
      </c>
      <c r="N877" s="41">
        <v>0</v>
      </c>
      <c r="O877" s="21">
        <v>0</v>
      </c>
      <c r="P877" s="56">
        <v>0</v>
      </c>
      <c r="Q877" s="37">
        <v>2</v>
      </c>
    </row>
    <row r="878" spans="1:17" x14ac:dyDescent="0.3">
      <c r="B878" s="19" t="s">
        <v>776</v>
      </c>
      <c r="C878" s="45">
        <v>5704.13</v>
      </c>
      <c r="D878" s="45">
        <v>7360.72</v>
      </c>
      <c r="E878" s="45">
        <v>8580.2000000000007</v>
      </c>
      <c r="F878" s="45">
        <v>9451.07</v>
      </c>
      <c r="G878" s="45">
        <v>11799.61</v>
      </c>
      <c r="H878" s="45">
        <v>12940.960000000001</v>
      </c>
      <c r="I878" s="45">
        <v>18143.36</v>
      </c>
      <c r="J878" s="45">
        <v>13987.810000000003</v>
      </c>
      <c r="K878" s="45">
        <v>16438.61</v>
      </c>
      <c r="L878" s="45">
        <v>16625.37</v>
      </c>
      <c r="M878" s="45">
        <v>13819.220000000001</v>
      </c>
      <c r="N878" s="45">
        <v>11424.999999999998</v>
      </c>
      <c r="O878" s="45">
        <v>146276.06</v>
      </c>
      <c r="P878" s="56">
        <v>5.7329437585733878</v>
      </c>
      <c r="Q878" s="37">
        <v>1</v>
      </c>
    </row>
    <row r="879" spans="1:17" x14ac:dyDescent="0.3">
      <c r="B879" s="19" t="s">
        <v>777</v>
      </c>
      <c r="C879" s="21">
        <v>20121.28</v>
      </c>
      <c r="D879" s="21">
        <v>21448.47</v>
      </c>
      <c r="E879" s="21">
        <v>23873.350000000002</v>
      </c>
      <c r="F879" s="21">
        <v>23677.61</v>
      </c>
      <c r="G879" s="21">
        <v>21685.83</v>
      </c>
      <c r="H879" s="21">
        <v>24355.420000000002</v>
      </c>
      <c r="I879" s="21">
        <v>29939.55</v>
      </c>
      <c r="J879" s="21">
        <v>26078.57</v>
      </c>
      <c r="K879" s="21">
        <v>31563.02</v>
      </c>
      <c r="L879" s="21">
        <v>28800.67</v>
      </c>
      <c r="M879" s="21">
        <v>25701.7</v>
      </c>
      <c r="N879" s="21">
        <v>28104.409999999996</v>
      </c>
      <c r="O879" s="21">
        <v>305349.88</v>
      </c>
      <c r="P879" s="56">
        <v>11.967465412502449</v>
      </c>
      <c r="Q879" s="37">
        <v>1</v>
      </c>
    </row>
    <row r="880" spans="1:17" x14ac:dyDescent="0.3"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55"/>
      <c r="Q880" s="37">
        <v>1</v>
      </c>
    </row>
    <row r="881" spans="1:18" ht="17.25" x14ac:dyDescent="0.35">
      <c r="B881" s="30" t="s">
        <v>1295</v>
      </c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55"/>
      <c r="Q881" s="37">
        <v>1</v>
      </c>
      <c r="R881" s="19">
        <v>0</v>
      </c>
    </row>
    <row r="882" spans="1:18" hidden="1" x14ac:dyDescent="0.3">
      <c r="A882" s="19" t="s">
        <v>1300</v>
      </c>
      <c r="B882" s="19" t="s">
        <v>2345</v>
      </c>
      <c r="C882" s="21">
        <v>0</v>
      </c>
      <c r="D882" s="21">
        <v>0</v>
      </c>
      <c r="E882" s="21">
        <v>0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56">
        <v>0</v>
      </c>
      <c r="Q882" s="37">
        <v>2</v>
      </c>
    </row>
    <row r="883" spans="1:18" x14ac:dyDescent="0.3">
      <c r="A883" s="19" t="s">
        <v>1301</v>
      </c>
      <c r="B883" s="19" t="s">
        <v>2346</v>
      </c>
      <c r="C883" s="21">
        <v>84.019999999999982</v>
      </c>
      <c r="D883" s="21">
        <v>-87.5</v>
      </c>
      <c r="E883" s="21">
        <v>352.11999999999989</v>
      </c>
      <c r="F883" s="21">
        <v>737.06999999999994</v>
      </c>
      <c r="G883" s="21">
        <v>694.83</v>
      </c>
      <c r="H883" s="21">
        <v>-135.06000000000006</v>
      </c>
      <c r="I883" s="21">
        <v>277.94000000000005</v>
      </c>
      <c r="J883" s="21">
        <v>1129.24</v>
      </c>
      <c r="K883" s="21">
        <v>679.87999999999965</v>
      </c>
      <c r="L883" s="21">
        <v>997.2600000000001</v>
      </c>
      <c r="M883" s="21">
        <v>400.46999999999991</v>
      </c>
      <c r="N883" s="21">
        <v>665.96000000000015</v>
      </c>
      <c r="O883" s="21">
        <v>5796.23</v>
      </c>
      <c r="P883" s="56">
        <v>0.22716950813247108</v>
      </c>
      <c r="Q883" s="37">
        <v>1</v>
      </c>
    </row>
    <row r="884" spans="1:18" hidden="1" x14ac:dyDescent="0.3">
      <c r="A884" s="19" t="s">
        <v>700</v>
      </c>
      <c r="B884" s="19" t="s">
        <v>2347</v>
      </c>
      <c r="C884" s="21">
        <v>0</v>
      </c>
      <c r="D884" s="21">
        <v>0</v>
      </c>
      <c r="E884" s="21">
        <v>0</v>
      </c>
      <c r="F884" s="21">
        <v>0</v>
      </c>
      <c r="G884" s="21">
        <v>0</v>
      </c>
      <c r="H884" s="21">
        <v>0</v>
      </c>
      <c r="I884" s="21">
        <v>0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56">
        <v>0</v>
      </c>
      <c r="Q884" s="37">
        <v>2</v>
      </c>
    </row>
    <row r="885" spans="1:18" x14ac:dyDescent="0.3">
      <c r="A885" s="19" t="s">
        <v>701</v>
      </c>
      <c r="B885" s="19" t="s">
        <v>2348</v>
      </c>
      <c r="C885" s="21">
        <v>558.75</v>
      </c>
      <c r="D885" s="21">
        <v>558.75</v>
      </c>
      <c r="E885" s="21">
        <v>551.25</v>
      </c>
      <c r="F885" s="21">
        <v>330.75</v>
      </c>
      <c r="G885" s="21">
        <v>882</v>
      </c>
      <c r="H885" s="21">
        <v>1012</v>
      </c>
      <c r="I885" s="21">
        <v>882</v>
      </c>
      <c r="J885" s="21">
        <v>1960.75</v>
      </c>
      <c r="K885" s="21">
        <v>1127</v>
      </c>
      <c r="L885" s="21">
        <v>616.25</v>
      </c>
      <c r="M885" s="21">
        <v>551.25</v>
      </c>
      <c r="N885" s="21">
        <v>551.25</v>
      </c>
      <c r="O885" s="21">
        <v>9582</v>
      </c>
      <c r="P885" s="56">
        <v>0.37554379776601998</v>
      </c>
      <c r="Q885" s="37">
        <v>1</v>
      </c>
    </row>
    <row r="886" spans="1:18" x14ac:dyDescent="0.3">
      <c r="A886" s="19" t="s">
        <v>736</v>
      </c>
      <c r="B886" s="19" t="s">
        <v>2349</v>
      </c>
      <c r="C886" s="21">
        <v>1412.37</v>
      </c>
      <c r="D886" s="21">
        <v>1649.05</v>
      </c>
      <c r="E886" s="21">
        <v>1628.2500000000002</v>
      </c>
      <c r="F886" s="21">
        <v>2196.8000000000002</v>
      </c>
      <c r="G886" s="21">
        <v>1361.8999999999999</v>
      </c>
      <c r="H886" s="21">
        <v>1695.3100000000002</v>
      </c>
      <c r="I886" s="21">
        <v>1339.37</v>
      </c>
      <c r="J886" s="21">
        <v>1640.99</v>
      </c>
      <c r="K886" s="21">
        <v>2281.23</v>
      </c>
      <c r="L886" s="21">
        <v>482.81999999999994</v>
      </c>
      <c r="M886" s="21">
        <v>1707.82</v>
      </c>
      <c r="N886" s="21">
        <v>1406.21</v>
      </c>
      <c r="O886" s="21">
        <v>18802.12</v>
      </c>
      <c r="P886" s="56">
        <v>0.73690456594160292</v>
      </c>
      <c r="Q886" s="37">
        <v>1</v>
      </c>
    </row>
    <row r="887" spans="1:18" hidden="1" x14ac:dyDescent="0.3">
      <c r="A887" s="19" t="s">
        <v>1122</v>
      </c>
      <c r="B887" s="19" t="s">
        <v>2349</v>
      </c>
      <c r="C887" s="21">
        <v>0</v>
      </c>
      <c r="D887" s="21">
        <v>0</v>
      </c>
      <c r="E887" s="21">
        <v>0</v>
      </c>
      <c r="F887" s="21">
        <v>0</v>
      </c>
      <c r="G887" s="21">
        <v>0</v>
      </c>
      <c r="H887" s="21">
        <v>0</v>
      </c>
      <c r="I887" s="21">
        <v>0</v>
      </c>
      <c r="J887" s="21">
        <v>0</v>
      </c>
      <c r="K887" s="21">
        <v>0</v>
      </c>
      <c r="L887" s="21">
        <v>0</v>
      </c>
      <c r="M887" s="21">
        <v>0</v>
      </c>
      <c r="N887" s="21">
        <v>0</v>
      </c>
      <c r="O887" s="21">
        <v>0</v>
      </c>
      <c r="P887" s="56">
        <v>0</v>
      </c>
      <c r="Q887" s="37">
        <v>2</v>
      </c>
    </row>
    <row r="888" spans="1:18" hidden="1" x14ac:dyDescent="0.3">
      <c r="B888" s="19" t="s">
        <v>1302</v>
      </c>
      <c r="C888" s="21">
        <v>1412.37</v>
      </c>
      <c r="D888" s="21">
        <v>1649.05</v>
      </c>
      <c r="E888" s="21">
        <v>1628.2500000000002</v>
      </c>
      <c r="F888" s="21">
        <v>2196.8000000000002</v>
      </c>
      <c r="G888" s="21">
        <v>1361.8999999999999</v>
      </c>
      <c r="H888" s="21">
        <v>1695.3100000000002</v>
      </c>
      <c r="I888" s="21">
        <v>1339.37</v>
      </c>
      <c r="J888" s="21">
        <v>1640.99</v>
      </c>
      <c r="K888" s="21">
        <v>2281.23</v>
      </c>
      <c r="L888" s="21">
        <v>482.81999999999994</v>
      </c>
      <c r="M888" s="21">
        <v>1707.82</v>
      </c>
      <c r="N888" s="21">
        <v>1406.21</v>
      </c>
      <c r="O888" s="21">
        <v>18802.12</v>
      </c>
      <c r="P888" s="56">
        <v>0.73690456594160292</v>
      </c>
      <c r="Q888" s="37">
        <v>2</v>
      </c>
    </row>
    <row r="889" spans="1:18" x14ac:dyDescent="0.3">
      <c r="A889" s="19" t="s">
        <v>767</v>
      </c>
      <c r="B889" s="19" t="s">
        <v>2350</v>
      </c>
      <c r="C889" s="21">
        <v>1642.5700000000002</v>
      </c>
      <c r="D889" s="21">
        <v>1862.6599999999999</v>
      </c>
      <c r="E889" s="21">
        <v>1163.75</v>
      </c>
      <c r="F889" s="21">
        <v>1163.75</v>
      </c>
      <c r="G889" s="21">
        <v>455</v>
      </c>
      <c r="H889" s="21">
        <v>1034.6199999999999</v>
      </c>
      <c r="I889" s="21">
        <v>1340.87</v>
      </c>
      <c r="J889" s="21">
        <v>1340.87</v>
      </c>
      <c r="K889" s="21">
        <v>1340.87</v>
      </c>
      <c r="L889" s="21">
        <v>1340.83</v>
      </c>
      <c r="M889" s="21">
        <v>1564</v>
      </c>
      <c r="N889" s="21">
        <v>1257.75</v>
      </c>
      <c r="O889" s="21">
        <v>15507.539999999999</v>
      </c>
      <c r="P889" s="56">
        <v>0.60778130511463846</v>
      </c>
      <c r="Q889" s="37">
        <v>1</v>
      </c>
    </row>
    <row r="890" spans="1:18" x14ac:dyDescent="0.3">
      <c r="A890" s="19" t="s">
        <v>811</v>
      </c>
      <c r="B890" s="19" t="s">
        <v>2351</v>
      </c>
      <c r="C890" s="21">
        <v>-0.36999999999989086</v>
      </c>
      <c r="D890" s="21">
        <v>285.52</v>
      </c>
      <c r="E890" s="21">
        <v>142.76</v>
      </c>
      <c r="F890" s="21">
        <v>0</v>
      </c>
      <c r="G890" s="21">
        <v>0</v>
      </c>
      <c r="H890" s="21">
        <v>0</v>
      </c>
      <c r="I890" s="21">
        <v>0</v>
      </c>
      <c r="J890" s="21">
        <v>1483.37</v>
      </c>
      <c r="K890" s="21">
        <v>494.02</v>
      </c>
      <c r="L890" s="21">
        <v>154.38</v>
      </c>
      <c r="M890" s="21">
        <v>154.38</v>
      </c>
      <c r="N890" s="21">
        <v>154.38</v>
      </c>
      <c r="O890" s="21">
        <v>2868.4400000000005</v>
      </c>
      <c r="P890" s="56">
        <v>0.11242171271800903</v>
      </c>
      <c r="Q890" s="37">
        <v>1</v>
      </c>
    </row>
    <row r="891" spans="1:18" hidden="1" x14ac:dyDescent="0.3">
      <c r="A891" s="19" t="s">
        <v>1296</v>
      </c>
      <c r="B891" s="19" t="s">
        <v>2352</v>
      </c>
      <c r="C891" s="21">
        <v>0</v>
      </c>
      <c r="D891" s="21">
        <v>0</v>
      </c>
      <c r="E891" s="21">
        <v>0</v>
      </c>
      <c r="F891" s="21">
        <v>0</v>
      </c>
      <c r="G891" s="21">
        <v>0</v>
      </c>
      <c r="H891" s="21">
        <v>0</v>
      </c>
      <c r="I891" s="21">
        <v>0</v>
      </c>
      <c r="J891" s="21">
        <v>0</v>
      </c>
      <c r="K891" s="21">
        <v>0</v>
      </c>
      <c r="L891" s="21">
        <v>0</v>
      </c>
      <c r="M891" s="21">
        <v>0</v>
      </c>
      <c r="N891" s="21">
        <v>0</v>
      </c>
      <c r="O891" s="21">
        <v>0</v>
      </c>
      <c r="P891" s="56">
        <v>0</v>
      </c>
      <c r="Q891" s="37">
        <v>2</v>
      </c>
    </row>
    <row r="892" spans="1:18" x14ac:dyDescent="0.3">
      <c r="B892" s="19" t="s">
        <v>1297</v>
      </c>
      <c r="C892" s="45">
        <v>3697.34</v>
      </c>
      <c r="D892" s="45">
        <v>4268.4799999999996</v>
      </c>
      <c r="E892" s="45">
        <v>3838.13</v>
      </c>
      <c r="F892" s="45">
        <v>4428.37</v>
      </c>
      <c r="G892" s="45">
        <v>3393.7299999999996</v>
      </c>
      <c r="H892" s="45">
        <v>3606.87</v>
      </c>
      <c r="I892" s="45">
        <v>3840.18</v>
      </c>
      <c r="J892" s="45">
        <v>7555.2199999999993</v>
      </c>
      <c r="K892" s="45">
        <v>5923</v>
      </c>
      <c r="L892" s="45">
        <v>3591.54</v>
      </c>
      <c r="M892" s="45">
        <v>4377.92</v>
      </c>
      <c r="N892" s="45">
        <v>4035.55</v>
      </c>
      <c r="O892" s="45">
        <v>52556.33</v>
      </c>
      <c r="P892" s="56">
        <v>2.0598208896727415</v>
      </c>
      <c r="Q892" s="37">
        <v>1</v>
      </c>
    </row>
    <row r="893" spans="1:18" x14ac:dyDescent="0.3">
      <c r="B893" s="19" t="s">
        <v>312</v>
      </c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55"/>
      <c r="Q893" s="37">
        <v>1</v>
      </c>
    </row>
    <row r="894" spans="1:18" ht="17.25" x14ac:dyDescent="0.35">
      <c r="B894" s="30" t="s">
        <v>267</v>
      </c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55"/>
      <c r="Q894" s="37">
        <v>1</v>
      </c>
    </row>
    <row r="895" spans="1:18" x14ac:dyDescent="0.3">
      <c r="A895" s="19" t="s">
        <v>1531</v>
      </c>
      <c r="B895" s="19" t="s">
        <v>2353</v>
      </c>
      <c r="C895" s="21">
        <v>3427.6000000000004</v>
      </c>
      <c r="D895" s="21">
        <v>4414.16</v>
      </c>
      <c r="E895" s="21">
        <v>4999.130000000001</v>
      </c>
      <c r="F895" s="21">
        <v>8430.11</v>
      </c>
      <c r="G895" s="21">
        <v>8781.9700000000012</v>
      </c>
      <c r="H895" s="21">
        <v>12452.969999999998</v>
      </c>
      <c r="I895" s="21">
        <v>16910.010000000002</v>
      </c>
      <c r="J895" s="21">
        <v>16175.140000000003</v>
      </c>
      <c r="K895" s="21">
        <v>14878.529999999999</v>
      </c>
      <c r="L895" s="21">
        <v>15635.330000000002</v>
      </c>
      <c r="M895" s="21">
        <v>12051.730000000003</v>
      </c>
      <c r="N895" s="21">
        <v>9114.7400000000016</v>
      </c>
      <c r="O895" s="21">
        <v>127271.42000000003</v>
      </c>
      <c r="P895" s="74">
        <v>5.5677076419756076E-2</v>
      </c>
      <c r="Q895" s="37">
        <v>1</v>
      </c>
    </row>
    <row r="896" spans="1:18" x14ac:dyDescent="0.3">
      <c r="A896" s="19" t="s">
        <v>778</v>
      </c>
      <c r="B896" s="19" t="s">
        <v>2354</v>
      </c>
      <c r="C896" s="21">
        <v>744.09999999999991</v>
      </c>
      <c r="D896" s="21">
        <v>664.36999999999989</v>
      </c>
      <c r="E896" s="21">
        <v>756.01</v>
      </c>
      <c r="F896" s="21">
        <v>1441.44</v>
      </c>
      <c r="G896" s="21">
        <v>2654.42</v>
      </c>
      <c r="H896" s="21">
        <v>2507.73</v>
      </c>
      <c r="I896" s="21">
        <v>5365.03</v>
      </c>
      <c r="J896" s="21">
        <v>4017.2800000000007</v>
      </c>
      <c r="K896" s="21">
        <v>6026.16</v>
      </c>
      <c r="L896" s="21">
        <v>5222.0399999999972</v>
      </c>
      <c r="M896" s="21">
        <v>4798.4699999999993</v>
      </c>
      <c r="N896" s="21">
        <v>4622.49</v>
      </c>
      <c r="O896" s="21">
        <v>38819.539999999994</v>
      </c>
      <c r="P896" s="74">
        <v>1.6982276894213777E-2</v>
      </c>
      <c r="Q896" s="37">
        <v>1</v>
      </c>
    </row>
    <row r="897" spans="1:17" hidden="1" x14ac:dyDescent="0.3">
      <c r="A897" s="19" t="s">
        <v>779</v>
      </c>
      <c r="B897" s="19" t="s">
        <v>2355</v>
      </c>
      <c r="C897" s="21">
        <v>0</v>
      </c>
      <c r="D897" s="21">
        <v>0</v>
      </c>
      <c r="E897" s="21">
        <v>0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74">
        <v>0</v>
      </c>
      <c r="Q897" s="37">
        <v>2</v>
      </c>
    </row>
    <row r="898" spans="1:17" x14ac:dyDescent="0.3">
      <c r="A898" s="19" t="s">
        <v>780</v>
      </c>
      <c r="B898" s="19" t="s">
        <v>2356</v>
      </c>
      <c r="C898" s="21">
        <v>4237.78</v>
      </c>
      <c r="D898" s="21">
        <v>3439.72</v>
      </c>
      <c r="E898" s="21">
        <v>3537.45</v>
      </c>
      <c r="F898" s="21">
        <v>3292.65</v>
      </c>
      <c r="G898" s="21">
        <v>3733.06</v>
      </c>
      <c r="H898" s="21">
        <v>3511.59</v>
      </c>
      <c r="I898" s="21">
        <v>3637.0399999999995</v>
      </c>
      <c r="J898" s="21">
        <v>4346.1500000000005</v>
      </c>
      <c r="K898" s="21">
        <v>4377.79</v>
      </c>
      <c r="L898" s="21">
        <v>3668.9800000000005</v>
      </c>
      <c r="M898" s="21">
        <v>4629.5600000000004</v>
      </c>
      <c r="N898" s="21">
        <v>4972.62</v>
      </c>
      <c r="O898" s="21">
        <v>47384.390000000007</v>
      </c>
      <c r="P898" s="74">
        <v>2.0729118156562767E-2</v>
      </c>
      <c r="Q898" s="37">
        <v>1</v>
      </c>
    </row>
    <row r="899" spans="1:17" x14ac:dyDescent="0.3">
      <c r="A899" s="19" t="s">
        <v>2357</v>
      </c>
      <c r="B899" s="19" t="s">
        <v>2358</v>
      </c>
      <c r="C899" s="21">
        <v>849.07999999999993</v>
      </c>
      <c r="D899" s="21">
        <v>1081.71</v>
      </c>
      <c r="E899" s="21">
        <v>856.80000000000007</v>
      </c>
      <c r="F899" s="21">
        <v>1790.5700000000002</v>
      </c>
      <c r="G899" s="21">
        <v>2094.8599999999997</v>
      </c>
      <c r="H899" s="21">
        <v>2786.29</v>
      </c>
      <c r="I899" s="21">
        <v>3786.7299999999996</v>
      </c>
      <c r="J899" s="21">
        <v>4058.5299999999997</v>
      </c>
      <c r="K899" s="21">
        <v>4946.09</v>
      </c>
      <c r="L899" s="21">
        <v>3837.76</v>
      </c>
      <c r="M899" s="21">
        <v>2958.1499999999996</v>
      </c>
      <c r="N899" s="21">
        <v>2203.59</v>
      </c>
      <c r="O899" s="21">
        <v>31250.16</v>
      </c>
      <c r="P899" s="74">
        <v>1.3670921141994049E-2</v>
      </c>
      <c r="Q899" s="37">
        <v>1</v>
      </c>
    </row>
    <row r="900" spans="1:17" x14ac:dyDescent="0.3">
      <c r="A900" s="19" t="s">
        <v>781</v>
      </c>
      <c r="B900" s="19" t="s">
        <v>2359</v>
      </c>
      <c r="C900" s="21">
        <v>1246.4000000000003</v>
      </c>
      <c r="D900" s="21">
        <v>1605.16</v>
      </c>
      <c r="E900" s="21">
        <v>1817.8400000000001</v>
      </c>
      <c r="F900" s="21">
        <v>3065.4700000000003</v>
      </c>
      <c r="G900" s="21">
        <v>3193.4599999999996</v>
      </c>
      <c r="H900" s="21">
        <v>4528.3600000000006</v>
      </c>
      <c r="I900" s="21">
        <v>6149.34</v>
      </c>
      <c r="J900" s="21">
        <v>5898.6600000000008</v>
      </c>
      <c r="K900" s="21">
        <v>5393.380000000001</v>
      </c>
      <c r="L900" s="21">
        <v>5685.5599999999995</v>
      </c>
      <c r="M900" s="21">
        <v>4382.4299999999985</v>
      </c>
      <c r="N900" s="21">
        <v>3305.3300000000008</v>
      </c>
      <c r="O900" s="21">
        <v>46271.39</v>
      </c>
      <c r="P900" s="74">
        <v>2.02422171221028E-2</v>
      </c>
      <c r="Q900" s="37">
        <v>1</v>
      </c>
    </row>
    <row r="901" spans="1:17" x14ac:dyDescent="0.3">
      <c r="B901" s="19" t="s">
        <v>782</v>
      </c>
      <c r="C901" s="45">
        <v>10504.96</v>
      </c>
      <c r="D901" s="45">
        <v>11205.119999999999</v>
      </c>
      <c r="E901" s="45">
        <v>11967.23</v>
      </c>
      <c r="F901" s="45">
        <v>18020.240000000002</v>
      </c>
      <c r="G901" s="45">
        <v>20457.77</v>
      </c>
      <c r="H901" s="45">
        <v>25786.94</v>
      </c>
      <c r="I901" s="45">
        <v>35848.15</v>
      </c>
      <c r="J901" s="45">
        <v>34495.760000000009</v>
      </c>
      <c r="K901" s="45">
        <v>35621.949999999997</v>
      </c>
      <c r="L901" s="45">
        <v>34049.67</v>
      </c>
      <c r="M901" s="45">
        <v>28820.340000000004</v>
      </c>
      <c r="N901" s="45">
        <v>24218.770000000004</v>
      </c>
      <c r="O901" s="45">
        <v>290996.90000000002</v>
      </c>
      <c r="P901" s="74">
        <v>0.12730160973462948</v>
      </c>
      <c r="Q901" s="37">
        <v>1</v>
      </c>
    </row>
    <row r="902" spans="1:17" x14ac:dyDescent="0.3">
      <c r="B902" s="19" t="s">
        <v>312</v>
      </c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55"/>
      <c r="Q902" s="37">
        <v>1</v>
      </c>
    </row>
    <row r="903" spans="1:17" ht="17.25" x14ac:dyDescent="0.35">
      <c r="B903" s="30" t="s">
        <v>266</v>
      </c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43"/>
      <c r="Q903" s="37">
        <v>1</v>
      </c>
    </row>
    <row r="904" spans="1:17" ht="17.25" x14ac:dyDescent="0.35">
      <c r="B904" s="30" t="s">
        <v>592</v>
      </c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43"/>
      <c r="Q904" s="37">
        <v>1</v>
      </c>
    </row>
    <row r="905" spans="1:17" x14ac:dyDescent="0.3">
      <c r="B905" s="19" t="s">
        <v>783</v>
      </c>
      <c r="C905" s="21">
        <v>1298.0999999999999</v>
      </c>
      <c r="D905" s="21">
        <v>865.39999999999986</v>
      </c>
      <c r="E905" s="21">
        <v>3673.1</v>
      </c>
      <c r="F905" s="21">
        <v>6801.68</v>
      </c>
      <c r="G905" s="21">
        <v>5735.2</v>
      </c>
      <c r="H905" s="21">
        <v>6256.63</v>
      </c>
      <c r="I905" s="21">
        <v>6276.83</v>
      </c>
      <c r="J905" s="21">
        <v>2539.1000000000004</v>
      </c>
      <c r="K905" s="21">
        <v>6183.97</v>
      </c>
      <c r="L905" s="21">
        <v>6946.33</v>
      </c>
      <c r="M905" s="21">
        <v>7093.24</v>
      </c>
      <c r="N905" s="21">
        <v>7711.3700000000008</v>
      </c>
      <c r="O905" s="21">
        <v>61380.950000000004</v>
      </c>
      <c r="P905" s="56">
        <v>2.4056809719772683</v>
      </c>
      <c r="Q905" s="37">
        <v>1</v>
      </c>
    </row>
    <row r="906" spans="1:17" x14ac:dyDescent="0.3">
      <c r="B906" s="19" t="s">
        <v>593</v>
      </c>
      <c r="C906" s="41">
        <v>640.70000000000005</v>
      </c>
      <c r="D906" s="41">
        <v>161.13999999999999</v>
      </c>
      <c r="E906" s="41">
        <v>521.88000000000011</v>
      </c>
      <c r="F906" s="41">
        <v>938.17</v>
      </c>
      <c r="G906" s="41">
        <v>1747.34</v>
      </c>
      <c r="H906" s="41">
        <v>1053.3700000000001</v>
      </c>
      <c r="I906" s="41">
        <v>885.62000000000012</v>
      </c>
      <c r="J906" s="41">
        <v>730.33</v>
      </c>
      <c r="K906" s="41">
        <v>1459.1</v>
      </c>
      <c r="L906" s="41">
        <v>1178.4500000000003</v>
      </c>
      <c r="M906" s="41">
        <v>1233.44</v>
      </c>
      <c r="N906" s="41">
        <v>5186.7299999999996</v>
      </c>
      <c r="O906" s="41">
        <v>15736.27</v>
      </c>
      <c r="P906" s="61">
        <v>0.25637058403299395</v>
      </c>
      <c r="Q906" s="37">
        <v>1</v>
      </c>
    </row>
    <row r="907" spans="1:17" x14ac:dyDescent="0.3">
      <c r="B907" s="19" t="s">
        <v>457</v>
      </c>
      <c r="C907" s="21">
        <v>1938.8</v>
      </c>
      <c r="D907" s="21">
        <v>1026.54</v>
      </c>
      <c r="E907" s="21">
        <v>4194.9799999999996</v>
      </c>
      <c r="F907" s="21">
        <v>7739.85</v>
      </c>
      <c r="G907" s="21">
        <v>7482.54</v>
      </c>
      <c r="H907" s="21">
        <v>7310</v>
      </c>
      <c r="I907" s="21">
        <v>7162.45</v>
      </c>
      <c r="J907" s="21">
        <v>3269.4300000000003</v>
      </c>
      <c r="K907" s="21">
        <v>7643.07</v>
      </c>
      <c r="L907" s="21">
        <v>8124.7800000000007</v>
      </c>
      <c r="M907" s="21">
        <v>8326.68</v>
      </c>
      <c r="N907" s="21">
        <v>12898.1</v>
      </c>
      <c r="O907" s="21">
        <v>77117.22</v>
      </c>
      <c r="P907" s="56">
        <v>3.0224268077601413</v>
      </c>
      <c r="Q907" s="37">
        <v>1</v>
      </c>
    </row>
    <row r="908" spans="1:17" ht="17.25" x14ac:dyDescent="0.35">
      <c r="B908" s="30" t="s">
        <v>278</v>
      </c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55"/>
      <c r="Q908" s="37">
        <v>1</v>
      </c>
    </row>
    <row r="909" spans="1:17" x14ac:dyDescent="0.3">
      <c r="A909" s="19" t="s">
        <v>784</v>
      </c>
      <c r="B909" s="19" t="s">
        <v>2360</v>
      </c>
      <c r="C909" s="21">
        <v>0</v>
      </c>
      <c r="D909" s="21">
        <v>0</v>
      </c>
      <c r="E909" s="21">
        <v>22.05</v>
      </c>
      <c r="F909" s="21">
        <v>41.75</v>
      </c>
      <c r="G909" s="21">
        <v>158.05000000000001</v>
      </c>
      <c r="H909" s="21">
        <v>0</v>
      </c>
      <c r="I909" s="21">
        <v>68.98</v>
      </c>
      <c r="J909" s="21">
        <v>55.459999999999994</v>
      </c>
      <c r="K909" s="21">
        <v>47.91</v>
      </c>
      <c r="L909" s="21">
        <v>49.93</v>
      </c>
      <c r="M909" s="21">
        <v>120.45999999999998</v>
      </c>
      <c r="N909" s="21">
        <v>0</v>
      </c>
      <c r="O909" s="21">
        <v>564.59</v>
      </c>
      <c r="P909" s="56">
        <v>2.2127767979619833E-2</v>
      </c>
      <c r="Q909" s="37">
        <v>1</v>
      </c>
    </row>
    <row r="910" spans="1:17" hidden="1" x14ac:dyDescent="0.3">
      <c r="A910" s="19" t="s">
        <v>785</v>
      </c>
      <c r="B910" s="19" t="s">
        <v>2361</v>
      </c>
      <c r="C910" s="21">
        <v>0</v>
      </c>
      <c r="D910" s="21">
        <v>0</v>
      </c>
      <c r="E910" s="21">
        <v>0</v>
      </c>
      <c r="F910" s="21">
        <v>0</v>
      </c>
      <c r="G910" s="21">
        <v>0</v>
      </c>
      <c r="H910" s="21">
        <v>0</v>
      </c>
      <c r="I910" s="21">
        <v>0</v>
      </c>
      <c r="J910" s="21">
        <v>0</v>
      </c>
      <c r="K910" s="21">
        <v>0</v>
      </c>
      <c r="L910" s="21">
        <v>0</v>
      </c>
      <c r="M910" s="21">
        <v>0</v>
      </c>
      <c r="N910" s="21">
        <v>0</v>
      </c>
      <c r="O910" s="21">
        <v>0</v>
      </c>
      <c r="P910" s="56">
        <v>0</v>
      </c>
      <c r="Q910" s="37">
        <v>2</v>
      </c>
    </row>
    <row r="911" spans="1:17" x14ac:dyDescent="0.3">
      <c r="A911" s="19" t="s">
        <v>1102</v>
      </c>
      <c r="B911" s="19" t="s">
        <v>2362</v>
      </c>
      <c r="C911" s="21">
        <v>510</v>
      </c>
      <c r="D911" s="21">
        <v>744.34</v>
      </c>
      <c r="E911" s="21">
        <v>372.17</v>
      </c>
      <c r="F911" s="21">
        <v>223.17</v>
      </c>
      <c r="G911" s="21">
        <v>223.17</v>
      </c>
      <c r="H911" s="21">
        <v>1166.17</v>
      </c>
      <c r="I911" s="21">
        <v>372.13000000000011</v>
      </c>
      <c r="J911" s="21">
        <v>1311.08</v>
      </c>
      <c r="K911" s="21">
        <v>471.13000000000005</v>
      </c>
      <c r="L911" s="21">
        <v>582.51</v>
      </c>
      <c r="M911" s="21">
        <v>2170.08</v>
      </c>
      <c r="N911" s="21">
        <v>633</v>
      </c>
      <c r="O911" s="21">
        <v>8778.9500000000007</v>
      </c>
      <c r="P911" s="56">
        <v>0.34407015481089559</v>
      </c>
      <c r="Q911" s="37">
        <v>1</v>
      </c>
    </row>
    <row r="912" spans="1:17" x14ac:dyDescent="0.3">
      <c r="A912" s="19" t="s">
        <v>786</v>
      </c>
      <c r="B912" s="19" t="s">
        <v>2363</v>
      </c>
      <c r="C912" s="21">
        <v>0</v>
      </c>
      <c r="D912" s="21">
        <v>0</v>
      </c>
      <c r="E912" s="21">
        <v>0</v>
      </c>
      <c r="F912" s="21">
        <v>0</v>
      </c>
      <c r="G912" s="21">
        <v>0</v>
      </c>
      <c r="H912" s="21">
        <v>0</v>
      </c>
      <c r="I912" s="21">
        <v>0</v>
      </c>
      <c r="J912" s="21">
        <v>0</v>
      </c>
      <c r="K912" s="21">
        <v>0</v>
      </c>
      <c r="L912" s="21">
        <v>0</v>
      </c>
      <c r="M912" s="21">
        <v>13.25</v>
      </c>
      <c r="N912" s="21">
        <v>0</v>
      </c>
      <c r="O912" s="21">
        <v>13.25</v>
      </c>
      <c r="P912" s="56">
        <v>5.1930237115422305E-4</v>
      </c>
      <c r="Q912" s="37">
        <v>1</v>
      </c>
    </row>
    <row r="913" spans="1:17" hidden="1" x14ac:dyDescent="0.3">
      <c r="A913" s="19" t="s">
        <v>1103</v>
      </c>
      <c r="B913" s="19" t="s">
        <v>2364</v>
      </c>
      <c r="C913" s="21">
        <v>0</v>
      </c>
      <c r="D913" s="21">
        <v>0</v>
      </c>
      <c r="E913" s="21">
        <v>0</v>
      </c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21">
        <v>0</v>
      </c>
      <c r="L913" s="21">
        <v>0</v>
      </c>
      <c r="M913" s="21">
        <v>0</v>
      </c>
      <c r="N913" s="21">
        <v>0</v>
      </c>
      <c r="O913" s="21">
        <v>0</v>
      </c>
      <c r="P913" s="56">
        <v>0</v>
      </c>
      <c r="Q913" s="37">
        <v>2</v>
      </c>
    </row>
    <row r="914" spans="1:17" x14ac:dyDescent="0.3">
      <c r="A914" s="19" t="s">
        <v>787</v>
      </c>
      <c r="B914" s="19" t="s">
        <v>2365</v>
      </c>
      <c r="C914" s="21">
        <v>6.94</v>
      </c>
      <c r="D914" s="21">
        <v>99.990000000000009</v>
      </c>
      <c r="E914" s="21">
        <v>20</v>
      </c>
      <c r="F914" s="21">
        <v>98.07</v>
      </c>
      <c r="G914" s="21">
        <v>0</v>
      </c>
      <c r="H914" s="21">
        <v>0</v>
      </c>
      <c r="I914" s="21">
        <v>141.59</v>
      </c>
      <c r="J914" s="21">
        <v>284.19</v>
      </c>
      <c r="K914" s="21">
        <v>0</v>
      </c>
      <c r="L914" s="21">
        <v>272.70999999999998</v>
      </c>
      <c r="M914" s="21">
        <v>93.55</v>
      </c>
      <c r="N914" s="21">
        <v>0</v>
      </c>
      <c r="O914" s="21">
        <v>1017.04</v>
      </c>
      <c r="P914" s="56">
        <v>3.98604742308446E-2</v>
      </c>
      <c r="Q914" s="37">
        <v>1</v>
      </c>
    </row>
    <row r="915" spans="1:17" x14ac:dyDescent="0.3">
      <c r="A915" s="19" t="s">
        <v>788</v>
      </c>
      <c r="B915" s="19" t="s">
        <v>2366</v>
      </c>
      <c r="C915" s="21">
        <v>0</v>
      </c>
      <c r="D915" s="21">
        <v>19.489999999999998</v>
      </c>
      <c r="E915" s="21">
        <v>0</v>
      </c>
      <c r="F915" s="21">
        <v>0</v>
      </c>
      <c r="G915" s="21">
        <v>0</v>
      </c>
      <c r="H915" s="21">
        <v>0</v>
      </c>
      <c r="I915" s="21">
        <v>0</v>
      </c>
      <c r="J915" s="21">
        <v>0</v>
      </c>
      <c r="K915" s="21">
        <v>0</v>
      </c>
      <c r="L915" s="21">
        <v>0</v>
      </c>
      <c r="M915" s="21">
        <v>0</v>
      </c>
      <c r="N915" s="21">
        <v>0</v>
      </c>
      <c r="O915" s="21">
        <v>19.489999999999998</v>
      </c>
      <c r="P915" s="56">
        <v>7.6386439349402301E-4</v>
      </c>
      <c r="Q915" s="37">
        <v>1</v>
      </c>
    </row>
    <row r="916" spans="1:17" hidden="1" x14ac:dyDescent="0.3">
      <c r="A916" s="19" t="s">
        <v>789</v>
      </c>
      <c r="B916" s="19" t="s">
        <v>2367</v>
      </c>
      <c r="C916" s="21">
        <v>0</v>
      </c>
      <c r="D916" s="21">
        <v>0</v>
      </c>
      <c r="E916" s="21">
        <v>0</v>
      </c>
      <c r="F916" s="21">
        <v>0</v>
      </c>
      <c r="G916" s="21">
        <v>0</v>
      </c>
      <c r="H916" s="21">
        <v>0</v>
      </c>
      <c r="I916" s="21">
        <v>0</v>
      </c>
      <c r="J916" s="21">
        <v>0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56">
        <v>0</v>
      </c>
      <c r="Q916" s="37">
        <v>2</v>
      </c>
    </row>
    <row r="917" spans="1:17" hidden="1" x14ac:dyDescent="0.3">
      <c r="A917" s="19" t="s">
        <v>790</v>
      </c>
      <c r="B917" s="19" t="s">
        <v>2368</v>
      </c>
      <c r="C917" s="21">
        <v>0</v>
      </c>
      <c r="D917" s="21">
        <v>0</v>
      </c>
      <c r="E917" s="21">
        <v>0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56">
        <v>0</v>
      </c>
      <c r="Q917" s="37">
        <v>2</v>
      </c>
    </row>
    <row r="918" spans="1:17" x14ac:dyDescent="0.3">
      <c r="A918" s="19" t="s">
        <v>791</v>
      </c>
      <c r="B918" s="19" t="s">
        <v>2369</v>
      </c>
      <c r="C918" s="21">
        <v>250</v>
      </c>
      <c r="D918" s="21">
        <v>250</v>
      </c>
      <c r="E918" s="21">
        <v>250</v>
      </c>
      <c r="F918" s="21">
        <v>1750</v>
      </c>
      <c r="G918" s="21">
        <v>500</v>
      </c>
      <c r="H918" s="21">
        <v>250</v>
      </c>
      <c r="I918" s="21">
        <v>1750</v>
      </c>
      <c r="J918" s="21">
        <v>2250</v>
      </c>
      <c r="K918" s="21">
        <v>550</v>
      </c>
      <c r="L918" s="21">
        <v>700</v>
      </c>
      <c r="M918" s="21">
        <v>610.89</v>
      </c>
      <c r="N918" s="21">
        <v>667.88</v>
      </c>
      <c r="O918" s="21">
        <v>9778.7699999999986</v>
      </c>
      <c r="P918" s="56">
        <v>0.38325573192239853</v>
      </c>
      <c r="Q918" s="37">
        <v>1</v>
      </c>
    </row>
    <row r="919" spans="1:17" hidden="1" x14ac:dyDescent="0.3">
      <c r="A919" s="19" t="s">
        <v>792</v>
      </c>
      <c r="B919" s="19" t="s">
        <v>2370</v>
      </c>
      <c r="C919" s="21">
        <v>0</v>
      </c>
      <c r="D919" s="21">
        <v>0</v>
      </c>
      <c r="E919" s="21">
        <v>0</v>
      </c>
      <c r="F919" s="21">
        <v>0</v>
      </c>
      <c r="G919" s="21">
        <v>0</v>
      </c>
      <c r="H919" s="21">
        <v>0</v>
      </c>
      <c r="I919" s="21">
        <v>0</v>
      </c>
      <c r="J919" s="21">
        <v>0</v>
      </c>
      <c r="K919" s="21">
        <v>0</v>
      </c>
      <c r="L919" s="21">
        <v>0</v>
      </c>
      <c r="M919" s="21">
        <v>0</v>
      </c>
      <c r="N919" s="21">
        <v>0</v>
      </c>
      <c r="O919" s="21">
        <v>0</v>
      </c>
      <c r="P919" s="56">
        <v>0</v>
      </c>
      <c r="Q919" s="37">
        <v>2</v>
      </c>
    </row>
    <row r="920" spans="1:17" hidden="1" x14ac:dyDescent="0.3">
      <c r="A920" s="19" t="s">
        <v>793</v>
      </c>
      <c r="B920" s="19" t="s">
        <v>2371</v>
      </c>
      <c r="C920" s="21">
        <v>0</v>
      </c>
      <c r="D920" s="21">
        <v>0</v>
      </c>
      <c r="E920" s="21">
        <v>0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56">
        <v>0</v>
      </c>
      <c r="Q920" s="37">
        <v>2</v>
      </c>
    </row>
    <row r="921" spans="1:17" hidden="1" x14ac:dyDescent="0.3">
      <c r="A921" s="19" t="s">
        <v>794</v>
      </c>
      <c r="B921" s="19" t="s">
        <v>2372</v>
      </c>
      <c r="C921" s="21">
        <v>0</v>
      </c>
      <c r="D921" s="21">
        <v>0</v>
      </c>
      <c r="E921" s="21">
        <v>0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56">
        <v>0</v>
      </c>
      <c r="Q921" s="37">
        <v>2</v>
      </c>
    </row>
    <row r="922" spans="1:17" x14ac:dyDescent="0.3">
      <c r="A922" s="19" t="s">
        <v>795</v>
      </c>
      <c r="B922" s="19" t="s">
        <v>2373</v>
      </c>
      <c r="C922" s="21">
        <v>0</v>
      </c>
      <c r="D922" s="21">
        <v>0</v>
      </c>
      <c r="E922" s="21">
        <v>0</v>
      </c>
      <c r="F922" s="21">
        <v>0</v>
      </c>
      <c r="G922" s="21">
        <v>0</v>
      </c>
      <c r="H922" s="21">
        <v>0</v>
      </c>
      <c r="I922" s="21">
        <v>0</v>
      </c>
      <c r="J922" s="21">
        <v>225</v>
      </c>
      <c r="K922" s="21">
        <v>0</v>
      </c>
      <c r="L922" s="21">
        <v>0</v>
      </c>
      <c r="M922" s="21">
        <v>151.32</v>
      </c>
      <c r="N922" s="21">
        <v>-131.32</v>
      </c>
      <c r="O922" s="21">
        <v>245</v>
      </c>
      <c r="P922" s="56">
        <v>9.6021947873799734E-3</v>
      </c>
      <c r="Q922" s="37">
        <v>1</v>
      </c>
    </row>
    <row r="923" spans="1:17" hidden="1" x14ac:dyDescent="0.3">
      <c r="A923" s="19" t="s">
        <v>796</v>
      </c>
      <c r="B923" s="19" t="s">
        <v>2374</v>
      </c>
      <c r="C923" s="21">
        <v>0</v>
      </c>
      <c r="D923" s="21">
        <v>0</v>
      </c>
      <c r="E923" s="21">
        <v>0</v>
      </c>
      <c r="F923" s="21">
        <v>0</v>
      </c>
      <c r="G923" s="21">
        <v>0</v>
      </c>
      <c r="H923" s="21">
        <v>0</v>
      </c>
      <c r="I923" s="21">
        <v>0</v>
      </c>
      <c r="J923" s="21">
        <v>0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56">
        <v>0</v>
      </c>
      <c r="Q923" s="37">
        <v>2</v>
      </c>
    </row>
    <row r="924" spans="1:17" hidden="1" x14ac:dyDescent="0.3">
      <c r="A924" s="19" t="s">
        <v>797</v>
      </c>
      <c r="B924" s="19" t="s">
        <v>2375</v>
      </c>
      <c r="C924" s="21">
        <v>0</v>
      </c>
      <c r="D924" s="21">
        <v>0</v>
      </c>
      <c r="E924" s="21">
        <v>0</v>
      </c>
      <c r="F924" s="21">
        <v>0</v>
      </c>
      <c r="G924" s="21">
        <v>0</v>
      </c>
      <c r="H924" s="21">
        <v>0</v>
      </c>
      <c r="I924" s="21">
        <v>0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56">
        <v>0</v>
      </c>
      <c r="Q924" s="37">
        <v>2</v>
      </c>
    </row>
    <row r="925" spans="1:17" hidden="1" x14ac:dyDescent="0.3">
      <c r="A925" s="19" t="s">
        <v>798</v>
      </c>
      <c r="B925" s="19" t="s">
        <v>2376</v>
      </c>
      <c r="C925" s="21">
        <v>0</v>
      </c>
      <c r="D925" s="21">
        <v>0</v>
      </c>
      <c r="E925" s="21">
        <v>0</v>
      </c>
      <c r="F925" s="21">
        <v>0</v>
      </c>
      <c r="G925" s="21">
        <v>0</v>
      </c>
      <c r="H925" s="21">
        <v>0</v>
      </c>
      <c r="I925" s="21">
        <v>0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56">
        <v>0</v>
      </c>
      <c r="Q925" s="37">
        <v>2</v>
      </c>
    </row>
    <row r="926" spans="1:17" hidden="1" x14ac:dyDescent="0.3">
      <c r="A926" s="19" t="s">
        <v>799</v>
      </c>
      <c r="B926" s="19" t="s">
        <v>2377</v>
      </c>
      <c r="C926" s="21">
        <v>0</v>
      </c>
      <c r="D926" s="21">
        <v>0</v>
      </c>
      <c r="E926" s="21">
        <v>0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56">
        <v>0</v>
      </c>
      <c r="Q926" s="37">
        <v>2</v>
      </c>
    </row>
    <row r="927" spans="1:17" hidden="1" x14ac:dyDescent="0.3">
      <c r="A927" s="19" t="s">
        <v>800</v>
      </c>
      <c r="B927" s="19" t="s">
        <v>2378</v>
      </c>
      <c r="C927" s="21">
        <v>0</v>
      </c>
      <c r="D927" s="21">
        <v>0</v>
      </c>
      <c r="E927" s="21">
        <v>0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56">
        <v>0</v>
      </c>
      <c r="Q927" s="37">
        <v>2</v>
      </c>
    </row>
    <row r="928" spans="1:17" hidden="1" x14ac:dyDescent="0.3">
      <c r="A928" s="19" t="s">
        <v>801</v>
      </c>
      <c r="B928" s="19" t="s">
        <v>2379</v>
      </c>
      <c r="C928" s="21">
        <v>0</v>
      </c>
      <c r="D928" s="21">
        <v>0</v>
      </c>
      <c r="E928" s="21">
        <v>0</v>
      </c>
      <c r="F928" s="21">
        <v>0</v>
      </c>
      <c r="G928" s="21">
        <v>0</v>
      </c>
      <c r="H928" s="21">
        <v>0</v>
      </c>
      <c r="I928" s="21">
        <v>0</v>
      </c>
      <c r="J928" s="21">
        <v>0</v>
      </c>
      <c r="K928" s="21">
        <v>0</v>
      </c>
      <c r="L928" s="21">
        <v>0</v>
      </c>
      <c r="M928" s="21">
        <v>0</v>
      </c>
      <c r="N928" s="21">
        <v>0</v>
      </c>
      <c r="O928" s="21">
        <v>0</v>
      </c>
      <c r="P928" s="56">
        <v>0</v>
      </c>
      <c r="Q928" s="37">
        <v>2</v>
      </c>
    </row>
    <row r="929" spans="1:18" hidden="1" x14ac:dyDescent="0.3">
      <c r="A929" s="19" t="s">
        <v>802</v>
      </c>
      <c r="B929" s="19" t="s">
        <v>2380</v>
      </c>
      <c r="C929" s="21">
        <v>0</v>
      </c>
      <c r="D929" s="21">
        <v>0</v>
      </c>
      <c r="E929" s="21">
        <v>0</v>
      </c>
      <c r="F929" s="21">
        <v>0</v>
      </c>
      <c r="G929" s="21">
        <v>0</v>
      </c>
      <c r="H929" s="21">
        <v>0</v>
      </c>
      <c r="I929" s="21">
        <v>0</v>
      </c>
      <c r="J929" s="21">
        <v>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  <c r="P929" s="56">
        <v>0</v>
      </c>
      <c r="Q929" s="37">
        <v>2</v>
      </c>
    </row>
    <row r="930" spans="1:18" x14ac:dyDescent="0.3">
      <c r="A930" s="19" t="s">
        <v>803</v>
      </c>
      <c r="B930" s="19" t="s">
        <v>2381</v>
      </c>
      <c r="C930" s="21">
        <v>30</v>
      </c>
      <c r="D930" s="21">
        <v>95</v>
      </c>
      <c r="E930" s="21">
        <v>124.87</v>
      </c>
      <c r="F930" s="21">
        <v>0</v>
      </c>
      <c r="G930" s="21">
        <v>14.93</v>
      </c>
      <c r="H930" s="21">
        <v>204.96</v>
      </c>
      <c r="I930" s="21">
        <v>200</v>
      </c>
      <c r="J930" s="21">
        <v>200</v>
      </c>
      <c r="K930" s="21">
        <v>200</v>
      </c>
      <c r="L930" s="21">
        <v>324.05</v>
      </c>
      <c r="M930" s="21">
        <v>250</v>
      </c>
      <c r="N930" s="21">
        <v>0</v>
      </c>
      <c r="O930" s="21">
        <v>1643.81</v>
      </c>
      <c r="P930" s="56">
        <v>6.4425240054869687E-2</v>
      </c>
      <c r="Q930" s="37">
        <v>1</v>
      </c>
    </row>
    <row r="931" spans="1:18" x14ac:dyDescent="0.3">
      <c r="B931" s="19" t="s">
        <v>776</v>
      </c>
      <c r="C931" s="45">
        <v>796.94</v>
      </c>
      <c r="D931" s="45">
        <v>1208.8200000000002</v>
      </c>
      <c r="E931" s="45">
        <v>789.09</v>
      </c>
      <c r="F931" s="45">
        <v>2112.9899999999998</v>
      </c>
      <c r="G931" s="45">
        <v>896.15</v>
      </c>
      <c r="H931" s="45">
        <v>1621.13</v>
      </c>
      <c r="I931" s="45">
        <v>2532.7000000000003</v>
      </c>
      <c r="J931" s="45">
        <v>4325.7299999999996</v>
      </c>
      <c r="K931" s="45">
        <v>1269.04</v>
      </c>
      <c r="L931" s="45">
        <v>1929.1999999999998</v>
      </c>
      <c r="M931" s="45">
        <v>3409.55</v>
      </c>
      <c r="N931" s="45">
        <v>1169.5600000000002</v>
      </c>
      <c r="O931" s="45">
        <v>22060.9</v>
      </c>
      <c r="P931" s="56">
        <v>0.86462473055065658</v>
      </c>
      <c r="Q931" s="37">
        <v>1</v>
      </c>
    </row>
    <row r="932" spans="1:18" x14ac:dyDescent="0.3">
      <c r="B932" s="19" t="s">
        <v>777</v>
      </c>
      <c r="C932" s="21">
        <v>2735.74</v>
      </c>
      <c r="D932" s="21">
        <v>2235.36</v>
      </c>
      <c r="E932" s="21">
        <v>4984.07</v>
      </c>
      <c r="F932" s="21">
        <v>9852.84</v>
      </c>
      <c r="G932" s="21">
        <v>8378.69</v>
      </c>
      <c r="H932" s="21">
        <v>8931.130000000001</v>
      </c>
      <c r="I932" s="21">
        <v>9695.15</v>
      </c>
      <c r="J932" s="21">
        <v>7595.16</v>
      </c>
      <c r="K932" s="21">
        <v>8912.11</v>
      </c>
      <c r="L932" s="21">
        <v>10053.98</v>
      </c>
      <c r="M932" s="21">
        <v>11736.23</v>
      </c>
      <c r="N932" s="21">
        <v>14067.66</v>
      </c>
      <c r="O932" s="21">
        <v>99178.12</v>
      </c>
      <c r="P932" s="56">
        <v>3.8870515383107973</v>
      </c>
      <c r="Q932" s="37">
        <v>1</v>
      </c>
    </row>
    <row r="933" spans="1:18" x14ac:dyDescent="0.3">
      <c r="B933" s="19" t="s">
        <v>312</v>
      </c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43"/>
      <c r="Q933" s="37">
        <v>1</v>
      </c>
    </row>
    <row r="934" spans="1:18" ht="17.25" x14ac:dyDescent="0.35">
      <c r="B934" s="30" t="s">
        <v>804</v>
      </c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43"/>
      <c r="Q934" s="37">
        <v>1</v>
      </c>
      <c r="R934" s="134">
        <v>0</v>
      </c>
    </row>
    <row r="935" spans="1:18" ht="17.25" x14ac:dyDescent="0.35">
      <c r="B935" s="30" t="s">
        <v>592</v>
      </c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43"/>
      <c r="Q935" s="37">
        <v>1</v>
      </c>
    </row>
    <row r="936" spans="1:18" x14ac:dyDescent="0.3">
      <c r="B936" s="19" t="s">
        <v>805</v>
      </c>
      <c r="C936" s="37">
        <v>6587.19</v>
      </c>
      <c r="D936" s="37">
        <v>6073.08</v>
      </c>
      <c r="E936" s="37">
        <v>9186.7099999999991</v>
      </c>
      <c r="F936" s="37">
        <v>8016.0300000000007</v>
      </c>
      <c r="G936" s="37">
        <v>7493.6399999999994</v>
      </c>
      <c r="H936" s="37">
        <v>7640.5499999999993</v>
      </c>
      <c r="I936" s="37">
        <v>7473.09</v>
      </c>
      <c r="J936" s="37">
        <v>7555.24</v>
      </c>
      <c r="K936" s="37">
        <v>7255.57</v>
      </c>
      <c r="L936" s="37">
        <v>8830.77</v>
      </c>
      <c r="M936" s="37">
        <v>8188.670000000001</v>
      </c>
      <c r="N936" s="37">
        <v>10039.339999999998</v>
      </c>
      <c r="O936" s="37">
        <v>94339.87999999999</v>
      </c>
      <c r="P936" s="56">
        <v>3.697428179502253</v>
      </c>
      <c r="Q936" s="37">
        <v>1</v>
      </c>
    </row>
    <row r="937" spans="1:18" x14ac:dyDescent="0.3">
      <c r="B937" s="19" t="s">
        <v>593</v>
      </c>
      <c r="C937" s="40">
        <v>1602.04</v>
      </c>
      <c r="D937" s="40">
        <v>1780.6</v>
      </c>
      <c r="E937" s="40">
        <v>1139.48</v>
      </c>
      <c r="F937" s="40">
        <v>1456.52</v>
      </c>
      <c r="G937" s="40">
        <v>1281.3699999999999</v>
      </c>
      <c r="H937" s="40">
        <v>1596.33</v>
      </c>
      <c r="I937" s="40">
        <v>1156.6399999999999</v>
      </c>
      <c r="J937" s="40">
        <v>1308.99</v>
      </c>
      <c r="K937" s="40">
        <v>1812.0200000000002</v>
      </c>
      <c r="L937" s="40">
        <v>1308.4000000000001</v>
      </c>
      <c r="M937" s="40">
        <v>1431.69</v>
      </c>
      <c r="N937" s="40">
        <v>2577.23</v>
      </c>
      <c r="O937" s="40">
        <v>18451.309999999998</v>
      </c>
      <c r="P937" s="61">
        <v>0.19558335244861452</v>
      </c>
      <c r="Q937" s="37">
        <v>1</v>
      </c>
    </row>
    <row r="938" spans="1:18" x14ac:dyDescent="0.3">
      <c r="B938" s="19" t="s">
        <v>457</v>
      </c>
      <c r="C938" s="37">
        <v>8189.23</v>
      </c>
      <c r="D938" s="37">
        <v>7853.68</v>
      </c>
      <c r="E938" s="37">
        <v>10326.189999999999</v>
      </c>
      <c r="F938" s="37">
        <v>9472.5500000000011</v>
      </c>
      <c r="G938" s="37">
        <v>8775.0099999999984</v>
      </c>
      <c r="H938" s="37">
        <v>9236.8799999999992</v>
      </c>
      <c r="I938" s="37">
        <v>8629.73</v>
      </c>
      <c r="J938" s="37">
        <v>8864.23</v>
      </c>
      <c r="K938" s="37">
        <v>9067.59</v>
      </c>
      <c r="L938" s="37">
        <v>10139.17</v>
      </c>
      <c r="M938" s="37">
        <v>9620.36</v>
      </c>
      <c r="N938" s="37">
        <v>12616.569999999998</v>
      </c>
      <c r="O938" s="37">
        <v>112791.18999999999</v>
      </c>
      <c r="P938" s="56">
        <v>4.4205835782872818</v>
      </c>
      <c r="Q938" s="37">
        <v>1</v>
      </c>
    </row>
    <row r="939" spans="1:18" ht="17.25" x14ac:dyDescent="0.35">
      <c r="B939" s="30" t="s">
        <v>278</v>
      </c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56"/>
      <c r="Q939" s="37">
        <v>1</v>
      </c>
    </row>
    <row r="940" spans="1:18" hidden="1" x14ac:dyDescent="0.3">
      <c r="A940" s="19" t="s">
        <v>885</v>
      </c>
      <c r="B940" s="19" t="s">
        <v>886</v>
      </c>
      <c r="C940" s="21">
        <v>0</v>
      </c>
      <c r="D940" s="21">
        <v>0</v>
      </c>
      <c r="E940" s="21">
        <v>0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56">
        <v>0</v>
      </c>
      <c r="Q940" s="37">
        <v>2</v>
      </c>
    </row>
    <row r="941" spans="1:18" hidden="1" x14ac:dyDescent="0.3">
      <c r="A941" s="19" t="s">
        <v>806</v>
      </c>
      <c r="B941" s="19" t="s">
        <v>2382</v>
      </c>
      <c r="C941" s="21">
        <v>0</v>
      </c>
      <c r="D941" s="21">
        <v>0</v>
      </c>
      <c r="E941" s="21">
        <v>0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56">
        <v>0</v>
      </c>
      <c r="Q941" s="37">
        <v>2</v>
      </c>
    </row>
    <row r="942" spans="1:18" hidden="1" x14ac:dyDescent="0.3">
      <c r="A942" s="19" t="s">
        <v>807</v>
      </c>
      <c r="B942" s="19" t="s">
        <v>2383</v>
      </c>
      <c r="C942" s="21">
        <v>0</v>
      </c>
      <c r="D942" s="21">
        <v>0</v>
      </c>
      <c r="E942" s="21">
        <v>0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56">
        <v>0</v>
      </c>
      <c r="Q942" s="37">
        <v>2</v>
      </c>
    </row>
    <row r="943" spans="1:18" x14ac:dyDescent="0.3">
      <c r="A943" s="19" t="s">
        <v>808</v>
      </c>
      <c r="B943" s="19" t="s">
        <v>2384</v>
      </c>
      <c r="C943" s="21">
        <v>283.32</v>
      </c>
      <c r="D943" s="21">
        <v>98.939999999999984</v>
      </c>
      <c r="E943" s="21">
        <v>-6.6200000000000045</v>
      </c>
      <c r="F943" s="21">
        <v>270.47999999999996</v>
      </c>
      <c r="G943" s="21">
        <v>438.86</v>
      </c>
      <c r="H943" s="21">
        <v>454.98</v>
      </c>
      <c r="I943" s="21">
        <v>406.63</v>
      </c>
      <c r="J943" s="21">
        <v>296.66000000000003</v>
      </c>
      <c r="K943" s="21">
        <v>470.88</v>
      </c>
      <c r="L943" s="21">
        <v>560.29999999999995</v>
      </c>
      <c r="M943" s="21">
        <v>183.51999999999998</v>
      </c>
      <c r="N943" s="21">
        <v>262.33999999999997</v>
      </c>
      <c r="O943" s="21">
        <v>3720.2900000000004</v>
      </c>
      <c r="P943" s="56">
        <v>0.14580795610425243</v>
      </c>
      <c r="Q943" s="37">
        <v>1</v>
      </c>
    </row>
    <row r="944" spans="1:18" x14ac:dyDescent="0.3">
      <c r="A944" s="19" t="s">
        <v>809</v>
      </c>
      <c r="B944" s="19" t="s">
        <v>2385</v>
      </c>
      <c r="C944" s="21">
        <v>50.6400000000001</v>
      </c>
      <c r="D944" s="21">
        <v>172.84</v>
      </c>
      <c r="E944" s="21">
        <v>-46.770000000000437</v>
      </c>
      <c r="F944" s="21">
        <v>0</v>
      </c>
      <c r="G944" s="21">
        <v>0</v>
      </c>
      <c r="H944" s="21">
        <v>736.5</v>
      </c>
      <c r="I944" s="21">
        <v>142.30000000000001</v>
      </c>
      <c r="J944" s="21">
        <v>55.01</v>
      </c>
      <c r="K944" s="21">
        <v>0</v>
      </c>
      <c r="L944" s="21">
        <v>0</v>
      </c>
      <c r="M944" s="21">
        <v>127.91</v>
      </c>
      <c r="N944" s="21">
        <v>0</v>
      </c>
      <c r="O944" s="21">
        <v>1238.4299999999998</v>
      </c>
      <c r="P944" s="56">
        <v>4.8537330981775421E-2</v>
      </c>
      <c r="Q944" s="37">
        <v>1</v>
      </c>
    </row>
    <row r="945" spans="1:17" x14ac:dyDescent="0.3">
      <c r="A945" s="19" t="s">
        <v>810</v>
      </c>
      <c r="B945" s="19" t="s">
        <v>2386</v>
      </c>
      <c r="C945" s="21">
        <v>881.65000000000032</v>
      </c>
      <c r="D945" s="21">
        <v>905</v>
      </c>
      <c r="E945" s="21">
        <v>889.1400000000001</v>
      </c>
      <c r="F945" s="21">
        <v>1704.28</v>
      </c>
      <c r="G945" s="21">
        <v>491.97</v>
      </c>
      <c r="H945" s="21">
        <v>1941.56</v>
      </c>
      <c r="I945" s="21">
        <v>1368.78</v>
      </c>
      <c r="J945" s="21">
        <v>637.44000000000005</v>
      </c>
      <c r="K945" s="21">
        <v>579.39</v>
      </c>
      <c r="L945" s="21">
        <v>1167.27</v>
      </c>
      <c r="M945" s="21">
        <v>347.85</v>
      </c>
      <c r="N945" s="21">
        <v>251.55</v>
      </c>
      <c r="O945" s="21">
        <v>11165.88</v>
      </c>
      <c r="P945" s="56">
        <v>0.43762022339800116</v>
      </c>
      <c r="Q945" s="37">
        <v>1</v>
      </c>
    </row>
    <row r="946" spans="1:17" hidden="1" x14ac:dyDescent="0.3">
      <c r="A946" s="19" t="s">
        <v>1310</v>
      </c>
      <c r="B946" s="19" t="s">
        <v>2387</v>
      </c>
      <c r="C946" s="21">
        <v>0</v>
      </c>
      <c r="D946" s="21">
        <v>0</v>
      </c>
      <c r="E946" s="21">
        <v>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56">
        <v>0</v>
      </c>
      <c r="Q946" s="37">
        <v>2</v>
      </c>
    </row>
    <row r="947" spans="1:17" x14ac:dyDescent="0.3">
      <c r="A947" s="19" t="s">
        <v>812</v>
      </c>
      <c r="B947" s="19" t="s">
        <v>2388</v>
      </c>
      <c r="C947" s="21">
        <v>120.19</v>
      </c>
      <c r="D947" s="21">
        <v>-370</v>
      </c>
      <c r="E947" s="21">
        <v>0</v>
      </c>
      <c r="F947" s="21">
        <v>55.49</v>
      </c>
      <c r="G947" s="21">
        <v>0</v>
      </c>
      <c r="H947" s="21">
        <v>0</v>
      </c>
      <c r="I947" s="21">
        <v>0</v>
      </c>
      <c r="J947" s="21">
        <v>0</v>
      </c>
      <c r="K947" s="21">
        <v>480.01</v>
      </c>
      <c r="L947" s="21">
        <v>0</v>
      </c>
      <c r="M947" s="21">
        <v>103.02000000000001</v>
      </c>
      <c r="N947" s="21">
        <v>0</v>
      </c>
      <c r="O947" s="21">
        <v>388.71000000000004</v>
      </c>
      <c r="P947" s="56">
        <v>1.5234567901234569E-2</v>
      </c>
      <c r="Q947" s="37">
        <v>1</v>
      </c>
    </row>
    <row r="948" spans="1:17" x14ac:dyDescent="0.3">
      <c r="A948" s="19" t="s">
        <v>813</v>
      </c>
      <c r="B948" s="19" t="s">
        <v>2389</v>
      </c>
      <c r="C948" s="21">
        <v>0</v>
      </c>
      <c r="D948" s="21">
        <v>0</v>
      </c>
      <c r="E948" s="21">
        <v>0</v>
      </c>
      <c r="F948" s="21">
        <v>0</v>
      </c>
      <c r="G948" s="21">
        <v>0</v>
      </c>
      <c r="H948" s="21">
        <v>0</v>
      </c>
      <c r="I948" s="21">
        <v>0.41000000000002501</v>
      </c>
      <c r="J948" s="21">
        <v>0</v>
      </c>
      <c r="K948" s="21">
        <v>0</v>
      </c>
      <c r="L948" s="21">
        <v>0</v>
      </c>
      <c r="M948" s="21">
        <v>0</v>
      </c>
      <c r="N948" s="21">
        <v>0</v>
      </c>
      <c r="O948" s="21">
        <v>0.41000000000002501</v>
      </c>
      <c r="P948" s="56">
        <v>1.6068979031942975E-5</v>
      </c>
      <c r="Q948" s="37">
        <v>1</v>
      </c>
    </row>
    <row r="949" spans="1:17" x14ac:dyDescent="0.3">
      <c r="A949" s="19" t="s">
        <v>814</v>
      </c>
      <c r="B949" s="19" t="s">
        <v>2390</v>
      </c>
      <c r="C949" s="21">
        <v>1150</v>
      </c>
      <c r="D949" s="21">
        <v>1230</v>
      </c>
      <c r="E949" s="21">
        <v>1650</v>
      </c>
      <c r="F949" s="21">
        <v>1618</v>
      </c>
      <c r="G949" s="21">
        <v>568</v>
      </c>
      <c r="H949" s="21">
        <v>568</v>
      </c>
      <c r="I949" s="21">
        <v>568</v>
      </c>
      <c r="J949" s="21">
        <v>568</v>
      </c>
      <c r="K949" s="21">
        <v>568</v>
      </c>
      <c r="L949" s="21">
        <v>1868</v>
      </c>
      <c r="M949" s="21">
        <v>1868</v>
      </c>
      <c r="N949" s="21">
        <v>1300</v>
      </c>
      <c r="O949" s="21">
        <v>13524</v>
      </c>
      <c r="P949" s="56">
        <v>0.53004115226337445</v>
      </c>
      <c r="Q949" s="37">
        <v>1</v>
      </c>
    </row>
    <row r="950" spans="1:17" x14ac:dyDescent="0.3">
      <c r="A950" s="19" t="s">
        <v>815</v>
      </c>
      <c r="B950" s="19" t="s">
        <v>2391</v>
      </c>
      <c r="C950" s="21">
        <v>521.92999999999995</v>
      </c>
      <c r="D950" s="21">
        <v>0</v>
      </c>
      <c r="E950" s="21">
        <v>364.31</v>
      </c>
      <c r="F950" s="21">
        <v>364.31</v>
      </c>
      <c r="G950" s="21">
        <v>364.31</v>
      </c>
      <c r="H950" s="21">
        <v>569.91000000000008</v>
      </c>
      <c r="I950" s="21">
        <v>476.61</v>
      </c>
      <c r="J950" s="21">
        <v>1767.07</v>
      </c>
      <c r="K950" s="21">
        <v>377.07</v>
      </c>
      <c r="L950" s="21">
        <v>377.07</v>
      </c>
      <c r="M950" s="21">
        <v>377.07</v>
      </c>
      <c r="N950" s="21">
        <v>377.07</v>
      </c>
      <c r="O950" s="21">
        <v>5936.7299999999987</v>
      </c>
      <c r="P950" s="56">
        <v>0.23267607289829506</v>
      </c>
      <c r="Q950" s="37">
        <v>1</v>
      </c>
    </row>
    <row r="951" spans="1:17" x14ac:dyDescent="0.3">
      <c r="A951" s="19" t="s">
        <v>816</v>
      </c>
      <c r="B951" s="19" t="s">
        <v>2392</v>
      </c>
      <c r="C951" s="21">
        <v>166.75</v>
      </c>
      <c r="D951" s="21">
        <v>0</v>
      </c>
      <c r="E951" s="21">
        <v>0</v>
      </c>
      <c r="F951" s="21">
        <v>0</v>
      </c>
      <c r="G951" s="21">
        <v>0</v>
      </c>
      <c r="H951" s="21">
        <v>235.93</v>
      </c>
      <c r="I951" s="21">
        <v>25.34</v>
      </c>
      <c r="J951" s="21">
        <v>22.09</v>
      </c>
      <c r="K951" s="21">
        <v>39.83</v>
      </c>
      <c r="L951" s="21">
        <v>73.760000000000005</v>
      </c>
      <c r="M951" s="21">
        <v>32</v>
      </c>
      <c r="N951" s="21">
        <v>0</v>
      </c>
      <c r="O951" s="21">
        <v>595.69999999999993</v>
      </c>
      <c r="P951" s="56">
        <v>2.334705075445816E-2</v>
      </c>
      <c r="Q951" s="37">
        <v>1</v>
      </c>
    </row>
    <row r="952" spans="1:17" x14ac:dyDescent="0.3">
      <c r="A952" s="19" t="s">
        <v>817</v>
      </c>
      <c r="B952" s="19" t="s">
        <v>2393</v>
      </c>
      <c r="C952" s="21">
        <v>40.340000000000003</v>
      </c>
      <c r="D952" s="21">
        <v>137.28</v>
      </c>
      <c r="E952" s="21">
        <v>-25.200000000000003</v>
      </c>
      <c r="F952" s="21">
        <v>27.94</v>
      </c>
      <c r="G952" s="21">
        <v>471.34</v>
      </c>
      <c r="H952" s="21">
        <v>178.71</v>
      </c>
      <c r="I952" s="21">
        <v>83.1</v>
      </c>
      <c r="J952" s="21">
        <v>125.99000000000001</v>
      </c>
      <c r="K952" s="21">
        <v>74.45</v>
      </c>
      <c r="L952" s="21">
        <v>0</v>
      </c>
      <c r="M952" s="21">
        <v>140.31</v>
      </c>
      <c r="N952" s="21">
        <v>0</v>
      </c>
      <c r="O952" s="21">
        <v>1254.26</v>
      </c>
      <c r="P952" s="56">
        <v>4.9157750342935527E-2</v>
      </c>
      <c r="Q952" s="37">
        <v>1</v>
      </c>
    </row>
    <row r="953" spans="1:17" x14ac:dyDescent="0.3">
      <c r="A953" s="19" t="s">
        <v>818</v>
      </c>
      <c r="B953" s="19" t="s">
        <v>2394</v>
      </c>
      <c r="C953" s="21">
        <v>1638.4099999999999</v>
      </c>
      <c r="D953" s="21">
        <v>4408.41</v>
      </c>
      <c r="E953" s="21">
        <v>1394.71</v>
      </c>
      <c r="F953" s="21">
        <v>1378.19</v>
      </c>
      <c r="G953" s="21">
        <v>1468.65</v>
      </c>
      <c r="H953" s="21">
        <v>2372.0699999999997</v>
      </c>
      <c r="I953" s="21">
        <v>3181.1199999999994</v>
      </c>
      <c r="J953" s="21">
        <v>1289.8900000000001</v>
      </c>
      <c r="K953" s="21">
        <v>1397.96</v>
      </c>
      <c r="L953" s="21">
        <v>2830.53</v>
      </c>
      <c r="M953" s="21">
        <v>3256.56</v>
      </c>
      <c r="N953" s="21">
        <v>1397.96</v>
      </c>
      <c r="O953" s="21">
        <v>26014.459999999995</v>
      </c>
      <c r="P953" s="56">
        <v>1.019575151871448</v>
      </c>
      <c r="Q953" s="37">
        <v>1</v>
      </c>
    </row>
    <row r="954" spans="1:17" hidden="1" x14ac:dyDescent="0.3">
      <c r="A954" s="19" t="s">
        <v>819</v>
      </c>
      <c r="B954" s="19" t="s">
        <v>2395</v>
      </c>
      <c r="C954" s="21">
        <v>0</v>
      </c>
      <c r="D954" s="21">
        <v>0</v>
      </c>
      <c r="E954" s="21">
        <v>0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56">
        <v>0</v>
      </c>
      <c r="Q954" s="37">
        <v>2</v>
      </c>
    </row>
    <row r="955" spans="1:17" hidden="1" x14ac:dyDescent="0.3">
      <c r="A955" s="19" t="s">
        <v>820</v>
      </c>
      <c r="B955" s="19" t="s">
        <v>2396</v>
      </c>
      <c r="C955" s="21">
        <v>0</v>
      </c>
      <c r="D955" s="21">
        <v>0</v>
      </c>
      <c r="E955" s="21">
        <v>0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v>0</v>
      </c>
      <c r="L955" s="21">
        <v>0</v>
      </c>
      <c r="M955" s="21">
        <v>0</v>
      </c>
      <c r="N955" s="21">
        <v>0</v>
      </c>
      <c r="O955" s="21">
        <v>0</v>
      </c>
      <c r="P955" s="56">
        <v>0</v>
      </c>
      <c r="Q955" s="37">
        <v>2</v>
      </c>
    </row>
    <row r="956" spans="1:17" x14ac:dyDescent="0.3">
      <c r="A956" s="19" t="s">
        <v>821</v>
      </c>
      <c r="B956" s="19" t="s">
        <v>2397</v>
      </c>
      <c r="C956" s="21">
        <v>0</v>
      </c>
      <c r="D956" s="21">
        <v>114.33</v>
      </c>
      <c r="E956" s="21">
        <v>1244.8</v>
      </c>
      <c r="F956" s="21">
        <v>23.050000000000011</v>
      </c>
      <c r="G956" s="21">
        <v>236.16</v>
      </c>
      <c r="H956" s="21">
        <v>324.33999999999997</v>
      </c>
      <c r="I956" s="21">
        <v>-162.16999999999999</v>
      </c>
      <c r="J956" s="21">
        <v>637.67999999999995</v>
      </c>
      <c r="K956" s="21">
        <v>255</v>
      </c>
      <c r="L956" s="21">
        <v>78.5</v>
      </c>
      <c r="M956" s="21">
        <v>486.33000000000004</v>
      </c>
      <c r="N956" s="21">
        <v>741.33</v>
      </c>
      <c r="O956" s="21">
        <v>3979.3499999999995</v>
      </c>
      <c r="P956" s="56">
        <v>0.15596119929453262</v>
      </c>
      <c r="Q956" s="37">
        <v>1</v>
      </c>
    </row>
    <row r="957" spans="1:17" hidden="1" x14ac:dyDescent="0.3">
      <c r="A957" s="19" t="s">
        <v>822</v>
      </c>
      <c r="B957" s="19" t="s">
        <v>2398</v>
      </c>
      <c r="C957" s="21">
        <v>0</v>
      </c>
      <c r="D957" s="21">
        <v>0</v>
      </c>
      <c r="E957" s="21">
        <v>0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56">
        <v>0</v>
      </c>
      <c r="Q957" s="37">
        <v>2</v>
      </c>
    </row>
    <row r="958" spans="1:17" x14ac:dyDescent="0.3">
      <c r="A958" s="19" t="s">
        <v>823</v>
      </c>
      <c r="B958" s="19" t="s">
        <v>2399</v>
      </c>
      <c r="C958" s="41">
        <v>150</v>
      </c>
      <c r="D958" s="41">
        <v>-33</v>
      </c>
      <c r="E958" s="41">
        <v>150</v>
      </c>
      <c r="F958" s="41">
        <v>250</v>
      </c>
      <c r="G958" s="41">
        <v>250</v>
      </c>
      <c r="H958" s="41">
        <v>512.4</v>
      </c>
      <c r="I958" s="41">
        <v>730.00000000000011</v>
      </c>
      <c r="J958" s="41">
        <v>235</v>
      </c>
      <c r="K958" s="41">
        <v>0</v>
      </c>
      <c r="L958" s="41">
        <v>620</v>
      </c>
      <c r="M958" s="41">
        <v>-85</v>
      </c>
      <c r="N958" s="41">
        <v>468</v>
      </c>
      <c r="O958" s="21">
        <v>3247.4</v>
      </c>
      <c r="P958" s="56">
        <v>0.12727415245933765</v>
      </c>
      <c r="Q958" s="37">
        <v>1</v>
      </c>
    </row>
    <row r="959" spans="1:17" x14ac:dyDescent="0.3">
      <c r="B959" s="19" t="s">
        <v>776</v>
      </c>
      <c r="C959" s="60">
        <v>5003.2299999999996</v>
      </c>
      <c r="D959" s="60">
        <v>6663.7999999999993</v>
      </c>
      <c r="E959" s="60">
        <v>5614.37</v>
      </c>
      <c r="F959" s="60">
        <v>5691.7400000000007</v>
      </c>
      <c r="G959" s="60">
        <v>4289.29</v>
      </c>
      <c r="H959" s="60">
        <v>7894.4</v>
      </c>
      <c r="I959" s="60">
        <v>6820.119999999999</v>
      </c>
      <c r="J959" s="60">
        <v>5634.8300000000008</v>
      </c>
      <c r="K959" s="60">
        <v>4242.59</v>
      </c>
      <c r="L959" s="60">
        <v>7575.43</v>
      </c>
      <c r="M959" s="60">
        <v>6837.57</v>
      </c>
      <c r="N959" s="60">
        <v>4798.25</v>
      </c>
      <c r="O959" s="60">
        <v>71065.62</v>
      </c>
      <c r="P959" s="56">
        <v>2.7852486772486769</v>
      </c>
      <c r="Q959" s="37">
        <v>1</v>
      </c>
    </row>
    <row r="960" spans="1:17" x14ac:dyDescent="0.3">
      <c r="B960" s="19" t="s">
        <v>777</v>
      </c>
      <c r="C960" s="37">
        <v>13192.46</v>
      </c>
      <c r="D960" s="37">
        <v>14517.48</v>
      </c>
      <c r="E960" s="37">
        <v>15940.559999999998</v>
      </c>
      <c r="F960" s="37">
        <v>15164.29</v>
      </c>
      <c r="G960" s="37">
        <v>13064.3</v>
      </c>
      <c r="H960" s="37">
        <v>17131.28</v>
      </c>
      <c r="I960" s="37">
        <v>15449.849999999999</v>
      </c>
      <c r="J960" s="37">
        <v>14499.060000000001</v>
      </c>
      <c r="K960" s="37">
        <v>13310.18</v>
      </c>
      <c r="L960" s="37">
        <v>17714.599999999999</v>
      </c>
      <c r="M960" s="37">
        <v>16457.93</v>
      </c>
      <c r="N960" s="37">
        <v>17414.82</v>
      </c>
      <c r="O960" s="37">
        <v>183856.81</v>
      </c>
      <c r="P960" s="56">
        <v>7.2058322555359595</v>
      </c>
      <c r="Q960" s="37">
        <v>1</v>
      </c>
    </row>
    <row r="961" spans="1:17" x14ac:dyDescent="0.3"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43"/>
      <c r="Q961" s="37">
        <v>1</v>
      </c>
    </row>
    <row r="962" spans="1:17" ht="17.25" x14ac:dyDescent="0.35">
      <c r="B962" s="30" t="s">
        <v>269</v>
      </c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43"/>
      <c r="Q962" s="37">
        <v>1</v>
      </c>
    </row>
    <row r="963" spans="1:17" x14ac:dyDescent="0.3">
      <c r="A963" s="19" t="s">
        <v>824</v>
      </c>
      <c r="B963" s="19" t="s">
        <v>2400</v>
      </c>
      <c r="C963" s="21">
        <v>8860.7199999999993</v>
      </c>
      <c r="D963" s="21">
        <v>10076.6</v>
      </c>
      <c r="E963" s="21">
        <v>5904.4500000000007</v>
      </c>
      <c r="F963" s="21">
        <v>4699.3900000000003</v>
      </c>
      <c r="G963" s="21">
        <v>4977.28</v>
      </c>
      <c r="H963" s="21">
        <v>6917.77</v>
      </c>
      <c r="I963" s="21">
        <v>7767.5599999999995</v>
      </c>
      <c r="J963" s="21">
        <v>7487.3</v>
      </c>
      <c r="K963" s="21">
        <v>6746.01</v>
      </c>
      <c r="L963" s="21">
        <v>5342.5899999999983</v>
      </c>
      <c r="M963" s="21">
        <v>6004.5999999999985</v>
      </c>
      <c r="N963" s="21">
        <v>8671.16</v>
      </c>
      <c r="O963" s="21">
        <v>83455.430000000022</v>
      </c>
      <c r="P963" s="56">
        <v>3.2708379384675688</v>
      </c>
      <c r="Q963" s="37">
        <v>1</v>
      </c>
    </row>
    <row r="964" spans="1:17" x14ac:dyDescent="0.3">
      <c r="A964" s="19" t="s">
        <v>825</v>
      </c>
      <c r="B964" s="19" t="s">
        <v>2401</v>
      </c>
      <c r="C964" s="21">
        <v>1646.52</v>
      </c>
      <c r="D964" s="21">
        <v>2814.71</v>
      </c>
      <c r="E964" s="21">
        <v>1721.7799999999997</v>
      </c>
      <c r="F964" s="21">
        <v>1564.32</v>
      </c>
      <c r="G964" s="21">
        <v>1138.46</v>
      </c>
      <c r="H964" s="21">
        <v>894.73</v>
      </c>
      <c r="I964" s="21">
        <v>816.01</v>
      </c>
      <c r="J964" s="21">
        <v>827.09</v>
      </c>
      <c r="K964" s="21">
        <v>773.94</v>
      </c>
      <c r="L964" s="21">
        <v>892.97</v>
      </c>
      <c r="M964" s="21">
        <v>1726.01</v>
      </c>
      <c r="N964" s="21">
        <v>2221.16</v>
      </c>
      <c r="O964" s="21">
        <v>17037.699999999997</v>
      </c>
      <c r="P964" s="56">
        <v>0.66775230256711726</v>
      </c>
      <c r="Q964" s="37">
        <v>1</v>
      </c>
    </row>
    <row r="965" spans="1:17" x14ac:dyDescent="0.3">
      <c r="A965" s="19" t="s">
        <v>826</v>
      </c>
      <c r="B965" s="19" t="s">
        <v>2402</v>
      </c>
      <c r="C965" s="21">
        <v>901.42000000000007</v>
      </c>
      <c r="D965" s="21">
        <v>307.24</v>
      </c>
      <c r="E965" s="21">
        <v>660.58999999999992</v>
      </c>
      <c r="F965" s="21">
        <v>2134.3999999999996</v>
      </c>
      <c r="G965" s="21">
        <v>1690.08</v>
      </c>
      <c r="H965" s="21">
        <v>1664.6999999999998</v>
      </c>
      <c r="I965" s="21">
        <v>1498.96</v>
      </c>
      <c r="J965" s="21">
        <v>1903.3200000000002</v>
      </c>
      <c r="K965" s="21">
        <v>1359.8199999999997</v>
      </c>
      <c r="L965" s="21">
        <v>1543.8299999999995</v>
      </c>
      <c r="M965" s="21">
        <v>1529.71</v>
      </c>
      <c r="N965" s="21">
        <v>1022.5299999999997</v>
      </c>
      <c r="O965" s="21">
        <v>16216.599999999999</v>
      </c>
      <c r="P965" s="56">
        <v>0.63557123260826964</v>
      </c>
      <c r="Q965" s="37">
        <v>1</v>
      </c>
    </row>
    <row r="966" spans="1:17" hidden="1" x14ac:dyDescent="0.3">
      <c r="A966" s="19" t="s">
        <v>1626</v>
      </c>
      <c r="B966" s="19" t="s">
        <v>2403</v>
      </c>
      <c r="C966" s="21">
        <v>0</v>
      </c>
      <c r="D966" s="21">
        <v>0</v>
      </c>
      <c r="E966" s="21">
        <v>0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56">
        <v>0</v>
      </c>
      <c r="Q966" s="37">
        <v>2</v>
      </c>
    </row>
    <row r="967" spans="1:17" hidden="1" x14ac:dyDescent="0.3">
      <c r="A967" s="19" t="s">
        <v>1661</v>
      </c>
      <c r="B967" s="19" t="s">
        <v>2404</v>
      </c>
      <c r="C967" s="21">
        <v>0</v>
      </c>
      <c r="D967" s="21">
        <v>0</v>
      </c>
      <c r="E967" s="21">
        <v>0</v>
      </c>
      <c r="F967" s="21">
        <v>0</v>
      </c>
      <c r="G967" s="21">
        <v>0</v>
      </c>
      <c r="H967" s="21">
        <v>0</v>
      </c>
      <c r="I967" s="21">
        <v>0</v>
      </c>
      <c r="J967" s="21">
        <v>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  <c r="P967" s="56">
        <v>0</v>
      </c>
      <c r="Q967" s="37">
        <v>2</v>
      </c>
    </row>
    <row r="968" spans="1:17" x14ac:dyDescent="0.3">
      <c r="A968" s="19" t="s">
        <v>1660</v>
      </c>
      <c r="B968" s="19" t="s">
        <v>2405</v>
      </c>
      <c r="C968" s="41">
        <v>1163.42</v>
      </c>
      <c r="D968" s="41">
        <v>906.19999999999982</v>
      </c>
      <c r="E968" s="41">
        <v>0</v>
      </c>
      <c r="F968" s="41">
        <v>1339.7000000000003</v>
      </c>
      <c r="G968" s="41">
        <v>1204.73</v>
      </c>
      <c r="H968" s="41">
        <v>1743.1</v>
      </c>
      <c r="I968" s="41">
        <v>767.93</v>
      </c>
      <c r="J968" s="41">
        <v>1010.78</v>
      </c>
      <c r="K968" s="41">
        <v>654.98</v>
      </c>
      <c r="L968" s="41">
        <v>495</v>
      </c>
      <c r="M968" s="41">
        <v>752.6099999999999</v>
      </c>
      <c r="N968" s="41">
        <v>839.47999999999979</v>
      </c>
      <c r="O968" s="41">
        <v>10877.93</v>
      </c>
      <c r="P968" s="56">
        <v>0.42633470507544585</v>
      </c>
      <c r="Q968" s="37">
        <v>1</v>
      </c>
    </row>
    <row r="969" spans="1:17" x14ac:dyDescent="0.3">
      <c r="B969" s="19" t="s">
        <v>827</v>
      </c>
      <c r="C969" s="73">
        <v>12572.08</v>
      </c>
      <c r="D969" s="73">
        <v>14104.75</v>
      </c>
      <c r="E969" s="73">
        <v>8286.82</v>
      </c>
      <c r="F969" s="73">
        <v>9737.8100000000013</v>
      </c>
      <c r="G969" s="73">
        <v>9010.5499999999993</v>
      </c>
      <c r="H969" s="73">
        <v>11220.300000000001</v>
      </c>
      <c r="I969" s="73">
        <v>10850.46</v>
      </c>
      <c r="J969" s="73">
        <v>11228.49</v>
      </c>
      <c r="K969" s="73">
        <v>9534.75</v>
      </c>
      <c r="L969" s="73">
        <v>8274.3899999999976</v>
      </c>
      <c r="M969" s="73">
        <v>10012.93</v>
      </c>
      <c r="N969" s="73">
        <v>12754.329999999998</v>
      </c>
      <c r="O969" s="73">
        <v>127587.66</v>
      </c>
      <c r="P969" s="56">
        <v>5.000496178718401</v>
      </c>
      <c r="Q969" s="37">
        <v>1</v>
      </c>
    </row>
    <row r="970" spans="1:17" x14ac:dyDescent="0.3">
      <c r="B970" s="19" t="s">
        <v>312</v>
      </c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56"/>
      <c r="Q970" s="37">
        <v>1</v>
      </c>
    </row>
    <row r="971" spans="1:17" ht="17.25" x14ac:dyDescent="0.35">
      <c r="B971" s="30" t="s">
        <v>261</v>
      </c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43"/>
      <c r="Q971" s="37">
        <v>1</v>
      </c>
    </row>
    <row r="972" spans="1:17" x14ac:dyDescent="0.3">
      <c r="A972" s="19" t="s">
        <v>1671</v>
      </c>
      <c r="B972" s="19" t="s">
        <v>2406</v>
      </c>
      <c r="C972" s="21">
        <v>5000</v>
      </c>
      <c r="D972" s="21">
        <v>5000</v>
      </c>
      <c r="E972" s="21">
        <v>5000</v>
      </c>
      <c r="F972" s="21">
        <v>4878.7</v>
      </c>
      <c r="G972" s="21">
        <v>5738.54</v>
      </c>
      <c r="H972" s="21">
        <v>7766.29</v>
      </c>
      <c r="I972" s="21">
        <v>10181</v>
      </c>
      <c r="J972" s="21">
        <v>9624.16</v>
      </c>
      <c r="K972" s="21">
        <v>22718.22</v>
      </c>
      <c r="L972" s="21">
        <v>9417.51</v>
      </c>
      <c r="M972" s="21">
        <v>-5.5399999999999636</v>
      </c>
      <c r="N972" s="21">
        <v>5542.26</v>
      </c>
      <c r="O972" s="21">
        <v>90861.14</v>
      </c>
      <c r="P972" s="61">
        <v>3.524517096013096E-2</v>
      </c>
      <c r="Q972" s="37">
        <v>1</v>
      </c>
    </row>
    <row r="973" spans="1:17" hidden="1" x14ac:dyDescent="0.3">
      <c r="A973" s="19" t="s">
        <v>828</v>
      </c>
      <c r="B973" s="19" t="s">
        <v>2407</v>
      </c>
      <c r="C973" s="21">
        <v>0</v>
      </c>
      <c r="D973" s="21">
        <v>0</v>
      </c>
      <c r="E973" s="21">
        <v>0</v>
      </c>
      <c r="F973" s="21">
        <v>0</v>
      </c>
      <c r="G973" s="21">
        <v>0</v>
      </c>
      <c r="H973" s="21">
        <v>0</v>
      </c>
      <c r="I973" s="21">
        <v>0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61">
        <v>0</v>
      </c>
      <c r="Q973" s="37">
        <v>2</v>
      </c>
    </row>
    <row r="974" spans="1:17" x14ac:dyDescent="0.3">
      <c r="A974" s="19" t="s">
        <v>1659</v>
      </c>
      <c r="B974" s="19" t="s">
        <v>2408</v>
      </c>
      <c r="C974" s="21">
        <v>5000</v>
      </c>
      <c r="D974" s="21">
        <v>5000</v>
      </c>
      <c r="E974" s="21">
        <v>5000</v>
      </c>
      <c r="F974" s="21">
        <v>1626.23</v>
      </c>
      <c r="G974" s="21">
        <v>1912.85</v>
      </c>
      <c r="H974" s="21">
        <v>2588.7600000000002</v>
      </c>
      <c r="I974" s="21">
        <v>3393.67</v>
      </c>
      <c r="J974" s="21">
        <v>3208.05</v>
      </c>
      <c r="K974" s="21">
        <v>7572.74</v>
      </c>
      <c r="L974" s="21">
        <v>3139.17</v>
      </c>
      <c r="M974" s="21">
        <v>-2001.85</v>
      </c>
      <c r="N974" s="21">
        <v>1847.42</v>
      </c>
      <c r="O974" s="21">
        <v>38287.039999999994</v>
      </c>
      <c r="P974" s="61">
        <v>1.4851599598655403E-2</v>
      </c>
      <c r="Q974" s="37">
        <v>1</v>
      </c>
    </row>
    <row r="975" spans="1:17" x14ac:dyDescent="0.3">
      <c r="A975" s="19" t="s">
        <v>829</v>
      </c>
      <c r="B975" s="19" t="s">
        <v>2409</v>
      </c>
      <c r="C975" s="21">
        <v>4795.45</v>
      </c>
      <c r="D975" s="21">
        <v>3955.1099999999997</v>
      </c>
      <c r="E975" s="21">
        <v>4886.34</v>
      </c>
      <c r="F975" s="21">
        <v>5304.1799999999994</v>
      </c>
      <c r="G975" s="21">
        <v>5569.3</v>
      </c>
      <c r="H975" s="21">
        <v>5186.1899999999996</v>
      </c>
      <c r="I975" s="21">
        <v>5342.01</v>
      </c>
      <c r="J975" s="21">
        <v>5341.95</v>
      </c>
      <c r="K975" s="21">
        <v>5169.62</v>
      </c>
      <c r="L975" s="21">
        <v>5341.98</v>
      </c>
      <c r="M975" s="21">
        <v>5046.2299999999996</v>
      </c>
      <c r="N975" s="21">
        <v>5210.08</v>
      </c>
      <c r="O975" s="21">
        <v>61148.439999999988</v>
      </c>
      <c r="P975" s="61">
        <v>2.3719570563888039E-2</v>
      </c>
      <c r="Q975" s="37">
        <v>1</v>
      </c>
    </row>
    <row r="976" spans="1:17" hidden="1" x14ac:dyDescent="0.3">
      <c r="B976" s="19" t="s">
        <v>1209</v>
      </c>
      <c r="C976" s="21">
        <v>0</v>
      </c>
      <c r="D976" s="21">
        <v>0</v>
      </c>
      <c r="E976" s="21">
        <v>0</v>
      </c>
      <c r="F976" s="21">
        <v>0</v>
      </c>
      <c r="G976" s="21">
        <v>0</v>
      </c>
      <c r="H976" s="21">
        <v>0</v>
      </c>
      <c r="I976" s="21">
        <v>0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61">
        <v>0</v>
      </c>
      <c r="Q976" s="37">
        <v>2</v>
      </c>
    </row>
    <row r="977" spans="1:17" hidden="1" x14ac:dyDescent="0.3">
      <c r="A977" s="19" t="s">
        <v>830</v>
      </c>
      <c r="B977" s="19" t="s">
        <v>2410</v>
      </c>
      <c r="C977" s="21">
        <v>0</v>
      </c>
      <c r="D977" s="21">
        <v>0</v>
      </c>
      <c r="E977" s="21">
        <v>0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61">
        <v>0</v>
      </c>
      <c r="Q977" s="37">
        <v>2</v>
      </c>
    </row>
    <row r="978" spans="1:17" x14ac:dyDescent="0.3">
      <c r="A978" s="19" t="s">
        <v>831</v>
      </c>
      <c r="B978" s="19" t="s">
        <v>2411</v>
      </c>
      <c r="C978" s="21">
        <v>15667</v>
      </c>
      <c r="D978" s="21">
        <v>15667</v>
      </c>
      <c r="E978" s="21">
        <v>15667</v>
      </c>
      <c r="F978" s="21">
        <v>15667</v>
      </c>
      <c r="G978" s="21">
        <v>15667</v>
      </c>
      <c r="H978" s="21">
        <v>15667</v>
      </c>
      <c r="I978" s="21">
        <v>551.77000000000044</v>
      </c>
      <c r="J978" s="21">
        <v>18040.84</v>
      </c>
      <c r="K978" s="21">
        <v>18040.84</v>
      </c>
      <c r="L978" s="21">
        <v>18040.84</v>
      </c>
      <c r="M978" s="21">
        <v>109.08000000000175</v>
      </c>
      <c r="N978" s="21">
        <v>13427.16</v>
      </c>
      <c r="O978" s="21">
        <v>162212.53</v>
      </c>
      <c r="P978" s="61">
        <v>6.2922480960786675E-2</v>
      </c>
      <c r="Q978" s="37">
        <v>1</v>
      </c>
    </row>
    <row r="979" spans="1:17" hidden="1" x14ac:dyDescent="0.3">
      <c r="A979" s="19" t="s">
        <v>832</v>
      </c>
      <c r="B979" s="19" t="s">
        <v>2412</v>
      </c>
      <c r="C979" s="21">
        <v>0</v>
      </c>
      <c r="D979" s="21">
        <v>0</v>
      </c>
      <c r="E979" s="21">
        <v>0</v>
      </c>
      <c r="F979" s="21">
        <v>0</v>
      </c>
      <c r="G979" s="21">
        <v>0</v>
      </c>
      <c r="H979" s="21">
        <v>0</v>
      </c>
      <c r="I979" s="21">
        <v>0</v>
      </c>
      <c r="J979" s="21">
        <v>0</v>
      </c>
      <c r="K979" s="21">
        <v>0</v>
      </c>
      <c r="L979" s="21">
        <v>0</v>
      </c>
      <c r="M979" s="21">
        <v>0</v>
      </c>
      <c r="N979" s="21">
        <v>0</v>
      </c>
      <c r="O979" s="21">
        <v>0</v>
      </c>
      <c r="P979" s="61">
        <v>0</v>
      </c>
      <c r="Q979" s="37">
        <v>2</v>
      </c>
    </row>
    <row r="980" spans="1:17" hidden="1" x14ac:dyDescent="0.3">
      <c r="A980" s="19" t="s">
        <v>833</v>
      </c>
      <c r="B980" s="19" t="s">
        <v>2413</v>
      </c>
      <c r="C980" s="41">
        <v>0</v>
      </c>
      <c r="D980" s="41">
        <v>0</v>
      </c>
      <c r="E980" s="41">
        <v>0</v>
      </c>
      <c r="F980" s="41">
        <v>0</v>
      </c>
      <c r="G980" s="41">
        <v>0</v>
      </c>
      <c r="H980" s="41">
        <v>0</v>
      </c>
      <c r="I980" s="41">
        <v>0</v>
      </c>
      <c r="J980" s="41">
        <v>0</v>
      </c>
      <c r="K980" s="41">
        <v>0</v>
      </c>
      <c r="L980" s="41">
        <v>0</v>
      </c>
      <c r="M980" s="41">
        <v>0</v>
      </c>
      <c r="N980" s="41">
        <v>0</v>
      </c>
      <c r="O980" s="41">
        <v>0</v>
      </c>
      <c r="P980" s="61">
        <v>0</v>
      </c>
      <c r="Q980" s="37">
        <v>2</v>
      </c>
    </row>
    <row r="981" spans="1:17" x14ac:dyDescent="0.3">
      <c r="B981" s="19" t="s">
        <v>276</v>
      </c>
      <c r="C981" s="73">
        <v>30462.45</v>
      </c>
      <c r="D981" s="73">
        <v>29622.11</v>
      </c>
      <c r="E981" s="73">
        <v>30553.34</v>
      </c>
      <c r="F981" s="73">
        <v>27476.11</v>
      </c>
      <c r="G981" s="73">
        <v>28887.69</v>
      </c>
      <c r="H981" s="73">
        <v>31208.239999999998</v>
      </c>
      <c r="I981" s="73">
        <v>19468.45</v>
      </c>
      <c r="J981" s="73">
        <v>36215</v>
      </c>
      <c r="K981" s="73">
        <v>53501.42</v>
      </c>
      <c r="L981" s="73">
        <v>35939.5</v>
      </c>
      <c r="M981" s="73">
        <v>3147.9200000000014</v>
      </c>
      <c r="N981" s="73">
        <v>26026.92</v>
      </c>
      <c r="O981" s="73">
        <v>352509.15</v>
      </c>
      <c r="P981" s="61">
        <v>0.13673882208346111</v>
      </c>
      <c r="Q981" s="37">
        <v>1</v>
      </c>
    </row>
    <row r="982" spans="1:17" x14ac:dyDescent="0.3"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61"/>
      <c r="Q982" s="37">
        <v>1</v>
      </c>
    </row>
    <row r="983" spans="1:17" ht="17.25" x14ac:dyDescent="0.35">
      <c r="B983" s="30" t="s">
        <v>834</v>
      </c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43"/>
      <c r="Q983" s="37">
        <v>1</v>
      </c>
    </row>
    <row r="984" spans="1:17" x14ac:dyDescent="0.3">
      <c r="A984" s="19" t="s">
        <v>1657</v>
      </c>
      <c r="B984" s="19" t="s">
        <v>2414</v>
      </c>
      <c r="C984" s="21">
        <v>0</v>
      </c>
      <c r="D984" s="21">
        <v>0</v>
      </c>
      <c r="E984" s="21">
        <v>-1.61</v>
      </c>
      <c r="F984" s="21">
        <v>-0.61</v>
      </c>
      <c r="G984" s="21">
        <v>0</v>
      </c>
      <c r="H984" s="21">
        <v>-0.31</v>
      </c>
      <c r="I984" s="21">
        <v>0</v>
      </c>
      <c r="J984" s="21">
        <v>0</v>
      </c>
      <c r="K984" s="21">
        <v>0</v>
      </c>
      <c r="L984" s="21">
        <v>-1.22</v>
      </c>
      <c r="M984" s="21">
        <v>-1.55</v>
      </c>
      <c r="N984" s="21">
        <v>-2.08</v>
      </c>
      <c r="O984" s="21">
        <v>-7.38</v>
      </c>
      <c r="P984" s="61">
        <v>-2.8627129451134609E-6</v>
      </c>
      <c r="Q984" s="37">
        <v>1</v>
      </c>
    </row>
    <row r="985" spans="1:17" hidden="1" x14ac:dyDescent="0.3">
      <c r="A985" s="19" t="s">
        <v>836</v>
      </c>
      <c r="B985" s="19" t="s">
        <v>2415</v>
      </c>
      <c r="C985" s="21">
        <v>0</v>
      </c>
      <c r="D985" s="21">
        <v>0</v>
      </c>
      <c r="E985" s="21">
        <v>0</v>
      </c>
      <c r="F985" s="21">
        <v>0</v>
      </c>
      <c r="G985" s="21">
        <v>0</v>
      </c>
      <c r="H985" s="21">
        <v>0</v>
      </c>
      <c r="I985" s="21">
        <v>0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61">
        <v>0</v>
      </c>
      <c r="Q985" s="37">
        <v>2</v>
      </c>
    </row>
    <row r="986" spans="1:17" hidden="1" x14ac:dyDescent="0.3">
      <c r="A986" s="19" t="s">
        <v>1604</v>
      </c>
      <c r="B986" s="19" t="s">
        <v>2416</v>
      </c>
      <c r="C986" s="21">
        <v>0</v>
      </c>
      <c r="D986" s="21">
        <v>0</v>
      </c>
      <c r="E986" s="21">
        <v>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61">
        <v>0</v>
      </c>
      <c r="Q986" s="37">
        <v>2</v>
      </c>
    </row>
    <row r="987" spans="1:17" hidden="1" x14ac:dyDescent="0.3">
      <c r="A987" s="19" t="s">
        <v>1137</v>
      </c>
      <c r="B987" s="19" t="s">
        <v>2417</v>
      </c>
      <c r="C987" s="21">
        <v>0</v>
      </c>
      <c r="D987" s="21">
        <v>0</v>
      </c>
      <c r="E987" s="21">
        <v>0</v>
      </c>
      <c r="F987" s="21">
        <v>0</v>
      </c>
      <c r="G987" s="21">
        <v>0</v>
      </c>
      <c r="H987" s="21">
        <v>0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21">
        <v>0</v>
      </c>
      <c r="O987" s="21">
        <v>0</v>
      </c>
      <c r="P987" s="61">
        <v>0</v>
      </c>
      <c r="Q987" s="37">
        <v>2</v>
      </c>
    </row>
    <row r="988" spans="1:17" hidden="1" x14ac:dyDescent="0.3">
      <c r="A988" s="19" t="s">
        <v>837</v>
      </c>
      <c r="B988" s="19" t="s">
        <v>2418</v>
      </c>
      <c r="C988" s="21">
        <v>0</v>
      </c>
      <c r="D988" s="21">
        <v>0</v>
      </c>
      <c r="E988" s="21">
        <v>0</v>
      </c>
      <c r="F988" s="21">
        <v>0</v>
      </c>
      <c r="G988" s="21">
        <v>0</v>
      </c>
      <c r="H988" s="21">
        <v>0</v>
      </c>
      <c r="I988" s="21">
        <v>0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61">
        <v>0</v>
      </c>
      <c r="Q988" s="37">
        <v>2</v>
      </c>
    </row>
    <row r="989" spans="1:17" x14ac:dyDescent="0.3">
      <c r="A989" s="19" t="s">
        <v>840</v>
      </c>
      <c r="B989" s="19" t="s">
        <v>2419</v>
      </c>
      <c r="C989" s="21">
        <v>22580.34</v>
      </c>
      <c r="D989" s="21">
        <v>20331.97</v>
      </c>
      <c r="E989" s="21">
        <v>22432.1</v>
      </c>
      <c r="F989" s="21">
        <v>21640.26</v>
      </c>
      <c r="G989" s="21">
        <v>22288.16</v>
      </c>
      <c r="H989" s="21">
        <v>21500.44</v>
      </c>
      <c r="I989" s="21">
        <v>22143.17</v>
      </c>
      <c r="J989" s="21">
        <v>22071.590000000004</v>
      </c>
      <c r="K989" s="21">
        <v>21364.029999999992</v>
      </c>
      <c r="L989" s="21">
        <v>22573.01</v>
      </c>
      <c r="M989" s="21">
        <v>21500.44</v>
      </c>
      <c r="N989" s="21">
        <v>22217.119999999999</v>
      </c>
      <c r="O989" s="21">
        <v>262642.63</v>
      </c>
      <c r="P989" s="61">
        <v>0.10187946569642888</v>
      </c>
      <c r="Q989" s="37">
        <v>1</v>
      </c>
    </row>
    <row r="990" spans="1:17" hidden="1" x14ac:dyDescent="0.3">
      <c r="A990" s="19" t="s">
        <v>843</v>
      </c>
      <c r="B990" s="19" t="s">
        <v>2420</v>
      </c>
      <c r="C990" s="21">
        <v>0</v>
      </c>
      <c r="D990" s="21">
        <v>0</v>
      </c>
      <c r="E990" s="21">
        <v>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61">
        <v>0</v>
      </c>
      <c r="Q990" s="37">
        <v>2</v>
      </c>
    </row>
    <row r="991" spans="1:17" hidden="1" x14ac:dyDescent="0.3">
      <c r="A991" s="19" t="s">
        <v>838</v>
      </c>
      <c r="B991" s="19" t="s">
        <v>2421</v>
      </c>
      <c r="C991" s="21">
        <v>0</v>
      </c>
      <c r="D991" s="21">
        <v>0</v>
      </c>
      <c r="E991" s="21">
        <v>0</v>
      </c>
      <c r="F991" s="21">
        <v>0</v>
      </c>
      <c r="G991" s="21">
        <v>0</v>
      </c>
      <c r="H991" s="21">
        <v>0</v>
      </c>
      <c r="I991" s="21">
        <v>0</v>
      </c>
      <c r="J991" s="21">
        <v>0</v>
      </c>
      <c r="K991" s="21">
        <v>0</v>
      </c>
      <c r="L991" s="21">
        <v>0</v>
      </c>
      <c r="M991" s="21">
        <v>0</v>
      </c>
      <c r="N991" s="21">
        <v>0</v>
      </c>
      <c r="O991" s="21">
        <v>0</v>
      </c>
      <c r="P991" s="61">
        <v>0</v>
      </c>
      <c r="Q991" s="37">
        <v>2</v>
      </c>
    </row>
    <row r="992" spans="1:17" hidden="1" x14ac:dyDescent="0.3">
      <c r="A992" s="19" t="s">
        <v>839</v>
      </c>
      <c r="B992" s="19" t="s">
        <v>2422</v>
      </c>
      <c r="C992" s="21">
        <v>0</v>
      </c>
      <c r="D992" s="21"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61">
        <v>0</v>
      </c>
      <c r="Q992" s="37">
        <v>2</v>
      </c>
    </row>
    <row r="993" spans="1:17" hidden="1" x14ac:dyDescent="0.3">
      <c r="A993" s="19" t="s">
        <v>841</v>
      </c>
      <c r="B993" s="19" t="s">
        <v>2423</v>
      </c>
      <c r="C993" s="21">
        <v>0</v>
      </c>
      <c r="D993" s="21">
        <v>0</v>
      </c>
      <c r="E993" s="21">
        <v>0</v>
      </c>
      <c r="F993" s="21">
        <v>0</v>
      </c>
      <c r="G993" s="21">
        <v>0</v>
      </c>
      <c r="H993" s="21">
        <v>0</v>
      </c>
      <c r="I993" s="21">
        <v>0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61">
        <v>0</v>
      </c>
      <c r="Q993" s="37">
        <v>2</v>
      </c>
    </row>
    <row r="994" spans="1:17" x14ac:dyDescent="0.3">
      <c r="A994" s="19" t="s">
        <v>842</v>
      </c>
      <c r="B994" s="19" t="s">
        <v>2424</v>
      </c>
      <c r="C994" s="21">
        <v>1063.01</v>
      </c>
      <c r="D994" s="21">
        <v>1028.6300000000001</v>
      </c>
      <c r="E994" s="21">
        <v>1063</v>
      </c>
      <c r="F994" s="21">
        <v>1051.54</v>
      </c>
      <c r="G994" s="21">
        <v>1063.01</v>
      </c>
      <c r="H994" s="21">
        <v>1051.54</v>
      </c>
      <c r="I994" s="21">
        <v>1063</v>
      </c>
      <c r="J994" s="21">
        <v>1063</v>
      </c>
      <c r="K994" s="21">
        <v>1051.55</v>
      </c>
      <c r="L994" s="21">
        <v>1063</v>
      </c>
      <c r="M994" s="21">
        <v>1051.54</v>
      </c>
      <c r="N994" s="21">
        <v>1063</v>
      </c>
      <c r="O994" s="21">
        <v>12675.82</v>
      </c>
      <c r="P994" s="61">
        <v>4.916969377226031E-3</v>
      </c>
      <c r="Q994" s="37">
        <v>1</v>
      </c>
    </row>
    <row r="995" spans="1:17" hidden="1" x14ac:dyDescent="0.3">
      <c r="A995" s="19" t="s">
        <v>844</v>
      </c>
      <c r="B995" s="19" t="s">
        <v>2425</v>
      </c>
      <c r="C995" s="21">
        <v>0</v>
      </c>
      <c r="D995" s="21">
        <v>0</v>
      </c>
      <c r="E995" s="21">
        <v>0</v>
      </c>
      <c r="F995" s="21">
        <v>0</v>
      </c>
      <c r="G995" s="21">
        <v>0</v>
      </c>
      <c r="H995" s="21">
        <v>0</v>
      </c>
      <c r="I995" s="21">
        <v>0</v>
      </c>
      <c r="J995" s="21">
        <v>0</v>
      </c>
      <c r="K995" s="21">
        <v>0</v>
      </c>
      <c r="L995" s="21">
        <v>0</v>
      </c>
      <c r="M995" s="21">
        <v>0</v>
      </c>
      <c r="N995" s="21">
        <v>0</v>
      </c>
      <c r="O995" s="21">
        <v>0</v>
      </c>
      <c r="P995" s="61">
        <v>0</v>
      </c>
      <c r="Q995" s="37">
        <v>2</v>
      </c>
    </row>
    <row r="996" spans="1:17" hidden="1" x14ac:dyDescent="0.3">
      <c r="B996" s="19" t="s">
        <v>1210</v>
      </c>
      <c r="C996" s="21">
        <v>0</v>
      </c>
      <c r="D996" s="21">
        <v>0</v>
      </c>
      <c r="E996" s="21">
        <v>0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61">
        <v>0</v>
      </c>
      <c r="Q996" s="37">
        <v>2</v>
      </c>
    </row>
    <row r="997" spans="1:17" hidden="1" x14ac:dyDescent="0.3">
      <c r="A997" s="19" t="s">
        <v>845</v>
      </c>
      <c r="B997" s="19" t="s">
        <v>2426</v>
      </c>
      <c r="C997" s="21">
        <v>0</v>
      </c>
      <c r="D997" s="21">
        <v>0</v>
      </c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61">
        <v>0</v>
      </c>
      <c r="Q997" s="37">
        <v>2</v>
      </c>
    </row>
    <row r="998" spans="1:17" hidden="1" x14ac:dyDescent="0.3">
      <c r="A998" s="19" t="s">
        <v>846</v>
      </c>
      <c r="B998" s="19" t="s">
        <v>2427</v>
      </c>
      <c r="C998" s="21">
        <v>0</v>
      </c>
      <c r="D998" s="21">
        <v>0</v>
      </c>
      <c r="E998" s="21">
        <v>0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61">
        <v>0</v>
      </c>
      <c r="Q998" s="37">
        <v>2</v>
      </c>
    </row>
    <row r="999" spans="1:17" x14ac:dyDescent="0.3">
      <c r="A999" s="19" t="s">
        <v>1175</v>
      </c>
      <c r="B999" s="19" t="s">
        <v>2428</v>
      </c>
      <c r="C999" s="21">
        <v>0</v>
      </c>
      <c r="D999" s="21">
        <v>0</v>
      </c>
      <c r="E999" s="21">
        <v>0</v>
      </c>
      <c r="F999" s="21">
        <v>0</v>
      </c>
      <c r="G999" s="21">
        <v>0</v>
      </c>
      <c r="H999" s="21">
        <v>0</v>
      </c>
      <c r="I999" s="21">
        <v>0</v>
      </c>
      <c r="J999" s="21">
        <v>0</v>
      </c>
      <c r="K999" s="21">
        <v>-458766</v>
      </c>
      <c r="L999" s="21">
        <v>0</v>
      </c>
      <c r="M999" s="21">
        <v>0</v>
      </c>
      <c r="N999" s="21">
        <v>0</v>
      </c>
      <c r="O999" s="21">
        <v>-458766</v>
      </c>
      <c r="P999" s="61">
        <v>-0.17795601178562631</v>
      </c>
      <c r="Q999" s="37">
        <v>1</v>
      </c>
    </row>
    <row r="1000" spans="1:17" hidden="1" x14ac:dyDescent="0.3">
      <c r="A1000" s="19" t="s">
        <v>847</v>
      </c>
      <c r="B1000" s="19" t="s">
        <v>2429</v>
      </c>
      <c r="C1000" s="21">
        <v>0</v>
      </c>
      <c r="D1000" s="21">
        <v>0</v>
      </c>
      <c r="E1000" s="21">
        <v>0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61">
        <v>0</v>
      </c>
      <c r="Q1000" s="37">
        <v>2</v>
      </c>
    </row>
    <row r="1001" spans="1:17" x14ac:dyDescent="0.3">
      <c r="A1001" s="19" t="s">
        <v>849</v>
      </c>
      <c r="B1001" s="19" t="s">
        <v>1373</v>
      </c>
      <c r="C1001" s="21">
        <v>35000</v>
      </c>
      <c r="D1001" s="21">
        <v>35000</v>
      </c>
      <c r="E1001" s="21">
        <v>35000</v>
      </c>
      <c r="F1001" s="21">
        <v>35000</v>
      </c>
      <c r="G1001" s="21">
        <v>35000</v>
      </c>
      <c r="H1001" s="21">
        <v>35000</v>
      </c>
      <c r="I1001" s="21">
        <v>35000</v>
      </c>
      <c r="J1001" s="21">
        <v>35000</v>
      </c>
      <c r="K1001" s="21">
        <v>-890338.33</v>
      </c>
      <c r="L1001" s="21">
        <v>32918.910000000003</v>
      </c>
      <c r="M1001" s="21">
        <v>32857.97</v>
      </c>
      <c r="N1001" s="21">
        <v>32654.49</v>
      </c>
      <c r="O1001" s="21">
        <v>-511906.95999999996</v>
      </c>
      <c r="P1001" s="61">
        <v>-0.19856946898179928</v>
      </c>
      <c r="Q1001" s="37">
        <v>1</v>
      </c>
    </row>
    <row r="1002" spans="1:17" hidden="1" x14ac:dyDescent="0.3">
      <c r="A1002" s="19" t="s">
        <v>1136</v>
      </c>
      <c r="B1002" s="19" t="s">
        <v>2430</v>
      </c>
      <c r="C1002" s="21">
        <v>0</v>
      </c>
      <c r="D1002" s="21">
        <v>0</v>
      </c>
      <c r="E1002" s="21">
        <v>0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61">
        <v>0</v>
      </c>
      <c r="Q1002" s="37">
        <v>2</v>
      </c>
    </row>
    <row r="1003" spans="1:17" x14ac:dyDescent="0.3">
      <c r="A1003" s="19" t="s">
        <v>848</v>
      </c>
      <c r="B1003" s="19" t="s">
        <v>2431</v>
      </c>
      <c r="C1003" s="21">
        <v>0</v>
      </c>
      <c r="D1003" s="21">
        <v>0</v>
      </c>
      <c r="E1003" s="21">
        <v>0</v>
      </c>
      <c r="F1003" s="21">
        <v>0</v>
      </c>
      <c r="G1003" s="21">
        <v>0</v>
      </c>
      <c r="H1003" s="21">
        <v>0</v>
      </c>
      <c r="I1003" s="21">
        <v>0</v>
      </c>
      <c r="J1003" s="21">
        <v>0</v>
      </c>
      <c r="K1003" s="21">
        <v>0</v>
      </c>
      <c r="L1003" s="21">
        <v>0</v>
      </c>
      <c r="M1003" s="21">
        <v>0</v>
      </c>
      <c r="N1003" s="21">
        <v>-53020.45</v>
      </c>
      <c r="O1003" s="21">
        <v>-53020.45</v>
      </c>
      <c r="P1003" s="61">
        <v>-2.056671118844729E-2</v>
      </c>
      <c r="Q1003" s="37">
        <v>1</v>
      </c>
    </row>
    <row r="1004" spans="1:17" hidden="1" x14ac:dyDescent="0.3">
      <c r="A1004" s="19" t="s">
        <v>1600</v>
      </c>
      <c r="B1004" s="19" t="s">
        <v>2432</v>
      </c>
      <c r="C1004" s="21">
        <v>0</v>
      </c>
      <c r="D1004" s="21">
        <v>0</v>
      </c>
      <c r="E1004" s="21">
        <v>0</v>
      </c>
      <c r="F1004" s="21">
        <v>0</v>
      </c>
      <c r="G1004" s="21">
        <v>0</v>
      </c>
      <c r="H1004" s="21">
        <v>0</v>
      </c>
      <c r="I1004" s="21">
        <v>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61">
        <v>0</v>
      </c>
      <c r="Q1004" s="37">
        <v>2</v>
      </c>
    </row>
    <row r="1005" spans="1:17" hidden="1" x14ac:dyDescent="0.3">
      <c r="A1005" s="19" t="s">
        <v>1658</v>
      </c>
      <c r="B1005" s="19" t="s">
        <v>2433</v>
      </c>
      <c r="C1005" s="21">
        <v>0</v>
      </c>
      <c r="D1005" s="21">
        <v>0</v>
      </c>
      <c r="E1005" s="21">
        <v>0</v>
      </c>
      <c r="F1005" s="21">
        <v>0</v>
      </c>
      <c r="G1005" s="21">
        <v>0</v>
      </c>
      <c r="H1005" s="21">
        <v>0</v>
      </c>
      <c r="I1005" s="21">
        <v>0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61">
        <v>0</v>
      </c>
      <c r="Q1005" s="37">
        <v>2</v>
      </c>
    </row>
    <row r="1006" spans="1:17" hidden="1" x14ac:dyDescent="0.3">
      <c r="A1006" s="19" t="s">
        <v>2434</v>
      </c>
      <c r="B1006" s="19" t="s">
        <v>2435</v>
      </c>
      <c r="C1006" s="21">
        <v>0</v>
      </c>
      <c r="D1006" s="21">
        <v>0</v>
      </c>
      <c r="E1006" s="21">
        <v>0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61">
        <v>0</v>
      </c>
      <c r="Q1006" s="37">
        <v>2</v>
      </c>
    </row>
    <row r="1007" spans="1:17" x14ac:dyDescent="0.3">
      <c r="A1007" s="19" t="s">
        <v>850</v>
      </c>
      <c r="B1007" s="19" t="s">
        <v>2436</v>
      </c>
      <c r="C1007" s="21">
        <v>0</v>
      </c>
      <c r="D1007" s="21">
        <v>0</v>
      </c>
      <c r="E1007" s="21">
        <v>0</v>
      </c>
      <c r="F1007" s="21">
        <v>18020.45</v>
      </c>
      <c r="G1007" s="21">
        <v>0</v>
      </c>
      <c r="H1007" s="21">
        <v>0</v>
      </c>
      <c r="I1007" s="21">
        <v>0</v>
      </c>
      <c r="J1007" s="21">
        <v>0</v>
      </c>
      <c r="K1007" s="21">
        <v>6916.6</v>
      </c>
      <c r="L1007" s="21">
        <v>10636.61</v>
      </c>
      <c r="M1007" s="21">
        <v>4122.03</v>
      </c>
      <c r="N1007" s="21">
        <v>0</v>
      </c>
      <c r="O1007" s="21">
        <v>39695.69</v>
      </c>
      <c r="P1007" s="61">
        <v>1.5398017022792814E-2</v>
      </c>
      <c r="Q1007" s="37">
        <v>1</v>
      </c>
    </row>
    <row r="1008" spans="1:17" hidden="1" x14ac:dyDescent="0.3">
      <c r="A1008" s="19" t="s">
        <v>1662</v>
      </c>
      <c r="B1008" s="19" t="s">
        <v>2437</v>
      </c>
      <c r="C1008" s="21">
        <v>0</v>
      </c>
      <c r="D1008" s="21">
        <v>0</v>
      </c>
      <c r="E1008" s="21">
        <v>0</v>
      </c>
      <c r="F1008" s="21">
        <v>0</v>
      </c>
      <c r="G1008" s="21">
        <v>0</v>
      </c>
      <c r="H1008" s="21">
        <v>0</v>
      </c>
      <c r="I1008" s="21">
        <v>0</v>
      </c>
      <c r="J1008" s="21">
        <v>0</v>
      </c>
      <c r="K1008" s="21">
        <v>0</v>
      </c>
      <c r="L1008" s="21">
        <v>0</v>
      </c>
      <c r="M1008" s="21">
        <v>0</v>
      </c>
      <c r="N1008" s="21">
        <v>0</v>
      </c>
      <c r="O1008" s="21">
        <v>0</v>
      </c>
      <c r="P1008" s="61">
        <v>0</v>
      </c>
      <c r="Q1008" s="37">
        <v>2</v>
      </c>
    </row>
    <row r="1009" spans="1:18" x14ac:dyDescent="0.3">
      <c r="A1009" s="19" t="s">
        <v>851</v>
      </c>
      <c r="B1009" s="19" t="s">
        <v>2438</v>
      </c>
      <c r="C1009" s="41">
        <v>0</v>
      </c>
      <c r="D1009" s="41">
        <v>0</v>
      </c>
      <c r="E1009" s="41">
        <v>0</v>
      </c>
      <c r="F1009" s="41">
        <v>-5983.1</v>
      </c>
      <c r="G1009" s="41">
        <v>1038.75</v>
      </c>
      <c r="H1009" s="41">
        <v>485</v>
      </c>
      <c r="I1009" s="41">
        <v>65362.02</v>
      </c>
      <c r="J1009" s="41">
        <v>201.8</v>
      </c>
      <c r="K1009" s="41">
        <v>333.38</v>
      </c>
      <c r="L1009" s="41">
        <v>-197.85</v>
      </c>
      <c r="M1009" s="41">
        <v>163.75</v>
      </c>
      <c r="N1009" s="41">
        <v>361.68</v>
      </c>
      <c r="O1009" s="41">
        <v>61765.43</v>
      </c>
      <c r="P1009" s="61">
        <v>2.3958901899932158E-2</v>
      </c>
      <c r="Q1009" s="37">
        <v>1</v>
      </c>
    </row>
    <row r="1010" spans="1:18" x14ac:dyDescent="0.3">
      <c r="B1010" s="19" t="s">
        <v>852</v>
      </c>
      <c r="C1010" s="73">
        <v>58643.35</v>
      </c>
      <c r="D1010" s="73">
        <v>56360.600000000006</v>
      </c>
      <c r="E1010" s="73">
        <v>58493.49</v>
      </c>
      <c r="F1010" s="73">
        <v>69728.539999999994</v>
      </c>
      <c r="G1010" s="73">
        <v>59389.919999999998</v>
      </c>
      <c r="H1010" s="73">
        <v>58036.67</v>
      </c>
      <c r="I1010" s="73">
        <v>123568.19</v>
      </c>
      <c r="J1010" s="73">
        <v>58336.390000000007</v>
      </c>
      <c r="K1010" s="73">
        <v>-1319438.77</v>
      </c>
      <c r="L1010" s="73">
        <v>66992.459999999992</v>
      </c>
      <c r="M1010" s="73">
        <v>59694.18</v>
      </c>
      <c r="N1010" s="73">
        <v>3273.7600000000016</v>
      </c>
      <c r="O1010" s="73">
        <v>-646921.21999999986</v>
      </c>
      <c r="P1010" s="61">
        <v>-0.25094170067243804</v>
      </c>
      <c r="Q1010" s="37">
        <v>1</v>
      </c>
    </row>
    <row r="1011" spans="1:18" x14ac:dyDescent="0.3"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43"/>
      <c r="Q1011" s="37">
        <v>1</v>
      </c>
    </row>
    <row r="1012" spans="1:18" x14ac:dyDescent="0.3">
      <c r="B1012" s="19" t="s">
        <v>853</v>
      </c>
      <c r="C1012" s="37">
        <v>66587.009999999995</v>
      </c>
      <c r="D1012" s="37">
        <v>69425.989999999991</v>
      </c>
      <c r="E1012" s="37">
        <v>103808.84</v>
      </c>
      <c r="F1012" s="37">
        <v>162623.43999999997</v>
      </c>
      <c r="G1012" s="37">
        <v>191284.59</v>
      </c>
      <c r="H1012" s="37">
        <v>258876.47000000003</v>
      </c>
      <c r="I1012" s="37">
        <v>339366.72</v>
      </c>
      <c r="J1012" s="37">
        <v>320805.31999999995</v>
      </c>
      <c r="K1012" s="37">
        <v>298508.01999999996</v>
      </c>
      <c r="L1012" s="37">
        <v>313916.94</v>
      </c>
      <c r="M1012" s="37">
        <v>258581.34</v>
      </c>
      <c r="N1012" s="37">
        <v>194189.47999999998</v>
      </c>
      <c r="O1012" s="37">
        <v>2577974.1599999997</v>
      </c>
      <c r="P1012" s="43"/>
      <c r="Q1012" s="37">
        <v>1</v>
      </c>
      <c r="R1012" s="134">
        <v>0</v>
      </c>
    </row>
    <row r="1013" spans="1:18" x14ac:dyDescent="0.3">
      <c r="C1013" s="37"/>
      <c r="D1013" s="37"/>
      <c r="E1013" s="37"/>
      <c r="F1013" s="37"/>
      <c r="G1013" s="37"/>
      <c r="H1013" s="37"/>
      <c r="I1013" s="37"/>
      <c r="J1013" s="37"/>
      <c r="K1013" s="37"/>
      <c r="L1013" s="37"/>
      <c r="M1013" s="37"/>
      <c r="N1013" s="37"/>
      <c r="O1013" s="37"/>
      <c r="P1013" s="43"/>
      <c r="Q1013" s="37">
        <v>1</v>
      </c>
    </row>
    <row r="1014" spans="1:18" ht="17.25" customHeight="1" x14ac:dyDescent="0.3">
      <c r="B1014" s="19" t="s">
        <v>854</v>
      </c>
      <c r="C1014" s="37">
        <v>35758.15</v>
      </c>
      <c r="D1014" s="37">
        <v>32510.71</v>
      </c>
      <c r="E1014" s="37">
        <v>47472.319999999992</v>
      </c>
      <c r="F1014" s="37">
        <v>57679.060000000005</v>
      </c>
      <c r="G1014" s="37">
        <v>64018.86</v>
      </c>
      <c r="H1014" s="37">
        <v>65861.389999999985</v>
      </c>
      <c r="I1014" s="37">
        <v>77749.010000000009</v>
      </c>
      <c r="J1014" s="37">
        <v>79979.580000000016</v>
      </c>
      <c r="K1014" s="37">
        <v>78158.559999999998</v>
      </c>
      <c r="L1014" s="37">
        <v>77541.840000000011</v>
      </c>
      <c r="M1014" s="37">
        <v>74111.87000000001</v>
      </c>
      <c r="N1014" s="37">
        <v>77865.14</v>
      </c>
      <c r="O1014" s="37">
        <v>768706.49</v>
      </c>
      <c r="P1014" s="51">
        <v>0.29818238752245679</v>
      </c>
      <c r="Q1014" s="37">
        <v>1</v>
      </c>
    </row>
    <row r="1015" spans="1:18" ht="17.25" customHeight="1" x14ac:dyDescent="0.3"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37"/>
      <c r="P1015" s="43"/>
      <c r="Q1015" s="37">
        <v>1</v>
      </c>
    </row>
    <row r="1016" spans="1:18" ht="17.25" customHeight="1" x14ac:dyDescent="0.3"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43"/>
      <c r="Q1016" s="37">
        <v>1</v>
      </c>
    </row>
    <row r="1017" spans="1:18" ht="17.25" customHeight="1" x14ac:dyDescent="0.3">
      <c r="B1017" s="19" t="s">
        <v>855</v>
      </c>
      <c r="C1017" s="37">
        <v>0</v>
      </c>
      <c r="D1017" s="37">
        <v>0</v>
      </c>
      <c r="E1017" s="37">
        <v>525.94000000000005</v>
      </c>
      <c r="F1017" s="37">
        <v>175.31</v>
      </c>
      <c r="G1017" s="37">
        <v>0</v>
      </c>
      <c r="H1017" s="37">
        <v>1402.5</v>
      </c>
      <c r="I1017" s="37">
        <v>0</v>
      </c>
      <c r="J1017" s="37">
        <v>0</v>
      </c>
      <c r="K1017" s="37">
        <v>4812.57</v>
      </c>
      <c r="L1017" s="37">
        <v>0</v>
      </c>
      <c r="M1017" s="37">
        <v>0</v>
      </c>
      <c r="N1017" s="37">
        <v>7728.15</v>
      </c>
      <c r="O1017" s="37">
        <v>14644.470000000001</v>
      </c>
      <c r="P1017" s="61">
        <v>1.9050795317208786E-2</v>
      </c>
      <c r="Q1017" s="37">
        <v>1</v>
      </c>
      <c r="R1017" s="20"/>
    </row>
    <row r="1018" spans="1:18" ht="17.25" hidden="1" customHeight="1" x14ac:dyDescent="0.3">
      <c r="B1018" s="19" t="s">
        <v>877</v>
      </c>
      <c r="C1018" s="37">
        <v>0</v>
      </c>
      <c r="D1018" s="37">
        <v>0</v>
      </c>
      <c r="E1018" s="37">
        <v>0</v>
      </c>
      <c r="F1018" s="37">
        <v>0</v>
      </c>
      <c r="G1018" s="37">
        <v>0</v>
      </c>
      <c r="H1018" s="37">
        <v>0</v>
      </c>
      <c r="I1018" s="37">
        <v>0</v>
      </c>
      <c r="J1018" s="37">
        <v>0</v>
      </c>
      <c r="K1018" s="37">
        <v>0</v>
      </c>
      <c r="L1018" s="37">
        <v>0</v>
      </c>
      <c r="M1018" s="37">
        <v>0</v>
      </c>
      <c r="N1018" s="37">
        <v>0</v>
      </c>
      <c r="O1018" s="37">
        <v>0</v>
      </c>
      <c r="P1018" s="61">
        <v>0</v>
      </c>
      <c r="Q1018" s="37">
        <v>2</v>
      </c>
      <c r="R1018" s="20"/>
    </row>
    <row r="1019" spans="1:18" ht="17.25" hidden="1" customHeight="1" x14ac:dyDescent="0.3">
      <c r="B1019" s="19" t="s">
        <v>857</v>
      </c>
      <c r="C1019" s="37">
        <v>0</v>
      </c>
      <c r="D1019" s="37">
        <v>0</v>
      </c>
      <c r="E1019" s="37">
        <v>0</v>
      </c>
      <c r="F1019" s="37">
        <v>0</v>
      </c>
      <c r="G1019" s="37">
        <v>0</v>
      </c>
      <c r="H1019" s="37">
        <v>0</v>
      </c>
      <c r="I1019" s="37">
        <v>0</v>
      </c>
      <c r="J1019" s="37">
        <v>0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61">
        <v>0</v>
      </c>
      <c r="Q1019" s="37">
        <v>2</v>
      </c>
      <c r="R1019" s="20"/>
    </row>
    <row r="1020" spans="1:18" ht="17.25" customHeight="1" x14ac:dyDescent="0.3">
      <c r="B1020" s="19" t="s">
        <v>858</v>
      </c>
      <c r="C1020" s="37">
        <v>0</v>
      </c>
      <c r="D1020" s="37">
        <v>0</v>
      </c>
      <c r="E1020" s="37">
        <v>336</v>
      </c>
      <c r="F1020" s="37">
        <v>20</v>
      </c>
      <c r="G1020" s="37">
        <v>0</v>
      </c>
      <c r="H1020" s="37">
        <v>0</v>
      </c>
      <c r="I1020" s="37">
        <v>336</v>
      </c>
      <c r="J1020" s="37">
        <v>0</v>
      </c>
      <c r="K1020" s="37">
        <v>336</v>
      </c>
      <c r="L1020" s="37">
        <v>0</v>
      </c>
      <c r="M1020" s="37">
        <v>672</v>
      </c>
      <c r="N1020" s="37">
        <v>3000</v>
      </c>
      <c r="O1020" s="37">
        <v>4700</v>
      </c>
      <c r="P1020" s="61">
        <v>6.1141671901326087E-3</v>
      </c>
      <c r="Q1020" s="37">
        <v>1</v>
      </c>
      <c r="R1020" s="20"/>
    </row>
    <row r="1021" spans="1:18" ht="17.25" customHeight="1" x14ac:dyDescent="0.3">
      <c r="B1021" s="19" t="s">
        <v>859</v>
      </c>
      <c r="C1021" s="37">
        <v>2842.9000000000005</v>
      </c>
      <c r="D1021" s="37">
        <v>2567.9199999999996</v>
      </c>
      <c r="E1021" s="37">
        <v>3439.6500000000005</v>
      </c>
      <c r="F1021" s="37">
        <v>4166.72</v>
      </c>
      <c r="G1021" s="37">
        <v>4879.78</v>
      </c>
      <c r="H1021" s="37">
        <v>4878.6499999999996</v>
      </c>
      <c r="I1021" s="37">
        <v>5793.98</v>
      </c>
      <c r="J1021" s="37">
        <v>6005.6699999999992</v>
      </c>
      <c r="K1021" s="37">
        <v>5997.4100000000008</v>
      </c>
      <c r="L1021" s="37">
        <v>6435.21</v>
      </c>
      <c r="M1021" s="37">
        <v>6521.09</v>
      </c>
      <c r="N1021" s="37">
        <v>5889.09</v>
      </c>
      <c r="O1021" s="37">
        <v>59418.070000000007</v>
      </c>
      <c r="P1021" s="61">
        <v>7.7296173211702693E-2</v>
      </c>
      <c r="Q1021" s="37">
        <v>1</v>
      </c>
      <c r="R1021" s="20"/>
    </row>
    <row r="1022" spans="1:18" ht="17.25" customHeight="1" x14ac:dyDescent="0.3">
      <c r="B1022" s="19" t="s">
        <v>403</v>
      </c>
      <c r="C1022" s="37">
        <v>204.37</v>
      </c>
      <c r="D1022" s="37">
        <v>107.03</v>
      </c>
      <c r="E1022" s="37">
        <v>122.19</v>
      </c>
      <c r="F1022" s="37">
        <v>150.29</v>
      </c>
      <c r="G1022" s="37">
        <v>164.53999999999996</v>
      </c>
      <c r="H1022" s="37">
        <v>135.48999999999998</v>
      </c>
      <c r="I1022" s="37">
        <v>145.30000000000001</v>
      </c>
      <c r="J1022" s="37">
        <v>177.14000000000001</v>
      </c>
      <c r="K1022" s="37">
        <v>168.24</v>
      </c>
      <c r="L1022" s="37">
        <v>81.530000000000015</v>
      </c>
      <c r="M1022" s="37">
        <v>50.539999999999992</v>
      </c>
      <c r="N1022" s="37">
        <v>237.32</v>
      </c>
      <c r="O1022" s="37">
        <v>1743.98</v>
      </c>
      <c r="P1022" s="61">
        <v>2.2687202757973334E-3</v>
      </c>
      <c r="Q1022" s="37">
        <v>1</v>
      </c>
      <c r="R1022" s="20"/>
    </row>
    <row r="1023" spans="1:18" ht="17.25" customHeight="1" x14ac:dyDescent="0.3">
      <c r="B1023" s="19" t="s">
        <v>405</v>
      </c>
      <c r="C1023" s="37">
        <v>714.44</v>
      </c>
      <c r="D1023" s="37">
        <v>557.56999999999994</v>
      </c>
      <c r="E1023" s="37">
        <v>641.98</v>
      </c>
      <c r="F1023" s="37">
        <v>642.03</v>
      </c>
      <c r="G1023" s="37">
        <v>873.41000000000008</v>
      </c>
      <c r="H1023" s="37">
        <v>704.44999999999993</v>
      </c>
      <c r="I1023" s="37">
        <v>692.62999999999988</v>
      </c>
      <c r="J1023" s="37">
        <v>814.20999999999992</v>
      </c>
      <c r="K1023" s="37">
        <v>756.96</v>
      </c>
      <c r="L1023" s="37">
        <v>736.94</v>
      </c>
      <c r="M1023" s="37">
        <v>528.34999999999991</v>
      </c>
      <c r="N1023" s="37">
        <v>1843.42</v>
      </c>
      <c r="O1023" s="37">
        <v>9506.39</v>
      </c>
      <c r="P1023" s="61">
        <v>1.2366735709490366E-2</v>
      </c>
      <c r="Q1023" s="37">
        <v>1</v>
      </c>
      <c r="R1023" s="20"/>
    </row>
    <row r="1024" spans="1:18" ht="17.25" hidden="1" customHeight="1" x14ac:dyDescent="0.3">
      <c r="B1024" s="19" t="s">
        <v>860</v>
      </c>
      <c r="C1024" s="37">
        <v>0</v>
      </c>
      <c r="D1024" s="37">
        <v>0</v>
      </c>
      <c r="E1024" s="37">
        <v>0</v>
      </c>
      <c r="F1024" s="37">
        <v>0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61">
        <v>0</v>
      </c>
      <c r="Q1024" s="37">
        <v>2</v>
      </c>
      <c r="R1024" s="20"/>
    </row>
    <row r="1025" spans="1:19" ht="17.25" customHeight="1" x14ac:dyDescent="0.3">
      <c r="B1025" s="19" t="s">
        <v>408</v>
      </c>
      <c r="C1025" s="37">
        <v>4883.7800000000007</v>
      </c>
      <c r="D1025" s="37">
        <v>4679.41</v>
      </c>
      <c r="E1025" s="37">
        <v>2187.2600000000002</v>
      </c>
      <c r="F1025" s="37">
        <v>3060.5099999999998</v>
      </c>
      <c r="G1025" s="37">
        <v>5007.7699999999995</v>
      </c>
      <c r="H1025" s="37">
        <v>2974.0800000000004</v>
      </c>
      <c r="I1025" s="37">
        <v>2089.67</v>
      </c>
      <c r="J1025" s="37">
        <v>5029.74</v>
      </c>
      <c r="K1025" s="37">
        <v>1003.5899999999999</v>
      </c>
      <c r="L1025" s="37">
        <v>1628.72</v>
      </c>
      <c r="M1025" s="37">
        <v>6948.7200000000012</v>
      </c>
      <c r="N1025" s="37">
        <v>7662.32</v>
      </c>
      <c r="O1025" s="37">
        <v>47155.570000000007</v>
      </c>
      <c r="P1025" s="61">
        <v>6.1344050835319484E-2</v>
      </c>
      <c r="Q1025" s="37">
        <v>1</v>
      </c>
      <c r="R1025" s="20"/>
    </row>
    <row r="1026" spans="1:19" ht="17.25" customHeight="1" x14ac:dyDescent="0.3">
      <c r="B1026" s="19" t="s">
        <v>861</v>
      </c>
      <c r="C1026" s="37">
        <v>1432.1999999999998</v>
      </c>
      <c r="D1026" s="37">
        <v>1322.55</v>
      </c>
      <c r="E1026" s="37">
        <v>1740.9099999999999</v>
      </c>
      <c r="F1026" s="37">
        <v>2069.6499999999996</v>
      </c>
      <c r="G1026" s="37">
        <v>1840.42</v>
      </c>
      <c r="H1026" s="37">
        <v>1908.2799999999997</v>
      </c>
      <c r="I1026" s="37">
        <v>2138.4</v>
      </c>
      <c r="J1026" s="37">
        <v>2166.6799999999998</v>
      </c>
      <c r="K1026" s="37">
        <v>2224.6200000000003</v>
      </c>
      <c r="L1026" s="37">
        <v>2399.88</v>
      </c>
      <c r="M1026" s="37">
        <v>2399.0499999999997</v>
      </c>
      <c r="N1026" s="37">
        <v>2183.4500000000003</v>
      </c>
      <c r="O1026" s="37">
        <v>23826.089999999997</v>
      </c>
      <c r="P1026" s="61">
        <v>3.0995042073860984E-2</v>
      </c>
      <c r="Q1026" s="37">
        <v>1</v>
      </c>
      <c r="R1026" s="20"/>
    </row>
    <row r="1027" spans="1:19" ht="17.25" customHeight="1" x14ac:dyDescent="0.3">
      <c r="B1027" s="19" t="s">
        <v>412</v>
      </c>
      <c r="C1027" s="37">
        <v>278.5</v>
      </c>
      <c r="D1027" s="37">
        <v>278.38</v>
      </c>
      <c r="E1027" s="37">
        <v>244.24</v>
      </c>
      <c r="F1027" s="37">
        <v>314.57000000000005</v>
      </c>
      <c r="G1027" s="37">
        <v>354.79</v>
      </c>
      <c r="H1027" s="37">
        <v>404.68</v>
      </c>
      <c r="I1027" s="37">
        <v>623.1099999999999</v>
      </c>
      <c r="J1027" s="37">
        <v>425.74</v>
      </c>
      <c r="K1027" s="37">
        <v>370.83000000000004</v>
      </c>
      <c r="L1027" s="37">
        <v>437.62</v>
      </c>
      <c r="M1027" s="37">
        <v>434.87000000000006</v>
      </c>
      <c r="N1027" s="37">
        <v>587.17000000000007</v>
      </c>
      <c r="O1027" s="37">
        <v>4754.5</v>
      </c>
      <c r="P1027" s="61">
        <v>6.1850655118054227E-3</v>
      </c>
      <c r="Q1027" s="37">
        <v>1</v>
      </c>
      <c r="R1027" s="20"/>
    </row>
    <row r="1028" spans="1:19" ht="17.25" hidden="1" customHeight="1" x14ac:dyDescent="0.3">
      <c r="B1028" s="19" t="s">
        <v>862</v>
      </c>
      <c r="C1028" s="40">
        <v>0</v>
      </c>
      <c r="D1028" s="40">
        <v>0</v>
      </c>
      <c r="E1028" s="40">
        <v>0</v>
      </c>
      <c r="F1028" s="40">
        <v>0</v>
      </c>
      <c r="G1028" s="40">
        <v>0</v>
      </c>
      <c r="H1028" s="40">
        <v>0</v>
      </c>
      <c r="I1028" s="40">
        <v>0</v>
      </c>
      <c r="J1028" s="40">
        <v>0</v>
      </c>
      <c r="K1028" s="40">
        <v>0</v>
      </c>
      <c r="L1028" s="40">
        <v>0</v>
      </c>
      <c r="M1028" s="40">
        <v>0</v>
      </c>
      <c r="N1028" s="40">
        <v>0</v>
      </c>
      <c r="O1028" s="40">
        <v>0</v>
      </c>
      <c r="P1028" s="61">
        <v>0</v>
      </c>
      <c r="Q1028" s="37">
        <v>2</v>
      </c>
      <c r="R1028" s="20"/>
    </row>
    <row r="1029" spans="1:19" ht="17.25" customHeight="1" x14ac:dyDescent="0.3">
      <c r="B1029" s="19" t="s">
        <v>414</v>
      </c>
      <c r="C1029" s="60">
        <v>10356.190000000002</v>
      </c>
      <c r="D1029" s="60">
        <v>9512.8599999999988</v>
      </c>
      <c r="E1029" s="60">
        <v>9238.17</v>
      </c>
      <c r="F1029" s="60">
        <v>10599.08</v>
      </c>
      <c r="G1029" s="60">
        <v>13120.710000000001</v>
      </c>
      <c r="H1029" s="60">
        <v>12408.130000000001</v>
      </c>
      <c r="I1029" s="60">
        <v>11819.09</v>
      </c>
      <c r="J1029" s="60">
        <v>14619.179999999998</v>
      </c>
      <c r="K1029" s="60">
        <v>15670.220000000001</v>
      </c>
      <c r="L1029" s="60">
        <v>11719.9</v>
      </c>
      <c r="M1029" s="60">
        <v>17554.62</v>
      </c>
      <c r="N1029" s="60">
        <v>29130.92</v>
      </c>
      <c r="O1029" s="60">
        <v>165749.07</v>
      </c>
      <c r="P1029" s="61">
        <v>0.21562075012531767</v>
      </c>
      <c r="Q1029" s="37">
        <v>1</v>
      </c>
      <c r="R1029" s="20"/>
      <c r="S1029" s="20"/>
    </row>
    <row r="1030" spans="1:19" ht="17.25" customHeight="1" x14ac:dyDescent="0.3">
      <c r="B1030" s="19" t="s">
        <v>415</v>
      </c>
      <c r="C1030" s="40">
        <v>35758.15</v>
      </c>
      <c r="D1030" s="40">
        <v>32510.71</v>
      </c>
      <c r="E1030" s="40">
        <v>47472.319999999992</v>
      </c>
      <c r="F1030" s="40">
        <v>57679.060000000005</v>
      </c>
      <c r="G1030" s="40">
        <v>64018.86</v>
      </c>
      <c r="H1030" s="40">
        <v>65861.389999999985</v>
      </c>
      <c r="I1030" s="40">
        <v>77749.010000000009</v>
      </c>
      <c r="J1030" s="40">
        <v>79979.580000000016</v>
      </c>
      <c r="K1030" s="40">
        <v>78158.559999999998</v>
      </c>
      <c r="L1030" s="40">
        <v>77541.840000000011</v>
      </c>
      <c r="M1030" s="40">
        <v>74111.87000000001</v>
      </c>
      <c r="N1030" s="40">
        <v>77865.14</v>
      </c>
      <c r="O1030" s="40">
        <v>768706.49</v>
      </c>
      <c r="P1030" s="61">
        <v>0.29818238752245679</v>
      </c>
      <c r="Q1030" s="37">
        <v>1</v>
      </c>
      <c r="R1030" s="20"/>
      <c r="S1030" s="20"/>
    </row>
    <row r="1031" spans="1:19" ht="17.25" customHeight="1" thickBot="1" x14ac:dyDescent="0.35">
      <c r="B1031" s="19" t="s">
        <v>416</v>
      </c>
      <c r="C1031" s="62">
        <v>46114.340000000004</v>
      </c>
      <c r="D1031" s="62">
        <v>42023.57</v>
      </c>
      <c r="E1031" s="62">
        <v>56710.489999999991</v>
      </c>
      <c r="F1031" s="62">
        <v>68278.14</v>
      </c>
      <c r="G1031" s="62">
        <v>77139.570000000007</v>
      </c>
      <c r="H1031" s="62">
        <v>78269.51999999999</v>
      </c>
      <c r="I1031" s="62">
        <v>89568.1</v>
      </c>
      <c r="J1031" s="62">
        <v>94598.760000000009</v>
      </c>
      <c r="K1031" s="62">
        <v>93828.78</v>
      </c>
      <c r="L1031" s="62">
        <v>89261.74</v>
      </c>
      <c r="M1031" s="62">
        <v>91666.49</v>
      </c>
      <c r="N1031" s="62">
        <v>106996.06</v>
      </c>
      <c r="O1031" s="62">
        <v>934455.56</v>
      </c>
      <c r="P1031" s="61">
        <v>0.36247669759420714</v>
      </c>
      <c r="Q1031" s="37">
        <v>1</v>
      </c>
      <c r="R1031" s="20"/>
      <c r="S1031" s="20"/>
    </row>
    <row r="1032" spans="1:19" ht="17.25" thickTop="1" x14ac:dyDescent="0.3">
      <c r="C1032" s="37"/>
      <c r="D1032" s="37"/>
      <c r="E1032" s="37"/>
      <c r="F1032" s="37"/>
      <c r="G1032" s="37"/>
      <c r="H1032" s="37"/>
      <c r="I1032" s="37"/>
      <c r="J1032" s="37"/>
      <c r="K1032" s="37"/>
      <c r="L1032" s="37"/>
      <c r="M1032" s="37"/>
      <c r="N1032" s="37"/>
      <c r="O1032" s="37"/>
      <c r="P1032" s="43"/>
      <c r="Q1032" s="37">
        <v>1</v>
      </c>
    </row>
    <row r="1033" spans="1:19" ht="17.25" customHeight="1" x14ac:dyDescent="0.35">
      <c r="B1033" s="30" t="s">
        <v>1413</v>
      </c>
      <c r="C1033" s="37"/>
      <c r="D1033" s="37"/>
      <c r="E1033" s="37"/>
      <c r="F1033" s="37"/>
      <c r="G1033" s="37"/>
      <c r="H1033" s="37"/>
      <c r="I1033" s="37"/>
      <c r="J1033" s="37"/>
      <c r="K1033" s="37"/>
      <c r="L1033" s="37"/>
      <c r="M1033" s="37"/>
      <c r="N1033" s="37"/>
      <c r="O1033" s="37"/>
      <c r="P1033" s="43"/>
      <c r="Q1033" s="37">
        <v>1</v>
      </c>
    </row>
    <row r="1034" spans="1:19" ht="17.25" customHeight="1" x14ac:dyDescent="0.3">
      <c r="A1034" s="19" t="s">
        <v>824</v>
      </c>
      <c r="B1034" s="19" t="s">
        <v>2400</v>
      </c>
      <c r="C1034" s="196">
        <v>8860.7199999999993</v>
      </c>
      <c r="D1034" s="196">
        <v>10076.6</v>
      </c>
      <c r="E1034" s="196">
        <v>5904.4500000000007</v>
      </c>
      <c r="F1034" s="196">
        <v>4699.3900000000003</v>
      </c>
      <c r="G1034" s="196">
        <v>4977.28</v>
      </c>
      <c r="H1034" s="196">
        <v>6917.77</v>
      </c>
      <c r="I1034" s="196">
        <v>7767.5599999999995</v>
      </c>
      <c r="J1034" s="196">
        <v>7487.3</v>
      </c>
      <c r="K1034" s="196">
        <v>6746.01</v>
      </c>
      <c r="L1034" s="196">
        <v>5342.5899999999983</v>
      </c>
      <c r="M1034" s="196">
        <v>6004.5999999999985</v>
      </c>
      <c r="N1034" s="196">
        <v>8671.16</v>
      </c>
      <c r="O1034" s="196">
        <v>83455.430000000022</v>
      </c>
      <c r="P1034" s="56">
        <v>3.2708379384675688</v>
      </c>
      <c r="Q1034" s="37">
        <v>1</v>
      </c>
    </row>
    <row r="1035" spans="1:19" ht="17.25" customHeight="1" x14ac:dyDescent="0.3">
      <c r="A1035" s="19" t="s">
        <v>1414</v>
      </c>
      <c r="B1035" s="19" t="s">
        <v>2439</v>
      </c>
      <c r="C1035" s="21">
        <v>103310</v>
      </c>
      <c r="D1035" s="21">
        <v>103310</v>
      </c>
      <c r="E1035" s="21">
        <v>66089</v>
      </c>
      <c r="F1035" s="21">
        <v>53200</v>
      </c>
      <c r="G1035" s="21">
        <v>54553</v>
      </c>
      <c r="H1035" s="21">
        <v>75821.56</v>
      </c>
      <c r="I1035" s="21">
        <v>85391</v>
      </c>
      <c r="J1035" s="21">
        <v>80864</v>
      </c>
      <c r="K1035" s="21">
        <v>72857.960000000006</v>
      </c>
      <c r="L1035" s="21">
        <v>77014</v>
      </c>
      <c r="M1035" s="21">
        <v>72857.960000000006</v>
      </c>
      <c r="N1035" s="21">
        <v>72316</v>
      </c>
      <c r="O1035" s="21">
        <v>917584.48</v>
      </c>
      <c r="P1035" s="204">
        <v>35.96255065647658</v>
      </c>
      <c r="Q1035" s="37">
        <v>1</v>
      </c>
    </row>
    <row r="1036" spans="1:19" ht="17.25" customHeight="1" x14ac:dyDescent="0.3">
      <c r="B1036" s="19" t="s">
        <v>1415</v>
      </c>
      <c r="C1036" s="197">
        <v>8.5768270254573606E-2</v>
      </c>
      <c r="D1036" s="197">
        <v>0</v>
      </c>
      <c r="E1036" s="197">
        <v>0</v>
      </c>
      <c r="F1036" s="197">
        <v>0</v>
      </c>
      <c r="G1036" s="197">
        <v>0</v>
      </c>
      <c r="H1036" s="197">
        <v>0</v>
      </c>
      <c r="I1036" s="197">
        <v>0</v>
      </c>
      <c r="J1036" s="197">
        <v>0</v>
      </c>
      <c r="K1036" s="197">
        <v>0</v>
      </c>
      <c r="L1036" s="197">
        <v>0</v>
      </c>
      <c r="M1036" s="197">
        <v>0</v>
      </c>
      <c r="N1036" s="197">
        <v>0</v>
      </c>
      <c r="O1036" s="197">
        <v>8.5768270254573606E-2</v>
      </c>
      <c r="P1036" s="43"/>
      <c r="Q1036" s="37">
        <v>1</v>
      </c>
    </row>
    <row r="1037" spans="1:19" ht="17.25" customHeight="1" x14ac:dyDescent="0.3">
      <c r="C1037" s="53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43"/>
      <c r="Q1037" s="37">
        <v>1</v>
      </c>
    </row>
    <row r="1038" spans="1:19" ht="17.25" customHeight="1" x14ac:dyDescent="0.3">
      <c r="A1038" s="19" t="s">
        <v>825</v>
      </c>
      <c r="B1038" s="19" t="s">
        <v>2401</v>
      </c>
      <c r="C1038" s="196">
        <v>1646.52</v>
      </c>
      <c r="D1038" s="196">
        <v>2814.71</v>
      </c>
      <c r="E1038" s="196">
        <v>1721.7799999999997</v>
      </c>
      <c r="F1038" s="196">
        <v>1564.32</v>
      </c>
      <c r="G1038" s="196">
        <v>1138.46</v>
      </c>
      <c r="H1038" s="196">
        <v>894.73</v>
      </c>
      <c r="I1038" s="196">
        <v>816.01</v>
      </c>
      <c r="J1038" s="196">
        <v>827.09</v>
      </c>
      <c r="K1038" s="196">
        <v>773.94</v>
      </c>
      <c r="L1038" s="196">
        <v>892.97</v>
      </c>
      <c r="M1038" s="196">
        <v>1726.01</v>
      </c>
      <c r="N1038" s="196">
        <v>2221.16</v>
      </c>
      <c r="O1038" s="196">
        <v>17037.699999999997</v>
      </c>
      <c r="P1038" s="56">
        <v>0.66775230256711726</v>
      </c>
      <c r="Q1038" s="37">
        <v>1</v>
      </c>
    </row>
    <row r="1039" spans="1:19" ht="17.25" customHeight="1" x14ac:dyDescent="0.3">
      <c r="A1039" s="19" t="s">
        <v>1416</v>
      </c>
      <c r="B1039" s="19" t="s">
        <v>2440</v>
      </c>
      <c r="C1039" s="21">
        <v>3112.75</v>
      </c>
      <c r="D1039" s="21">
        <v>5782.58</v>
      </c>
      <c r="E1039" s="21">
        <v>3286.35</v>
      </c>
      <c r="F1039" s="21">
        <v>2938.73</v>
      </c>
      <c r="G1039" s="21">
        <v>1978.65</v>
      </c>
      <c r="H1039" s="21">
        <v>1555.05</v>
      </c>
      <c r="I1039" s="21">
        <v>1249.21</v>
      </c>
      <c r="J1039" s="21">
        <v>1258.1300000000001</v>
      </c>
      <c r="K1039" s="21">
        <v>1160.93</v>
      </c>
      <c r="L1039" s="21">
        <v>1431.55</v>
      </c>
      <c r="M1039" s="21">
        <v>1160.93</v>
      </c>
      <c r="N1039" s="21">
        <v>4235.0200000000004</v>
      </c>
      <c r="O1039" s="21">
        <v>29149.88</v>
      </c>
      <c r="P1039" s="204">
        <v>1.1424605134234764</v>
      </c>
      <c r="Q1039" s="37">
        <v>1</v>
      </c>
    </row>
    <row r="1040" spans="1:19" ht="17.25" hidden="1" customHeight="1" x14ac:dyDescent="0.3">
      <c r="A1040" s="19" t="s">
        <v>1417</v>
      </c>
      <c r="B1040" s="19" t="s">
        <v>2441</v>
      </c>
      <c r="C1040" s="21">
        <v>0</v>
      </c>
      <c r="D1040" s="21">
        <v>0</v>
      </c>
      <c r="E1040" s="21">
        <v>0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04">
        <v>0</v>
      </c>
      <c r="Q1040" s="37">
        <v>2</v>
      </c>
    </row>
    <row r="1041" spans="1:17" ht="17.25" hidden="1" customHeight="1" x14ac:dyDescent="0.3">
      <c r="A1041" s="19" t="s">
        <v>1418</v>
      </c>
      <c r="B1041" s="19" t="s">
        <v>2442</v>
      </c>
      <c r="C1041" s="21">
        <v>0</v>
      </c>
      <c r="D1041" s="21">
        <v>0</v>
      </c>
      <c r="E1041" s="21">
        <v>0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04">
        <v>0</v>
      </c>
      <c r="Q1041" s="37">
        <v>2</v>
      </c>
    </row>
    <row r="1042" spans="1:17" ht="17.25" customHeight="1" x14ac:dyDescent="0.3">
      <c r="B1042" s="19" t="s">
        <v>1419</v>
      </c>
      <c r="C1042" s="197">
        <v>0.52895992289775917</v>
      </c>
      <c r="D1042" s="197">
        <v>0.48675677638701065</v>
      </c>
      <c r="E1042" s="197">
        <v>0.52391863313402398</v>
      </c>
      <c r="F1042" s="197">
        <v>0.53231157676955687</v>
      </c>
      <c r="G1042" s="197">
        <v>0.57537209713693682</v>
      </c>
      <c r="H1042" s="197">
        <v>0.57537056686280186</v>
      </c>
      <c r="I1042" s="197">
        <v>0.65322083556807897</v>
      </c>
      <c r="J1042" s="197">
        <v>0.65739629450056825</v>
      </c>
      <c r="K1042" s="197">
        <v>0.66665518162163095</v>
      </c>
      <c r="L1042" s="197">
        <v>0.62377842199015054</v>
      </c>
      <c r="M1042" s="197">
        <v>1.4867476936593937</v>
      </c>
      <c r="N1042" s="197">
        <v>0.52447450071074031</v>
      </c>
      <c r="O1042" s="197">
        <v>0.5844861110920524</v>
      </c>
      <c r="P1042" s="43"/>
      <c r="Q1042" s="37">
        <v>1</v>
      </c>
    </row>
    <row r="1043" spans="1:17" ht="17.25" customHeight="1" x14ac:dyDescent="0.3"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43"/>
      <c r="Q1043" s="37">
        <v>1</v>
      </c>
    </row>
    <row r="1044" spans="1:17" ht="17.25" customHeight="1" x14ac:dyDescent="0.3">
      <c r="A1044" s="19" t="s">
        <v>826</v>
      </c>
      <c r="B1044" s="19" t="s">
        <v>2402</v>
      </c>
      <c r="C1044" s="196">
        <v>901.42000000000007</v>
      </c>
      <c r="D1044" s="196">
        <v>307.24</v>
      </c>
      <c r="E1044" s="196">
        <v>660.58999999999992</v>
      </c>
      <c r="F1044" s="196">
        <v>2134.3999999999996</v>
      </c>
      <c r="G1044" s="196">
        <v>1690.08</v>
      </c>
      <c r="H1044" s="196">
        <v>1664.6999999999998</v>
      </c>
      <c r="I1044" s="196">
        <v>1498.96</v>
      </c>
      <c r="J1044" s="196">
        <v>1903.3200000000002</v>
      </c>
      <c r="K1044" s="196">
        <v>1359.8199999999997</v>
      </c>
      <c r="L1044" s="196">
        <v>1543.8299999999995</v>
      </c>
      <c r="M1044" s="196">
        <v>1529.71</v>
      </c>
      <c r="N1044" s="196">
        <v>1022.5299999999997</v>
      </c>
      <c r="O1044" s="196">
        <v>16216.599999999999</v>
      </c>
      <c r="P1044" s="56">
        <v>0.63557123260826964</v>
      </c>
      <c r="Q1044" s="37">
        <v>1</v>
      </c>
    </row>
    <row r="1045" spans="1:17" ht="17.25" customHeight="1" x14ac:dyDescent="0.3">
      <c r="A1045" s="19" t="s">
        <v>1420</v>
      </c>
      <c r="B1045" s="19" t="s">
        <v>2443</v>
      </c>
      <c r="C1045" s="21">
        <v>33910</v>
      </c>
      <c r="D1045" s="21">
        <v>11557.88</v>
      </c>
      <c r="E1045" s="21">
        <v>24786</v>
      </c>
      <c r="F1045" s="21">
        <v>82359</v>
      </c>
      <c r="G1045" s="21">
        <v>82359</v>
      </c>
      <c r="H1045" s="21">
        <v>64431</v>
      </c>
      <c r="I1045" s="21">
        <v>56839</v>
      </c>
      <c r="J1045" s="21">
        <v>72662.48</v>
      </c>
      <c r="K1045" s="21">
        <v>51323.47</v>
      </c>
      <c r="L1045" s="21">
        <v>50876</v>
      </c>
      <c r="M1045" s="21">
        <v>57997</v>
      </c>
      <c r="N1045" s="21">
        <v>57451</v>
      </c>
      <c r="O1045" s="21">
        <v>646551.82999999996</v>
      </c>
      <c r="P1045" s="204">
        <v>25.340067803252985</v>
      </c>
      <c r="Q1045" s="37">
        <v>1</v>
      </c>
    </row>
    <row r="1046" spans="1:17" ht="17.25" hidden="1" customHeight="1" x14ac:dyDescent="0.3">
      <c r="A1046" s="19" t="s">
        <v>1421</v>
      </c>
      <c r="B1046" s="19" t="s">
        <v>2444</v>
      </c>
      <c r="C1046" s="21">
        <v>0</v>
      </c>
      <c r="D1046" s="21">
        <v>0</v>
      </c>
      <c r="E1046" s="21">
        <v>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04">
        <v>0</v>
      </c>
      <c r="Q1046" s="37">
        <v>2</v>
      </c>
    </row>
    <row r="1047" spans="1:17" ht="17.25" hidden="1" customHeight="1" x14ac:dyDescent="0.3">
      <c r="A1047" s="19" t="s">
        <v>1422</v>
      </c>
      <c r="B1047" s="19" t="s">
        <v>2445</v>
      </c>
      <c r="C1047" s="21">
        <v>0</v>
      </c>
      <c r="D1047" s="21">
        <v>0</v>
      </c>
      <c r="E1047" s="21">
        <v>0</v>
      </c>
      <c r="F1047" s="21">
        <v>0</v>
      </c>
      <c r="G1047" s="21">
        <v>0</v>
      </c>
      <c r="H1047" s="21">
        <v>0</v>
      </c>
      <c r="I1047" s="21">
        <v>0</v>
      </c>
      <c r="J1047" s="21">
        <v>0</v>
      </c>
      <c r="K1047" s="21">
        <v>0</v>
      </c>
      <c r="L1047" s="21">
        <v>0</v>
      </c>
      <c r="M1047" s="21">
        <v>0</v>
      </c>
      <c r="N1047" s="21">
        <v>0</v>
      </c>
      <c r="O1047" s="21">
        <v>0</v>
      </c>
      <c r="P1047" s="204">
        <v>0</v>
      </c>
      <c r="Q1047" s="37">
        <v>2</v>
      </c>
    </row>
    <row r="1048" spans="1:17" ht="17.25" customHeight="1" x14ac:dyDescent="0.3">
      <c r="B1048" s="19" t="s">
        <v>1423</v>
      </c>
      <c r="C1048" s="197">
        <v>2.6582718961958126E-2</v>
      </c>
      <c r="D1048" s="197">
        <v>2.6582729704755545E-2</v>
      </c>
      <c r="E1048" s="197">
        <v>2.6651738884854351E-2</v>
      </c>
      <c r="F1048" s="197">
        <v>2.5915807622724895E-2</v>
      </c>
      <c r="G1048" s="197">
        <v>2.0520890248788837E-2</v>
      </c>
      <c r="H1048" s="197">
        <v>2.5836941844764164E-2</v>
      </c>
      <c r="I1048" s="197">
        <v>2.6372033287003643E-2</v>
      </c>
      <c r="J1048" s="197">
        <v>2.6193986222325473E-2</v>
      </c>
      <c r="K1048" s="197">
        <v>2.6495090842454723E-2</v>
      </c>
      <c r="L1048" s="197">
        <v>3.0344956364494052E-2</v>
      </c>
      <c r="M1048" s="197">
        <v>2.6375674603858822E-2</v>
      </c>
      <c r="N1048" s="197">
        <v>1.779829767976188E-2</v>
      </c>
      <c r="O1048" s="197">
        <v>2.508167055996114E-2</v>
      </c>
      <c r="P1048" s="43"/>
      <c r="Q1048" s="37">
        <v>1</v>
      </c>
    </row>
    <row r="1049" spans="1:17" ht="17.25" customHeight="1" x14ac:dyDescent="0.3"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43"/>
      <c r="Q1049" s="37">
        <v>1</v>
      </c>
    </row>
    <row r="1050" spans="1:17" ht="17.25" hidden="1" customHeight="1" x14ac:dyDescent="0.3">
      <c r="A1050" s="19" t="s">
        <v>1313</v>
      </c>
      <c r="B1050" s="19" t="s">
        <v>2446</v>
      </c>
      <c r="C1050" s="196">
        <v>0</v>
      </c>
      <c r="D1050" s="196">
        <v>0</v>
      </c>
      <c r="E1050" s="196">
        <v>0</v>
      </c>
      <c r="F1050" s="196">
        <v>0</v>
      </c>
      <c r="G1050" s="196">
        <v>0</v>
      </c>
      <c r="H1050" s="196">
        <v>0</v>
      </c>
      <c r="I1050" s="196">
        <v>0</v>
      </c>
      <c r="J1050" s="196">
        <v>0</v>
      </c>
      <c r="K1050" s="196">
        <v>0</v>
      </c>
      <c r="L1050" s="196">
        <v>0</v>
      </c>
      <c r="M1050" s="196">
        <v>0</v>
      </c>
      <c r="N1050" s="196">
        <v>0</v>
      </c>
      <c r="O1050" s="196">
        <v>0</v>
      </c>
      <c r="P1050" s="56">
        <v>0</v>
      </c>
      <c r="Q1050" s="37">
        <v>2</v>
      </c>
    </row>
    <row r="1051" spans="1:17" ht="17.25" hidden="1" customHeight="1" x14ac:dyDescent="0.3">
      <c r="A1051" s="19" t="s">
        <v>1424</v>
      </c>
      <c r="B1051" s="19" t="s">
        <v>2447</v>
      </c>
      <c r="C1051" s="21">
        <v>0</v>
      </c>
      <c r="D1051" s="21">
        <v>0</v>
      </c>
      <c r="E1051" s="21">
        <v>0</v>
      </c>
      <c r="F1051" s="21">
        <v>0</v>
      </c>
      <c r="G1051" s="21">
        <v>0</v>
      </c>
      <c r="H1051" s="21">
        <v>0</v>
      </c>
      <c r="I1051" s="21">
        <v>0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  <c r="O1051" s="21">
        <v>0</v>
      </c>
      <c r="P1051" s="204">
        <v>0</v>
      </c>
      <c r="Q1051" s="37">
        <v>2</v>
      </c>
    </row>
    <row r="1052" spans="1:17" ht="17.25" hidden="1" customHeight="1" x14ac:dyDescent="0.3">
      <c r="A1052" s="19" t="s">
        <v>1425</v>
      </c>
      <c r="B1052" s="19" t="s">
        <v>2448</v>
      </c>
      <c r="C1052" s="21">
        <v>0</v>
      </c>
      <c r="D1052" s="21">
        <v>0</v>
      </c>
      <c r="E1052" s="21">
        <v>0</v>
      </c>
      <c r="F1052" s="21">
        <v>0</v>
      </c>
      <c r="G1052" s="21">
        <v>0</v>
      </c>
      <c r="H1052" s="21">
        <v>0</v>
      </c>
      <c r="I1052" s="21">
        <v>0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04">
        <v>0</v>
      </c>
      <c r="Q1052" s="37">
        <v>2</v>
      </c>
    </row>
    <row r="1053" spans="1:17" ht="17.25" hidden="1" customHeight="1" x14ac:dyDescent="0.3">
      <c r="A1053" s="19" t="s">
        <v>1426</v>
      </c>
      <c r="B1053" s="19" t="s">
        <v>2449</v>
      </c>
      <c r="C1053" s="21">
        <v>0</v>
      </c>
      <c r="D1053" s="21">
        <v>0</v>
      </c>
      <c r="E1053" s="21">
        <v>0</v>
      </c>
      <c r="F1053" s="21">
        <v>0</v>
      </c>
      <c r="G1053" s="21">
        <v>0</v>
      </c>
      <c r="H1053" s="21">
        <v>0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  <c r="P1053" s="204">
        <v>0</v>
      </c>
      <c r="Q1053" s="37">
        <v>2</v>
      </c>
    </row>
    <row r="1054" spans="1:17" ht="17.25" hidden="1" customHeight="1" x14ac:dyDescent="0.3">
      <c r="B1054" s="19" t="s">
        <v>1427</v>
      </c>
      <c r="C1054" s="197">
        <v>0</v>
      </c>
      <c r="D1054" s="197">
        <v>0</v>
      </c>
      <c r="E1054" s="197">
        <v>0</v>
      </c>
      <c r="F1054" s="197">
        <v>0</v>
      </c>
      <c r="G1054" s="197">
        <v>0</v>
      </c>
      <c r="H1054" s="197">
        <v>0</v>
      </c>
      <c r="I1054" s="197">
        <v>0</v>
      </c>
      <c r="J1054" s="197">
        <v>0</v>
      </c>
      <c r="K1054" s="197">
        <v>0</v>
      </c>
      <c r="L1054" s="197">
        <v>0</v>
      </c>
      <c r="M1054" s="197">
        <v>0</v>
      </c>
      <c r="N1054" s="197">
        <v>0</v>
      </c>
      <c r="O1054" s="197">
        <v>0</v>
      </c>
      <c r="Q1054" s="37">
        <v>2</v>
      </c>
    </row>
    <row r="1055" spans="1:17" x14ac:dyDescent="0.3">
      <c r="C1055" s="37"/>
      <c r="D1055" s="37"/>
      <c r="E1055" s="37"/>
      <c r="F1055" s="37"/>
      <c r="G1055" s="37"/>
      <c r="H1055" s="37"/>
      <c r="I1055" s="37"/>
      <c r="J1055" s="37"/>
      <c r="K1055" s="37"/>
      <c r="L1055" s="37"/>
      <c r="M1055" s="37"/>
      <c r="N1055" s="37"/>
      <c r="O1055" s="37"/>
      <c r="P1055" s="43"/>
      <c r="Q1055" s="37">
        <v>1</v>
      </c>
    </row>
  </sheetData>
  <sheetProtection selectLockedCells="1" selectUnlockedCells="1"/>
  <mergeCells count="1">
    <mergeCell ref="B4:P4"/>
  </mergeCells>
  <phoneticPr fontId="17" type="noConversion"/>
  <printOptions horizontalCentered="1"/>
  <pageMargins left="0" right="0" top="0.5" bottom="0.25" header="0" footer="0"/>
  <pageSetup scale="60" orientation="landscape" r:id="rId1"/>
  <headerFooter alignWithMargins="0">
    <oddFooter>&amp;L&amp;A&amp;CPage &amp;P of &amp;N&amp;R&amp;T &amp;D</oddFooter>
  </headerFooter>
  <rowBreaks count="12" manualBreakCount="12">
    <brk id="67" max="15" man="1"/>
    <brk id="123" max="15" man="1"/>
    <brk id="232" max="15" man="1"/>
    <brk id="285" max="15" man="1"/>
    <brk id="495" max="15" man="1"/>
    <brk id="529" max="15" man="1"/>
    <brk id="589" max="15" man="1"/>
    <brk id="625" max="15" man="1"/>
    <brk id="793" max="15" man="1"/>
    <brk id="838" max="15" man="1"/>
    <brk id="902" max="15" man="1"/>
    <brk id="97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Button 3">
              <controlPr defaultSize="0" print="0" autoFill="0" autoPict="0" macro="[0]!Sheet6.bud">
                <anchor moveWithCells="1" sizeWithCells="1">
                  <from>
                    <xdr:col>0</xdr:col>
                    <xdr:colOff>57150</xdr:colOff>
                    <xdr:row>0</xdr:row>
                    <xdr:rowOff>-1905000</xdr:rowOff>
                  </from>
                  <to>
                    <xdr:col>1</xdr:col>
                    <xdr:colOff>9525</xdr:colOff>
                    <xdr:row>0</xdr:row>
                    <xdr:rowOff>-1905000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Q58"/>
  <sheetViews>
    <sheetView workbookViewId="0">
      <selection activeCell="B43" sqref="B43"/>
    </sheetView>
  </sheetViews>
  <sheetFormatPr defaultRowHeight="12.75" x14ac:dyDescent="0.2"/>
  <cols>
    <col min="1" max="1" width="4.28515625" style="188" customWidth="1"/>
    <col min="2" max="2" width="2.28515625" style="188" customWidth="1"/>
    <col min="3" max="3" width="2.7109375" style="188" customWidth="1"/>
    <col min="4" max="4" width="4" style="188" customWidth="1"/>
    <col min="5" max="8" width="9.140625" style="188"/>
    <col min="9" max="9" width="12.7109375" style="189" customWidth="1"/>
    <col min="10" max="12" width="1.28515625" style="189" customWidth="1"/>
    <col min="13" max="13" width="12.7109375" style="189" customWidth="1"/>
    <col min="14" max="14" width="10.28515625" style="189" bestFit="1" customWidth="1"/>
    <col min="15" max="15" width="10.28515625" style="188" bestFit="1" customWidth="1"/>
    <col min="16" max="16" width="9.140625" style="188"/>
    <col min="17" max="17" width="5.7109375" style="188" hidden="1" customWidth="1"/>
    <col min="18" max="16384" width="9.140625" style="188"/>
  </cols>
  <sheetData>
    <row r="1" spans="1:17" x14ac:dyDescent="0.2">
      <c r="B1" s="188" t="str">
        <f>+Name</f>
        <v>Wood Dale │ Courtyard by Marriot</v>
      </c>
    </row>
    <row r="2" spans="1:17" x14ac:dyDescent="0.2">
      <c r="B2" s="188" t="s">
        <v>1366</v>
      </c>
    </row>
    <row r="3" spans="1:17" x14ac:dyDescent="0.2">
      <c r="I3" s="189" t="s">
        <v>1367</v>
      </c>
      <c r="M3" s="189" t="str">
        <f>VLOOKUP(Month, Calendar,2)</f>
        <v>Twelve</v>
      </c>
    </row>
    <row r="4" spans="1:17" x14ac:dyDescent="0.2">
      <c r="I4" s="189" t="s">
        <v>888</v>
      </c>
      <c r="M4" s="189" t="str">
        <f>IF(Month=1,"Month","Months")</f>
        <v>Months</v>
      </c>
    </row>
    <row r="5" spans="1:17" x14ac:dyDescent="0.2">
      <c r="I5" s="189" t="s">
        <v>1368</v>
      </c>
      <c r="M5" s="189" t="s">
        <v>1368</v>
      </c>
    </row>
    <row r="6" spans="1:17" x14ac:dyDescent="0.2">
      <c r="I6" s="190">
        <f>EOMONTH(DATE(Year,Month,1),0)</f>
        <v>44561</v>
      </c>
      <c r="J6" s="191"/>
      <c r="K6" s="191"/>
      <c r="L6" s="191"/>
      <c r="M6" s="190">
        <f>EOMONTH(DATE(Year,Month,1),0)</f>
        <v>44561</v>
      </c>
    </row>
    <row r="7" spans="1:17" x14ac:dyDescent="0.2">
      <c r="A7" s="188" t="s">
        <v>1369</v>
      </c>
    </row>
    <row r="8" spans="1:17" x14ac:dyDescent="0.2">
      <c r="B8" s="188" t="s">
        <v>1370</v>
      </c>
      <c r="I8" s="192">
        <f>+BS!D471</f>
        <v>-25124.970000000023</v>
      </c>
      <c r="M8" s="192">
        <f>+BS!H471</f>
        <v>971087.20999999973</v>
      </c>
    </row>
    <row r="9" spans="1:17" x14ac:dyDescent="0.2">
      <c r="B9" s="188" t="s">
        <v>1371</v>
      </c>
    </row>
    <row r="10" spans="1:17" x14ac:dyDescent="0.2">
      <c r="B10" s="188" t="s">
        <v>1372</v>
      </c>
    </row>
    <row r="12" spans="1:17" x14ac:dyDescent="0.2">
      <c r="C12" s="188" t="s">
        <v>1373</v>
      </c>
      <c r="I12" s="192">
        <f>-BS!D259</f>
        <v>32654.490000000224</v>
      </c>
      <c r="M12" s="192">
        <f>-BS!H259</f>
        <v>-511906.95999999996</v>
      </c>
      <c r="Q12" s="188">
        <f>IF(OR(ABS(I12)&gt;0,ABS(M12)&gt;0),1,0)</f>
        <v>1</v>
      </c>
    </row>
    <row r="13" spans="1:17" x14ac:dyDescent="0.2">
      <c r="C13" s="188" t="s">
        <v>1374</v>
      </c>
      <c r="I13" s="192">
        <f>+'Statement of Ops'!C1009</f>
        <v>0</v>
      </c>
      <c r="M13" s="192">
        <f>+'Statement of Ops'!L1009</f>
        <v>0</v>
      </c>
      <c r="Q13" s="188">
        <f>IF(OR(ABS(I13)&gt;0,ABS(M13)&gt;0),1,0)</f>
        <v>0</v>
      </c>
    </row>
    <row r="14" spans="1:17" x14ac:dyDescent="0.2">
      <c r="C14" s="188" t="s">
        <v>1375</v>
      </c>
      <c r="I14" s="192">
        <f>+'Statement of Ops'!C995</f>
        <v>1063</v>
      </c>
      <c r="M14" s="192">
        <f>+'Statement of Ops'!L995</f>
        <v>12675.82</v>
      </c>
      <c r="Q14" s="188">
        <f>IF(OR(ABS(I14)&gt;0,ABS(M14)&gt;0),1,0)</f>
        <v>1</v>
      </c>
    </row>
    <row r="15" spans="1:17" x14ac:dyDescent="0.2">
      <c r="C15" s="188" t="s">
        <v>1376</v>
      </c>
    </row>
    <row r="16" spans="1:17" x14ac:dyDescent="0.2">
      <c r="C16" s="188" t="s">
        <v>1377</v>
      </c>
      <c r="Q16" s="188">
        <f>MAX(Q17:Q20)</f>
        <v>1</v>
      </c>
    </row>
    <row r="17" spans="1:17" x14ac:dyDescent="0.2">
      <c r="D17" s="188" t="s">
        <v>1378</v>
      </c>
      <c r="I17" s="192">
        <f>-BS!D214</f>
        <v>-107299.37</v>
      </c>
      <c r="M17" s="192">
        <f>-BS!H214</f>
        <v>-256522.74999999991</v>
      </c>
      <c r="Q17" s="188">
        <f t="shared" ref="Q17:Q25" si="0">IF(OR(ABS(I17)&gt;0,ABS(M17)&gt;0),1,0)</f>
        <v>1</v>
      </c>
    </row>
    <row r="18" spans="1:17" x14ac:dyDescent="0.2">
      <c r="D18" s="188" t="s">
        <v>1379</v>
      </c>
      <c r="I18" s="192">
        <f>-(BS!D31+BS!D32+BS!D33+BS!D66+BS!D165)</f>
        <v>86479.11</v>
      </c>
      <c r="M18" s="192">
        <f>-(BS!H31+BS!H32+BS!H33+BS!H66+BS!H165)</f>
        <v>7348.549999999992</v>
      </c>
      <c r="Q18" s="188">
        <f t="shared" si="0"/>
        <v>1</v>
      </c>
    </row>
    <row r="19" spans="1:17" x14ac:dyDescent="0.2">
      <c r="D19" s="188" t="s">
        <v>33</v>
      </c>
      <c r="I19" s="192">
        <f>-BS!D188</f>
        <v>2140.59</v>
      </c>
      <c r="M19" s="192">
        <f>-BS!H188</f>
        <v>1509.6800000000019</v>
      </c>
      <c r="Q19" s="188">
        <f t="shared" si="0"/>
        <v>1</v>
      </c>
    </row>
    <row r="20" spans="1:17" x14ac:dyDescent="0.2">
      <c r="D20" s="188" t="s">
        <v>1380</v>
      </c>
      <c r="I20" s="192">
        <f>-BS!D202-BS!D203</f>
        <v>7660.119999999999</v>
      </c>
      <c r="M20" s="192">
        <f>-BS!H202-BS!H203</f>
        <v>-4075.2100000000055</v>
      </c>
      <c r="Q20" s="188">
        <f t="shared" si="0"/>
        <v>1</v>
      </c>
    </row>
    <row r="21" spans="1:17" x14ac:dyDescent="0.2">
      <c r="C21" s="188" t="s">
        <v>1381</v>
      </c>
      <c r="Q21" s="188">
        <f>MAX(Q23:Q25)</f>
        <v>1</v>
      </c>
    </row>
    <row r="22" spans="1:17" x14ac:dyDescent="0.2">
      <c r="D22" s="188" t="s">
        <v>1382</v>
      </c>
      <c r="I22" s="193">
        <f>+BS!D400</f>
        <v>0</v>
      </c>
      <c r="M22" s="193">
        <f>+BS!H400</f>
        <v>0</v>
      </c>
    </row>
    <row r="23" spans="1:17" x14ac:dyDescent="0.2">
      <c r="D23" s="188" t="s">
        <v>1383</v>
      </c>
      <c r="I23" s="192">
        <f>+BS!D296+SUM(BS!D298:D302,BS!D304:D307)+BS!D399</f>
        <v>-87026.289999999979</v>
      </c>
      <c r="M23" s="192">
        <f>+BS!H296+SUM(BS!H298:H302,BS!H304:H307)+BS!H399</f>
        <v>-185164.75000000017</v>
      </c>
      <c r="Q23" s="188">
        <f t="shared" si="0"/>
        <v>1</v>
      </c>
    </row>
    <row r="24" spans="1:17" x14ac:dyDescent="0.2">
      <c r="D24" s="188" t="s">
        <v>1384</v>
      </c>
      <c r="I24" s="192">
        <f>+BS!D297+BS!D303</f>
        <v>-449.46000000000004</v>
      </c>
      <c r="M24" s="192">
        <f>+BS!H297+BS!H303</f>
        <v>10348.960000000003</v>
      </c>
      <c r="Q24" s="188">
        <f t="shared" si="0"/>
        <v>1</v>
      </c>
    </row>
    <row r="25" spans="1:17" x14ac:dyDescent="0.2">
      <c r="D25" s="188" t="s">
        <v>1385</v>
      </c>
      <c r="I25" s="192">
        <f>BS!D337+BS!D341+BS!D354+BS!D397+BS!D398+BS!D401+BS!D470</f>
        <v>-175719.46999999997</v>
      </c>
      <c r="M25" s="192">
        <f>BS!H337+BS!H341+BS!H354+BS!H397+BS!H398+BS!H401+BS!H470</f>
        <v>-32262.1</v>
      </c>
      <c r="Q25" s="188">
        <f t="shared" si="0"/>
        <v>1</v>
      </c>
    </row>
    <row r="27" spans="1:17" x14ac:dyDescent="0.2">
      <c r="D27" s="188" t="s">
        <v>1386</v>
      </c>
      <c r="I27" s="193"/>
    </row>
    <row r="28" spans="1:17" ht="13.5" thickBot="1" x14ac:dyDescent="0.25">
      <c r="E28" s="188" t="s">
        <v>1387</v>
      </c>
      <c r="I28" s="194">
        <f>SUM(I8:I27)</f>
        <v>-265622.24999999977</v>
      </c>
      <c r="M28" s="194">
        <f>SUM(M8:M27)</f>
        <v>13038.449999999684</v>
      </c>
    </row>
    <row r="30" spans="1:17" x14ac:dyDescent="0.2">
      <c r="A30" s="188" t="s">
        <v>1388</v>
      </c>
    </row>
    <row r="31" spans="1:17" x14ac:dyDescent="0.2">
      <c r="B31" s="188" t="s">
        <v>1389</v>
      </c>
      <c r="I31" s="192">
        <f>ROUND(-BS!D252,2)</f>
        <v>-3144.46</v>
      </c>
      <c r="J31" s="192"/>
      <c r="K31" s="192"/>
      <c r="L31" s="192"/>
      <c r="M31" s="192">
        <f>ROUND(-BS!H252,2)</f>
        <v>-154229.15</v>
      </c>
      <c r="N31" s="192"/>
      <c r="Q31" s="188">
        <f>IF(OR(ABS(I31)&gt;0,ABS(M31)&gt;0),1,0)</f>
        <v>1</v>
      </c>
    </row>
    <row r="32" spans="1:17" x14ac:dyDescent="0.2">
      <c r="Q32" s="188">
        <f>+Q33</f>
        <v>1</v>
      </c>
    </row>
    <row r="33" spans="1:17" x14ac:dyDescent="0.2">
      <c r="I33" s="192"/>
      <c r="J33" s="192"/>
      <c r="K33" s="192"/>
      <c r="L33" s="192"/>
      <c r="M33" s="192"/>
      <c r="Q33" s="188">
        <f>+Q34</f>
        <v>1</v>
      </c>
    </row>
    <row r="34" spans="1:17" x14ac:dyDescent="0.2">
      <c r="B34" s="188" t="s">
        <v>1390</v>
      </c>
      <c r="I34" s="192">
        <f>-BS!D289-BS!D270-'Statement Of Cash Flows'!I14</f>
        <v>0</v>
      </c>
      <c r="J34" s="192"/>
      <c r="K34" s="192"/>
      <c r="L34" s="192"/>
      <c r="M34" s="192">
        <f>-BS!H289-BS!H270-'Statement Of Cash Flows'!M14</f>
        <v>-36790.659999999982</v>
      </c>
      <c r="Q34" s="188">
        <f>IF(OR(ABS(I34)&gt;0,ABS(M34)&gt;0),1,0)</f>
        <v>1</v>
      </c>
    </row>
    <row r="36" spans="1:17" ht="13.5" thickBot="1" x14ac:dyDescent="0.25">
      <c r="E36" s="188" t="s">
        <v>1391</v>
      </c>
      <c r="I36" s="194">
        <f>SUM(I31:I35)</f>
        <v>-3144.46</v>
      </c>
      <c r="M36" s="194">
        <f>SUM(M31:M35)</f>
        <v>-191019.80999999997</v>
      </c>
    </row>
    <row r="38" spans="1:17" x14ac:dyDescent="0.2">
      <c r="A38" s="188" t="s">
        <v>1392</v>
      </c>
    </row>
    <row r="39" spans="1:17" x14ac:dyDescent="0.2">
      <c r="B39" s="188" t="s">
        <v>1393</v>
      </c>
      <c r="Q39" s="188">
        <f>IF(OR(ABS(I39)&gt;0,ABS(M39)&gt;0),1,0)</f>
        <v>0</v>
      </c>
    </row>
    <row r="40" spans="1:17" x14ac:dyDescent="0.2">
      <c r="B40" s="188" t="s">
        <v>1394</v>
      </c>
      <c r="I40" s="192">
        <f>+BS!D424</f>
        <v>0</v>
      </c>
      <c r="M40" s="192">
        <f>+BS!H424</f>
        <v>-298553.23000000045</v>
      </c>
      <c r="Q40" s="188">
        <f>IF(OR(ABS(I40)&gt;0,ABS(M40)&gt;0),1,0)</f>
        <v>1</v>
      </c>
    </row>
    <row r="41" spans="1:17" x14ac:dyDescent="0.2">
      <c r="B41" s="188" t="s">
        <v>1395</v>
      </c>
      <c r="I41" s="192">
        <f>+BS!D414+BS!D426</f>
        <v>0</v>
      </c>
      <c r="M41" s="192">
        <f>+BS!H414+BS!H426</f>
        <v>0</v>
      </c>
      <c r="Q41" s="188">
        <f>IF(OR(ABS(I41)&gt;0,ABS(M41)&gt;0),1,0)</f>
        <v>0</v>
      </c>
    </row>
    <row r="42" spans="1:17" x14ac:dyDescent="0.2">
      <c r="B42" s="188" t="s">
        <v>1431</v>
      </c>
      <c r="I42" s="192">
        <f>+BS!D461</f>
        <v>150000</v>
      </c>
      <c r="M42" s="192">
        <f>+BS!H461</f>
        <v>765723</v>
      </c>
      <c r="Q42" s="188">
        <f>IF(OR(ABS(I42)&gt;0,ABS(M42)&gt;0),1,0)</f>
        <v>1</v>
      </c>
    </row>
    <row r="43" spans="1:17" ht="13.5" thickBot="1" x14ac:dyDescent="0.25">
      <c r="E43" s="188" t="s">
        <v>1396</v>
      </c>
      <c r="I43" s="194">
        <f>SUM(I39:I42)</f>
        <v>150000</v>
      </c>
      <c r="M43" s="194">
        <f>SUM(M39:M42)</f>
        <v>467169.76999999955</v>
      </c>
    </row>
    <row r="45" spans="1:17" x14ac:dyDescent="0.2">
      <c r="E45" s="188" t="s">
        <v>1397</v>
      </c>
      <c r="I45" s="192">
        <f>+I43+I36+I28</f>
        <v>-118766.70999999976</v>
      </c>
      <c r="M45" s="192">
        <f>+M43+M36+M28</f>
        <v>289188.40999999928</v>
      </c>
    </row>
    <row r="46" spans="1:17" x14ac:dyDescent="0.2">
      <c r="N46" s="192"/>
      <c r="O46" s="195"/>
    </row>
    <row r="47" spans="1:17" x14ac:dyDescent="0.2">
      <c r="A47" s="188" t="s">
        <v>929</v>
      </c>
    </row>
    <row r="48" spans="1:17" x14ac:dyDescent="0.2">
      <c r="B48" s="188" t="s">
        <v>1398</v>
      </c>
      <c r="I48" s="192">
        <f>+BS!F10+BS!F30-BS!D30-BS!D10</f>
        <v>413295.37</v>
      </c>
      <c r="M48" s="192">
        <f>+BS!F10+BS!F30-BS!H10-BS!H30</f>
        <v>5340.2499999999418</v>
      </c>
    </row>
    <row r="50" spans="1:17" s="189" customFormat="1" x14ac:dyDescent="0.2">
      <c r="A50" s="188"/>
      <c r="B50" s="188" t="s">
        <v>1399</v>
      </c>
      <c r="C50" s="188"/>
      <c r="D50" s="188"/>
      <c r="E50" s="188"/>
      <c r="F50" s="188"/>
      <c r="G50" s="188"/>
      <c r="H50" s="188"/>
      <c r="I50" s="192">
        <f>+I48+I45</f>
        <v>294528.66000000027</v>
      </c>
      <c r="M50" s="192">
        <f>+M48+M45</f>
        <v>294528.65999999922</v>
      </c>
      <c r="O50" s="188"/>
      <c r="P50" s="188"/>
      <c r="Q50" s="188"/>
    </row>
    <row r="52" spans="1:17" s="189" customFormat="1" x14ac:dyDescent="0.2">
      <c r="A52" s="188"/>
      <c r="B52" s="188"/>
      <c r="C52" s="188"/>
      <c r="D52" s="188"/>
      <c r="E52" s="188"/>
      <c r="F52" s="188"/>
      <c r="G52" s="188"/>
      <c r="H52" s="188"/>
      <c r="I52" s="192"/>
      <c r="M52" s="192"/>
      <c r="O52" s="188"/>
      <c r="P52" s="188"/>
      <c r="Q52" s="188"/>
    </row>
    <row r="54" spans="1:17" s="189" customFormat="1" x14ac:dyDescent="0.2">
      <c r="A54" s="188"/>
      <c r="B54" s="188"/>
      <c r="C54" s="188"/>
      <c r="D54" s="188"/>
      <c r="E54" s="188"/>
      <c r="F54" s="188"/>
      <c r="G54" s="188"/>
      <c r="H54" s="188"/>
      <c r="I54" s="192"/>
      <c r="M54" s="192"/>
      <c r="O54" s="188"/>
      <c r="P54" s="188"/>
      <c r="Q54" s="188"/>
    </row>
    <row r="56" spans="1:17" s="189" customFormat="1" x14ac:dyDescent="0.2">
      <c r="A56" s="188"/>
      <c r="B56" s="188"/>
      <c r="C56" s="188"/>
      <c r="D56" s="188"/>
      <c r="E56" s="188"/>
      <c r="F56" s="188"/>
      <c r="G56" s="188"/>
      <c r="H56" s="188"/>
      <c r="I56" s="192"/>
      <c r="M56" s="192"/>
      <c r="O56" s="188"/>
      <c r="P56" s="188"/>
      <c r="Q56" s="188"/>
    </row>
    <row r="58" spans="1:17" s="189" customFormat="1" x14ac:dyDescent="0.2">
      <c r="A58" s="188"/>
      <c r="B58" s="188"/>
      <c r="C58" s="188"/>
      <c r="D58" s="188"/>
      <c r="E58" s="188"/>
      <c r="F58" s="188"/>
      <c r="G58" s="188"/>
      <c r="H58" s="188"/>
      <c r="M58" s="192"/>
      <c r="O58" s="188"/>
      <c r="P58" s="188"/>
      <c r="Q58" s="18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</vt:i4>
      </vt:variant>
    </vt:vector>
  </HeadingPairs>
  <TitlesOfParts>
    <vt:vector size="40" baseType="lpstr">
      <vt:lpstr>Information Worksheet</vt:lpstr>
      <vt:lpstr>BS</vt:lpstr>
      <vt:lpstr>Combined Statement of Ops</vt:lpstr>
      <vt:lpstr>Statement of Ops</vt:lpstr>
      <vt:lpstr>T-12</vt:lpstr>
      <vt:lpstr>Act-Budget</vt:lpstr>
      <vt:lpstr>Statement Of Cash Flows</vt:lpstr>
      <vt:lpstr>Bdgt</vt:lpstr>
      <vt:lpstr>BYTD</vt:lpstr>
      <vt:lpstr>Calendar</vt:lpstr>
      <vt:lpstr>CC</vt:lpstr>
      <vt:lpstr>Cos</vt:lpstr>
      <vt:lpstr>date</vt:lpstr>
      <vt:lpstr>Estate_Rms</vt:lpstr>
      <vt:lpstr>fee</vt:lpstr>
      <vt:lpstr>h.1</vt:lpstr>
      <vt:lpstr>hide</vt:lpstr>
      <vt:lpstr>k.1</vt:lpstr>
      <vt:lpstr>List</vt:lpstr>
      <vt:lpstr>Loc</vt:lpstr>
      <vt:lpstr>Month</vt:lpstr>
      <vt:lpstr>Name</vt:lpstr>
      <vt:lpstr>Owners</vt:lpstr>
      <vt:lpstr>'Act-Budget'!Print_Area</vt:lpstr>
      <vt:lpstr>BS!Print_Area</vt:lpstr>
      <vt:lpstr>'Combined Statement of Ops'!Print_Area</vt:lpstr>
      <vt:lpstr>'Information Worksheet'!Print_Area</vt:lpstr>
      <vt:lpstr>'Statement Of Cash Flows'!Print_Area</vt:lpstr>
      <vt:lpstr>'Statement of Ops'!Print_Area</vt:lpstr>
      <vt:lpstr>'T-12'!Print_Area</vt:lpstr>
      <vt:lpstr>'Act-Budget'!Print_Titles</vt:lpstr>
      <vt:lpstr>'Combined Statement of Ops'!Print_Titles</vt:lpstr>
      <vt:lpstr>'Statement of Ops'!Print_Titles</vt:lpstr>
      <vt:lpstr>'T-12'!Print_Titles</vt:lpstr>
      <vt:lpstr>PRY</vt:lpstr>
      <vt:lpstr>PYM</vt:lpstr>
      <vt:lpstr>R.C</vt:lpstr>
      <vt:lpstr>trail</vt:lpstr>
      <vt:lpstr>Year</vt:lpstr>
      <vt:lpstr>YTD</vt:lpstr>
    </vt:vector>
  </TitlesOfParts>
  <Company>Driftwood Hospitality Management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Julian Mazili</cp:lastModifiedBy>
  <cp:lastPrinted>2021-08-06T13:02:17Z</cp:lastPrinted>
  <dcterms:created xsi:type="dcterms:W3CDTF">2008-05-20T16:54:07Z</dcterms:created>
  <dcterms:modified xsi:type="dcterms:W3CDTF">2023-01-27T16:38:44Z</dcterms:modified>
</cp:coreProperties>
</file>